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45" yWindow="-45" windowWidth="23130" windowHeight="12450" tabRatio="744"/>
  </bookViews>
  <sheets>
    <sheet name="Threshold Calculation Summary" sheetId="1" r:id="rId1"/>
    <sheet name="Threshold Test_ERZ" sheetId="2" r:id="rId2"/>
    <sheet name="Threshold Test_BRZ" sheetId="4" r:id="rId3"/>
    <sheet name="Threshold Test_GRZ" sheetId="6" r:id="rId4"/>
    <sheet name="Threshold Test_PRZ" sheetId="3" r:id="rId5"/>
    <sheet name="Threshold Test_HRZ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_123Graph_D" localSheetId="4" hidden="1">'[1]Acct. Worksheet'!#REF!</definedName>
    <definedName name="__123Graph_D" hidden="1">'[1]Acct. Worksheet'!#REF!</definedName>
    <definedName name="__123Graph_E" localSheetId="4" hidden="1">'[1]Acct. Worksheet'!#REF!</definedName>
    <definedName name="__123Graph_E" hidden="1">'[1]Acct. Worksheet'!#REF!</definedName>
    <definedName name="__FDS_HYPERLINK_TOGGLE_STATE__" hidden="1">"ON"</definedName>
    <definedName name="__Key1" localSheetId="4" hidden="1">'[2]Acct. Worksheet'!#REF!</definedName>
    <definedName name="__Key1" hidden="1">'[2]Acct. Worksheet'!#REF!</definedName>
    <definedName name="_Dist_Bin" localSheetId="4" hidden="1">'[3]Fonthill Wastewater'!#REF!</definedName>
    <definedName name="_Dist_Bin" hidden="1">'[4]Fonthill Wastewater'!#REF!</definedName>
    <definedName name="_eu_lblSeed1" hidden="1">6648124</definedName>
    <definedName name="_eu_lblSeed2" hidden="1">3105613</definedName>
    <definedName name="_eu_lblSeed3" hidden="1">9092828</definedName>
    <definedName name="_eu_lblSeed4" hidden="1">8231087</definedName>
    <definedName name="_eu_lblSeed5" hidden="1">8045525</definedName>
    <definedName name="_eu_lblSeed6" hidden="1">1463957</definedName>
    <definedName name="_eu_lblSeed7" hidden="1">1146085</definedName>
    <definedName name="_eu_lblSeed8" hidden="1">0</definedName>
    <definedName name="_Fill" localSheetId="4" hidden="1">#REF!</definedName>
    <definedName name="_Fill" hidden="1">#REF!</definedName>
    <definedName name="_Key1" localSheetId="4" hidden="1">'[5]Acct. Worksheet'!#REF!</definedName>
    <definedName name="_Key1" hidden="1">'[5]Acct. Worksheet'!#REF!</definedName>
    <definedName name="_Key2" localSheetId="4" hidden="1">'[5]Acct. Worksheet'!#REF!</definedName>
    <definedName name="_Key2" hidden="1">'[5]Acct. Worksheet'!#REF!</definedName>
    <definedName name="_MatInverse_Out" localSheetId="4" hidden="1">'[3]Fonthill Wastewater'!#REF!</definedName>
    <definedName name="_MatInverse_Out" hidden="1">'[4]Fonthill Wastewater'!#REF!</definedName>
    <definedName name="_MatMult_A" localSheetId="4" hidden="1">'[3]Fonthill Wastewater'!#REF!</definedName>
    <definedName name="_MatMult_A" hidden="1">'[4]Fonthill Wastewater'!#REF!</definedName>
    <definedName name="_MatMult_AxB" localSheetId="4" hidden="1">'[3]Fonthill Wastewater'!#REF!</definedName>
    <definedName name="_MatMult_AxB" hidden="1">'[4]Fonthill Wastewater'!#REF!</definedName>
    <definedName name="_MatMult_B" localSheetId="4" hidden="1">'[3]Fonthill Wastewater'!#REF!</definedName>
    <definedName name="_MatMult_B" hidden="1">'[4]Fonthill Wastewater'!#REF!</definedName>
    <definedName name="_Order1" hidden="1">255</definedName>
    <definedName name="_Order2" hidden="1">0</definedName>
    <definedName name="_Parse_Out" localSheetId="4" hidden="1">'[3]Fonthill Wastewater'!#REF!</definedName>
    <definedName name="_Parse_Out" hidden="1">'[4]Fonthill Wastewater'!#REF!</definedName>
    <definedName name="_Regression_Out" localSheetId="4" hidden="1">'[3]Fonthill Wastewater'!#REF!</definedName>
    <definedName name="_Regression_Out" hidden="1">'[4]Fonthill Wastewater'!#REF!</definedName>
    <definedName name="_Regression_X" localSheetId="4" hidden="1">'[3]Fonthill Wastewater'!#REF!</definedName>
    <definedName name="_Regression_X" hidden="1">'[4]Fonthill Wastewater'!#REF!</definedName>
    <definedName name="_Sort" localSheetId="4" hidden="1">'[5]Acct. Worksheet'!#REF!</definedName>
    <definedName name="_Sort" hidden="1">'[5]Acct. Worksheet'!#REF!</definedName>
    <definedName name="_Table1_In1" localSheetId="4" hidden="1">'[3]Fonthill Wastewater'!#REF!</definedName>
    <definedName name="_Table1_In1" hidden="1">'[4]Fonthill Wastewater'!#REF!</definedName>
    <definedName name="ACCOUNT_LIST">'[6]|'!$I$2:$I$600</definedName>
    <definedName name="aj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AllHistory">'[7]Work Units'!$B$2:$R$48,'[7]Work Units'!$B$51:$R$86</definedName>
    <definedName name="AllPages">[8]List99!$A$1:$F$58,[8]List99!$A$62:$F$120,[8]List99!$A$123:$F$186,[8]List99!$A$189:$F$247,[8]List99!$A$250:$F$308,[8]List99!$A$311:$F$370,[8]List99!$A$430:$F$488,[8]List99!$A$491:$F$549,[8]List99!$A$550:$F$608,[8]List99!$A$609:$F$667,[8]List99!$A$668:$F$779</definedName>
    <definedName name="AllSum98">[9]SUM2001!$A$6:$K$45,[9]SUM2001!$A$46:$K$79,[9]SUM2001!$A$80:$K$135</definedName>
    <definedName name="area1">[10]CALC1!$AH$1:$AO$50,[10]CALC1!$CB$1:$CH$23,[10]CALC1!$AR$1:$AW$47,[10]CALC1!$AZ$1:$BH$51,[10]CALC1!$BK$1:$BS$49,[10]CALC1!$BV$1:$BY$33</definedName>
    <definedName name="area2">[10]CALC1!$CB$1:$CH$23,[10]CALC1!$S$1:$Z$33</definedName>
    <definedName name="AS2DocOpenMode" hidden="1">"AS2DocumentEdit"</definedName>
    <definedName name="asasd" localSheetId="4">[11]List99!$A$288:$F$346,[11]List99!#REF!,[11]List99!$A$350:$F$466</definedName>
    <definedName name="asasd">[8]List99!$A$288:$F$346,[8]List99!#REF!,[8]List99!$A$350:$F$466</definedName>
    <definedName name="AssetNum">'[12]CAP - data - current month'!$E$10:$E$1008</definedName>
    <definedName name="Battery_maintenance">[13]Inputs!$B$23</definedName>
    <definedName name="Battery_shipping_install">[13]Inputs!$B$14</definedName>
    <definedName name="Battery_unit_materials_cost">[13]Inputs!$B$13</definedName>
    <definedName name="bb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Billed">'[14]Energy Revenue'!$A$5:$S$88</definedName>
    <definedName name="Billing_system_enhancements">[13]Inputs!$B$34</definedName>
    <definedName name="budget" localSheetId="4">'[15]E&amp;O Comparison'!#REF!</definedName>
    <definedName name="budget">'[16]E&amp;O Comparison'!#REF!</definedName>
    <definedName name="Budget3" localSheetId="4">'[15]E&amp;O Comparison'!#REF!</definedName>
    <definedName name="Budget3">'[16]E&amp;O Comparison'!#REF!</definedName>
    <definedName name="Budget4" localSheetId="4">'[15]E&amp;O Comparison'!#REF!</definedName>
    <definedName name="Budget4">'[16]E&amp;O Comparison'!#REF!</definedName>
    <definedName name="Budget5" localSheetId="4">'[15]E&amp;O Comparison'!#REF!</definedName>
    <definedName name="Budget5">'[16]E&amp;O Comparison'!#REF!</definedName>
    <definedName name="BudgetBook">[17]Budget!$B$3:$P$33,[17]Budget!$B$37:$N$86,[17]Budget!$B$142:$K$195,[17]Budget!$B$198:$K$237</definedName>
    <definedName name="Building_permit">[13]Inputs!$B$17</definedName>
    <definedName name="capcosttype">[18]Setup!$C$5:$C$10</definedName>
    <definedName name="CapOEB">[19]Setup!$A$5:$F$14</definedName>
    <definedName name="capsupplier">[20]Setup!$A$224:$A$233</definedName>
    <definedName name="Cash" localSheetId="4">#REF!</definedName>
    <definedName name="Cash">#REF!</definedName>
    <definedName name="cc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CC_LIST">'[6]|'!$A$2:$A$530</definedName>
    <definedName name="CC_MASTER_LIST">'[6]|'!$E$2:$E$301</definedName>
    <definedName name="CC_OEB_LIST">'[6]|'!$K$2:$K$301</definedName>
    <definedName name="cd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CDM_2007" localSheetId="4">#REF!</definedName>
    <definedName name="CDM_2007">#REF!</definedName>
    <definedName name="Cell_modem_materials">[13]Inputs!$B$18</definedName>
    <definedName name="Cell_modem_ongoing">[13]Inputs!$B$25</definedName>
    <definedName name="CG_FLEET_BURDEN">'[6]|Index|'!$BB$3</definedName>
    <definedName name="CG_MAT_BURDEN">'[6]|Index|'!$BB$4</definedName>
    <definedName name="CIQWBGuid" hidden="1">"2de395d8-5f10-4a3a-843c-d290bc7f8287"</definedName>
    <definedName name="ClientName">[21]Main!$C$6</definedName>
    <definedName name="CLUSTER">'[6]|OPEX|'!$C$2</definedName>
    <definedName name="CLUSTER_LIST">'[6]|'!$A$2:$A$530</definedName>
    <definedName name="CO_LIST">[22]INDEX!$AS$3:$AS$18</definedName>
    <definedName name="Company10">[19]Setup!$A$29:$A$30</definedName>
    <definedName name="Company12">[19]Setup!$A$19:$A$24</definedName>
    <definedName name="contactf" localSheetId="4">#REF!</definedName>
    <definedName name="contactf">#REF!</definedName>
    <definedName name="CONVALESCENCE_BEREAVEMENTS">[23]MANPOWER!$H$25:$J$25</definedName>
    <definedName name="COP">'[14]Cost of Power'!$C$27:$N$33</definedName>
    <definedName name="CostCenter">[24]Setup!$B$133:$B$207</definedName>
    <definedName name="costtype">[25]Setup!$A$5:$A$10</definedName>
    <definedName name="COVER">[17]SUM95!$AV$14:$BF$37,[17]SUM95!$AV$40:$BF$58</definedName>
    <definedName name="Customer_support">[13]Inputs!$B$33</definedName>
    <definedName name="CustomerCount" localSheetId="4">#REF!</definedName>
    <definedName name="CustomerCount">#REF!</definedName>
    <definedName name="d" localSheetId="2">'Threshold Test_BRZ'!$E$51</definedName>
    <definedName name="d" localSheetId="1">'Threshold Test_ERZ'!$E$51</definedName>
    <definedName name="d" localSheetId="3">'Threshold Test_GRZ'!$E$51</definedName>
    <definedName name="d" localSheetId="5">'Threshold Test_HRZ'!$E$51</definedName>
    <definedName name="d" localSheetId="4">'Threshold Test_PRZ'!$E$51</definedName>
    <definedName name="d">'[26]9. Threshold Test'!$E$51</definedName>
    <definedName name="DATE_LIST">[22]INDEX!$BC$3:$BC$3000</definedName>
    <definedName name="DaysInPreviousYear">'[27]Distribution Revenue by Source'!$B$22</definedName>
    <definedName name="DaysInYear">'[27]Distribution Revenue by Source'!$B$21</definedName>
    <definedName name="dc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dd" localSheetId="4" hidden="1">#REF!</definedName>
    <definedName name="dd" hidden="1">#REF!</definedName>
    <definedName name="DISABILITY_MANAGEMENT">[23]MANPOWER!$H$29:$J$29</definedName>
    <definedName name="distribution" localSheetId="4">[11]List99!$A$288:$F$346,[11]List99!#REF!,[11]List99!$A$350:$F$466</definedName>
    <definedName name="distribution">[8]List99!$A$288:$F$346,[8]List99!#REF!,[8]List99!$A$350:$F$466</definedName>
    <definedName name="e" localSheetId="4" hidden="1">#REF!</definedName>
    <definedName name="e" hidden="1">#REF!</definedName>
    <definedName name="E_DERMS_fixed">[13]Inputs!$B$30</definedName>
    <definedName name="E_DERMS_ongoing">[13]Inputs!$B$31</definedName>
    <definedName name="EARLY_RETIREMENTS">[23]MANPOWER!$H$10:$J$10</definedName>
    <definedName name="EDR_06_OthInfo" localSheetId="4">'[28]4. 2006 Smart Meter Information'!#REF!</definedName>
    <definedName name="EDR_06_OthInfo">'[28]4. 2006 Smart Meter Information'!#REF!</definedName>
    <definedName name="EDR06Tariffs" localSheetId="4">'[28]3. 2006 Tariff Sheet'!#REF!</definedName>
    <definedName name="EDR06Tariffs">'[28]3. 2006 Tariff Sheet'!#REF!</definedName>
    <definedName name="ee" localSheetId="4" hidden="1">#REF!</definedName>
    <definedName name="ee" hidden="1">#REF!</definedName>
    <definedName name="EM_V_report">[13]Inputs!$B$10</definedName>
    <definedName name="EMP_LIST">[22]INDEX!$AY$3:$AY$1000</definedName>
    <definedName name="ERR_INDEX_ACCT">[22]INDEX!$Y$2</definedName>
    <definedName name="expense">[25]Setup!$D$928:$D$956</definedName>
    <definedName name="FA" hidden="1">{"datatable",#N/A,FALSE,"Cust.Adds_Volumes"}</definedName>
    <definedName name="FDHDF" localSheetId="4" hidden="1">'[29]Acct. Worksheet'!#REF!</definedName>
    <definedName name="FDHDF" hidden="1">'[29]Acct. Worksheet'!#REF!</definedName>
    <definedName name="fill" localSheetId="4" hidden="1">#REF!</definedName>
    <definedName name="fill" hidden="1">#REF!</definedName>
    <definedName name="Final98">[30]Items98!$A$1:$G$58,[30]Items98!$A$62:$G$120,[30]Items98!$A$123:$G$181,[30]Items98!$A$184:$G$242,[30]Items98!$A$245:$G$303,[30]Items98!$A$306:$G$364,[30]Items98!$A$367:$G$425,[30]Items98!$A$428:$G$486,[30]Items98!$A$489:$G$545,[30]Items98!$A$548:$G$604,[30]Items98!$A$607:$G$657,[30]Items98!$A$662:$G$716</definedName>
    <definedName name="FinalList" localSheetId="4">[11]List99!$A$1:$F$59,[11]List99!$A$60:$F$111,[11]List99!#REF!,[11]List99!$A$112:$F$164,[11]List99!$A$165:$F$228,[11]List99!$A$288:$F$346,[11]List99!#REF!,[11]List99!$A$350:$F$466,[11]List99!$A$229:$F$287,[11]List99!$A$467:$F$519</definedName>
    <definedName name="FinalList">[8]List99!$A$1:$F$59,[8]List99!$A$60:$F$111,[8]List99!#REF!,[8]List99!$A$112:$F$164,[8]List99!$A$165:$F$228,[8]List99!$A$288:$F$346,[8]List99!#REF!,[8]List99!$A$350:$F$466,[8]List99!$A$229:$F$287,[8]List99!$A$467:$F$519</definedName>
    <definedName name="FinalProjects" localSheetId="4">[11]List99!$A$1:$F$59,[11]List99!$A$60:$F$111,[11]List99!#REF!,[11]List99!$A$112:$F$164,[11]List99!$A$165:$F$228,[11]List99!$A$288:$F$346,[11]List99!#REF!,[11]List99!$A$350:$F$466,[11]List99!$A$229:$F$287,[11]List99!$A$467:$F$519,[11]List99!$A$522:$F$574</definedName>
    <definedName name="FinalProjects">[8]List99!$A$1:$F$59,[8]List99!$A$60:$F$111,[8]List99!#REF!,[8]List99!$A$112:$F$164,[8]List99!$A$165:$F$228,[8]List99!$A$288:$F$346,[8]List99!#REF!,[8]List99!$A$350:$F$466,[8]List99!$A$229:$F$287,[8]List99!$A$467:$F$519,[8]List99!$A$522:$F$574</definedName>
    <definedName name="flags_mergeES">'[31]8.∑Demand'!$B$7:$AF$7</definedName>
    <definedName name="flags_mergeHOB">'[31]8.∑Demand'!$B$8:$AF$8</definedName>
    <definedName name="flags_mergeHZ">'[31]8.∑Demand'!$B$9:$AF$9</definedName>
    <definedName name="flags_mergePS">'[31]8.∑Demand'!$B$6:$AF$6</definedName>
    <definedName name="fnew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old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orecast97">[32]Forecast97!$S$3:$V$32,[32]Forecast97!$X$3:$AC$32</definedName>
    <definedName name="g" localSheetId="2">'Threshold Test_BRZ'!$E$20</definedName>
    <definedName name="g" localSheetId="1">'Threshold Test_ERZ'!$E$20</definedName>
    <definedName name="g" localSheetId="3">'Threshold Test_GRZ'!$E$20</definedName>
    <definedName name="g" localSheetId="5">'Threshold Test_HRZ'!$E$20</definedName>
    <definedName name="g" localSheetId="4">'Threshold Test_PRZ'!$E$20</definedName>
    <definedName name="g">'[26]9. Threshold Test'!$E$20</definedName>
    <definedName name="GA">'[33]7a. Alloc Percent'!$B$77:$B$97</definedName>
    <definedName name="GFHDF" localSheetId="4" hidden="1">'[1]Acct. Worksheet'!#REF!</definedName>
    <definedName name="GFHDF" hidden="1">'[1]Acct. Worksheet'!#REF!</definedName>
    <definedName name="gg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GHJ" localSheetId="4" hidden="1">'[29]Acct. Worksheet'!#REF!</definedName>
    <definedName name="GHJ" hidden="1">'[29]Acct. Worksheet'!#REF!</definedName>
    <definedName name="GLaccount">[25]Setup!$B$284:$C$919</definedName>
    <definedName name="GLlookup">[25]Setup!$A$160:$B$276</definedName>
    <definedName name="GLname">[20]Setup!$B$506:$C$1141</definedName>
    <definedName name="Group1">[17]SUM96!$A$203:$K$252,[17]SUM96!$A$253:$K$299,[17]SUM96!$A$300:$K$342,[17]SUM96!$A$343:$L$391</definedName>
    <definedName name="Hardware_maintenance">[13]Inputs!$B$21</definedName>
    <definedName name="hello" localSheetId="4">#REF!</definedName>
    <definedName name="hello">#REF!</definedName>
    <definedName name="histdate">[34]Financials!$E$76</definedName>
    <definedName name="HJKL" localSheetId="4" hidden="1">'[29]Acct. Worksheet'!#REF!</definedName>
    <definedName name="HJKL" hidden="1">'[29]Acct. Worksheet'!#REF!</definedName>
    <definedName name="HLJKGJKL" localSheetId="4" hidden="1">'[29]Acct. Worksheet'!#REF!</definedName>
    <definedName name="HLJKGJKL" hidden="1">'[29]Acct. Worksheet'!#REF!</definedName>
    <definedName name="HOEPApr">[35]Hoep!$E$6</definedName>
    <definedName name="HOEPAug">[35]Hoep!$E$10</definedName>
    <definedName name="HOEPDec">[35]Hoep!$E$14</definedName>
    <definedName name="HOEPFeb">[35]Hoep!$E$4</definedName>
    <definedName name="HOEPJan">[35]Hoep!$E$3</definedName>
    <definedName name="HOEPJul">[35]Hoep!$E$9</definedName>
    <definedName name="HOEPJun">[35]Hoep!$E$8</definedName>
    <definedName name="HOEPMar">[35]Hoep!$E$5</definedName>
    <definedName name="HOEPMay">[35]Hoep!$E$7</definedName>
    <definedName name="HOEPNov">[35]Hoep!$E$13</definedName>
    <definedName name="HOEPOct">[35]Hoep!$E$12</definedName>
    <definedName name="HOEPSep">[35]Hoep!$E$11</definedName>
    <definedName name="HoursAvail">'[36]B. Setup'!$A$123:$B$126</definedName>
    <definedName name="impactdata">'[37]8-7 OTHER CHGS, COMMOD (Input)'!$B$15:$AS$118</definedName>
    <definedName name="IncludeProject">'[38]Proj Summ'!$B$13:$CE$48</definedName>
    <definedName name="Incr2000" localSheetId="4">#REF!</definedName>
    <definedName name="Incr2000">#REF!</definedName>
    <definedName name="increase" localSheetId="4">#REF!</definedName>
    <definedName name="increase">#REF!</definedName>
    <definedName name="Input_FW">'[39]MgtRp - FW'!$K$13:$K$18,'[39]MgtRp - FW'!$K$21:$K$24,'[39]MgtRp - FW'!$K$29,'[39]MgtRp - FW'!$K$31</definedName>
    <definedName name="Input_HUC">'[39]MgtRp - HUC'!$K$15,'[39]MgtRp - HUC'!$K$17,'[39]MgtRp - HUC'!$K$18,'[39]MgtRp - HUC'!$K$19,'[39]MgtRp - HUC'!$K$20,'[39]MgtRp - HUC'!$K$24,'[39]MgtRp - HUC'!$K$25,'[39]MgtRp - HUC'!$K$27</definedName>
    <definedName name="Insurance">[13]Inputs!$B$24</definedName>
    <definedName name="Internal_ongoing_rate__CAD_hour">[13]Inputs!$B$6</definedName>
    <definedName name="Internal_project_rate__CAD_hour">[13]Inputs!$B$5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40892.6053125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CATEGORIES">'[6]|Index|'!$T$3:$T$32</definedName>
    <definedName name="IT_OT">[13]Inputs!$B$32</definedName>
    <definedName name="Items1997">[40]Items!$C$4:$E$29,[40]Items!$C$30:$E$59,[40]Items!$C$62:$E$95,[40]Items!$C$102:$E$137,[40]Items!$C$145:$E$169</definedName>
    <definedName name="Items98">[30]Items98!$A$2:$F$58,[30]Items98!$A$62:$F$120,[30]Items98!$A$123:$F$181,[30]Items98!$A$184:$F$242,[30]Items98!$A$245:$F$303,[30]Items98!$A$306:$F$364,[30]Items98!$A$367:$F$486,[30]Items98!$A$489:$F$545,[30]Items98!$A$548:$F$604,[30]Items98!$A$607:$F$657,[30]Items98!$A$662:$F$716</definedName>
    <definedName name="jjj" localSheetId="4">'[15]E&amp;O Comparison'!#REF!</definedName>
    <definedName name="jjj">'[16]E&amp;O Comparison'!#REF!</definedName>
    <definedName name="john" localSheetId="4">'[15]E&amp;O Comparison'!#REF!</definedName>
    <definedName name="john">'[16]E&amp;O Comparison'!#REF!</definedName>
    <definedName name="L_DERMS_fixed">[13]Inputs!$B$28</definedName>
    <definedName name="L_DERMS_ongoing">[13]Inputs!$B$29</definedName>
    <definedName name="labourlist">[24]Setup!$C$1188:$I$1362</definedName>
    <definedName name="LastSheet" hidden="1">"Total Bill Impacts_All Customer"</definedName>
    <definedName name="lastyrcap">'[24]2009 Capital Budget'!$B$3:$D$500</definedName>
    <definedName name="lastyrop">'[24]2009 Operating Budget'!$B$3:$D$500</definedName>
    <definedName name="LDCNAMES">[41]lists!$AL$1:$AL$78</definedName>
    <definedName name="LIMIT" localSheetId="4">#REF!</definedName>
    <definedName name="LIMIT">#REF!</definedName>
    <definedName name="list" localSheetId="4">[11]List99!$A$1:$F$59,[11]List99!$A$60:$F$111,[11]List99!#REF!,[11]List99!$A$112:$F$164,[11]List99!$A$165:$F$228,[11]List99!$A$229:$F$287,[11]List99!$A$467:$F$519,[11]List99!$A$288:$F$346,[11]List99!#REF!,[11]List99!$A$350:$F$466</definedName>
    <definedName name="list">[8]List99!$A$1:$F$59,[8]List99!$A$60:$F$111,[8]List99!#REF!,[8]List99!$A$112:$F$164,[8]List99!$A$165:$F$228,[8]List99!$A$229:$F$287,[8]List99!$A$467:$F$519,[8]List99!$A$288:$F$346,[8]List99!#REF!,[8]List99!$A$350:$F$466</definedName>
    <definedName name="List2001">'[8]List 2001'!$A$1:$F$58,'[8]List 2001'!$A$62:$F$111,'[8]List 2001'!$A$115:$F$173,'[8]List 2001'!$A$176:$F$234,'[8]List 2001'!$A$237:$F$296,'[8]List 2001'!$A$299:$F$357,'[8]List 2001'!$A$360:$F$416,'[8]List 2001'!$A$419:$F$475,'[8]List 2001'!$A$478:$F$528,'[8]List 2001'!$A$533:$F$587</definedName>
    <definedName name="LKASFDH" localSheetId="4" hidden="1">'[1]Acct. Worksheet'!#REF!</definedName>
    <definedName name="LKASFDH" hidden="1">'[1]Acct. Worksheet'!#REF!</definedName>
    <definedName name="man_beg_bud" localSheetId="4">#REF!</definedName>
    <definedName name="man_beg_bud">#REF!</definedName>
    <definedName name="man_end_bud" localSheetId="4">#REF!</definedName>
    <definedName name="man_end_bud">#REF!</definedName>
    <definedName name="man12ACT" localSheetId="4">#REF!</definedName>
    <definedName name="man12ACT">#REF!</definedName>
    <definedName name="MANBUD" localSheetId="4">#REF!</definedName>
    <definedName name="MANBUD">#REF!</definedName>
    <definedName name="manCYACT" localSheetId="4">#REF!</definedName>
    <definedName name="manCYACT">#REF!</definedName>
    <definedName name="manCYBUD" localSheetId="4">#REF!</definedName>
    <definedName name="manCYBUD">#REF!</definedName>
    <definedName name="manCYF" localSheetId="4">#REF!</definedName>
    <definedName name="manCYF">#REF!</definedName>
    <definedName name="MANEND" localSheetId="4">#REF!</definedName>
    <definedName name="MANEND">#REF!</definedName>
    <definedName name="manNYbud" localSheetId="4">#REF!</definedName>
    <definedName name="manNYbud">#REF!</definedName>
    <definedName name="manpower_costs" localSheetId="4">#REF!</definedName>
    <definedName name="manpower_costs">#REF!</definedName>
    <definedName name="manPYACT" localSheetId="4">#REF!</definedName>
    <definedName name="manPYACT">#REF!</definedName>
    <definedName name="MANSTART" localSheetId="4">#REF!</definedName>
    <definedName name="MANSTART">#REF!</definedName>
    <definedName name="Marketing">[13]Inputs!$B$9</definedName>
    <definedName name="mat_beg_bud" localSheetId="4">#REF!</definedName>
    <definedName name="mat_beg_bud">#REF!</definedName>
    <definedName name="mat_end_bud" localSheetId="4">#REF!</definedName>
    <definedName name="mat_end_bud">#REF!</definedName>
    <definedName name="mat12ACT" localSheetId="4">#REF!</definedName>
    <definedName name="mat12ACT">#REF!</definedName>
    <definedName name="MATBUD" localSheetId="4">#REF!</definedName>
    <definedName name="MATBUD">#REF!</definedName>
    <definedName name="matCYACT" localSheetId="4">#REF!</definedName>
    <definedName name="matCYACT">#REF!</definedName>
    <definedName name="matCYBUD" localSheetId="4">#REF!</definedName>
    <definedName name="matCYBUD">#REF!</definedName>
    <definedName name="matCYF" localSheetId="4">#REF!</definedName>
    <definedName name="matCYF">#REF!</definedName>
    <definedName name="MATEND" localSheetId="4">#REF!</definedName>
    <definedName name="MATEND">#REF!</definedName>
    <definedName name="material_costs" localSheetId="4">#REF!</definedName>
    <definedName name="material_costs">#REF!</definedName>
    <definedName name="matNYbud" localSheetId="4">#REF!</definedName>
    <definedName name="matNYbud">#REF!</definedName>
    <definedName name="matPYACT" localSheetId="4">#REF!</definedName>
    <definedName name="matPYACT">#REF!</definedName>
    <definedName name="MATSTART" localSheetId="4">#REF!</definedName>
    <definedName name="MATSTART">#REF!</definedName>
    <definedName name="MBUD">[23]MANPOWER!$H$2:$H$41</definedName>
    <definedName name="MCYR">[23]MANPOWER!$I$2:$I$41</definedName>
    <definedName name="Meter_capex">[13]Inputs!$B$16</definedName>
    <definedName name="metricbridge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etricbridge1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odel_Organization" localSheetId="4">#REF!</definedName>
    <definedName name="Model_Organization">#REF!</definedName>
    <definedName name="MofF" localSheetId="4">#REF!</definedName>
    <definedName name="MofF">#REF!</definedName>
    <definedName name="Month">[42]INPUT!$E$4</definedName>
    <definedName name="MONTH_A">[22]INDEX!$AD$8</definedName>
    <definedName name="MONTH_LONG">[22]INDEX!$AD$9</definedName>
    <definedName name="MPYR">[23]MANPOWER!$J$2:$J$41</definedName>
    <definedName name="MULT">'[43]|Index|'!$W$4</definedName>
    <definedName name="NONBENF" localSheetId="4">#REF!</definedName>
    <definedName name="NONBENF">#REF!</definedName>
    <definedName name="nonreg" localSheetId="4">#REF!</definedName>
    <definedName name="nonreg">#REF!</definedName>
    <definedName name="nonregf" localSheetId="4">#REF!</definedName>
    <definedName name="nonregf">#REF!</definedName>
    <definedName name="NorB">'[36]B. Setup'!$A$131:$A$132</definedName>
    <definedName name="note5d" localSheetId="4">#REF!</definedName>
    <definedName name="note5d">#REF!</definedName>
    <definedName name="Number_of_units">[13]Inputs!$B$37</definedName>
    <definedName name="NumOfPCs">'[33]7a. Alloc Percent'!$A$13:$N$63</definedName>
    <definedName name="OEB_LIST">'[6]|'!$G$2:$G$600</definedName>
    <definedName name="OEBcodes">'[44]OEB Codes'!$B$9:$Z$511</definedName>
    <definedName name="operating">'[24]WorkPlan - Operating'!$B$7:$AP$678</definedName>
    <definedName name="opsupplier">[25]Setup!$A$30:$A$106</definedName>
    <definedName name="Order" hidden="1">255</definedName>
    <definedName name="oth_beg_bud" localSheetId="4">#REF!</definedName>
    <definedName name="oth_beg_bud">#REF!</definedName>
    <definedName name="oth_end_bud" localSheetId="4">#REF!</definedName>
    <definedName name="oth_end_bud">#REF!</definedName>
    <definedName name="oth12ACT" localSheetId="4">#REF!</definedName>
    <definedName name="oth12ACT">#REF!</definedName>
    <definedName name="othCYACT" localSheetId="4">#REF!</definedName>
    <definedName name="othCYACT">#REF!</definedName>
    <definedName name="othCYBUD" localSheetId="4">#REF!</definedName>
    <definedName name="othCYBUD">#REF!</definedName>
    <definedName name="othCYF" localSheetId="4">#REF!</definedName>
    <definedName name="othCYF">#REF!</definedName>
    <definedName name="OTHEND" localSheetId="4">#REF!</definedName>
    <definedName name="OTHEND">#REF!</definedName>
    <definedName name="other_costs" localSheetId="4">#REF!</definedName>
    <definedName name="other_costs">#REF!</definedName>
    <definedName name="OTHERBUD" localSheetId="4">#REF!</definedName>
    <definedName name="OTHERBUD">#REF!</definedName>
    <definedName name="OtherRateCharges" localSheetId="4">#REF!</definedName>
    <definedName name="OtherRateCharges">#REF!</definedName>
    <definedName name="othNYbud" localSheetId="4">#REF!</definedName>
    <definedName name="othNYbud">#REF!</definedName>
    <definedName name="othPYACT" localSheetId="4">#REF!</definedName>
    <definedName name="othPYACT">#REF!</definedName>
    <definedName name="OTHSTART" localSheetId="4">#REF!</definedName>
    <definedName name="OTHSTART">#REF!</definedName>
    <definedName name="page3" localSheetId="4">[45]RPCAP97!#REF!</definedName>
    <definedName name="page3">[30]RPCAP97!#REF!</definedName>
    <definedName name="page7a" localSheetId="4">[45]RPCAP97!#REF!</definedName>
    <definedName name="page7a">[30]RPCAP97!#REF!</definedName>
    <definedName name="PageAll">[30]RPCAP97!$A$1:$F$59,[30]RPCAP97!$A$60:$F$111,[30]RPCAP97!$A$112:$F$164,[30]RPCAP97!$A$165:$F$223,[30]RPCAP97!$A$283:$F$341,[30]RPCAP97!$A$345:$F$403,[30]RPCAP97!$A$224:$F$282,[30]RPCAP97!$A$404:$F$456,[30]RPCAP97!$A$459:$F$511</definedName>
    <definedName name="PagePart">[30]RPCAP97!$A$1:$F$59,[30]RPCAP97!$A$60:$F$111,[30]RPCAP97!$A$112:$F$164,[30]RPCAP97!$A$165:$F$223</definedName>
    <definedName name="Pages2000a">[8]List99!$A$1:$F$58,[8]List99!$A$62:$F$120,[8]List99!$A$123:$F$186,[8]List99!$A$189:$F$247,[8]List99!$A$250:$F$308,[8]List99!$A$311:$F$370</definedName>
    <definedName name="Pages2000b">[8]List99!$A$373:$F$427,[8]List99!$A$430:$F$488,[8]List99!$A$491:$F$549,[8]List99!$A$551:$F$608,[8]List99!$A$610:$F$667,[8]List99!$A$669:$F$720,[8]List99!$A$724:$F$779</definedName>
    <definedName name="PagesAll">[8]List99!$A$1:$F$58,[8]List99!$A$62:$F$120,[8]List99!$A$123:$F$186,[8]List99!$A$189:$F$247,[8]List99!$A$250:$F$308,[8]List99!$A$311:$F$370,[8]List99!$A$430:$F$488,[8]List99!$A$491:$F$549,[8]List99!$A$550:$F$608,[8]List99!$A$609:$F$667,[8]List99!$A$668:$F$720,[8]List99!$A$723:$F$779</definedName>
    <definedName name="PCI" localSheetId="2">'Threshold Test_BRZ'!$E$16</definedName>
    <definedName name="PCI" localSheetId="1">'Threshold Test_ERZ'!$E$16</definedName>
    <definedName name="PCI" localSheetId="3">'Threshold Test_GRZ'!$E$16</definedName>
    <definedName name="PCI" localSheetId="5">'Threshold Test_HRZ'!$E$16</definedName>
    <definedName name="PCI" localSheetId="4">'Threshold Test_PRZ'!$E$16</definedName>
    <definedName name="PCI">'[26]9. Threshold Test'!$E$16</definedName>
    <definedName name="pemployee">'[24]Labour Types'!$B$7:$H$106</definedName>
    <definedName name="PERIOD_CUTOFF">[22]INDEX!$AD$2</definedName>
    <definedName name="PorW">'[36]B. Setup'!$C$131:$C$132</definedName>
    <definedName name="PriceCapParams" localSheetId="4">#REF!</definedName>
    <definedName name="PriceCapParams">#REF!</definedName>
    <definedName name="primary" localSheetId="4">[11]List99!$A$288:$F$346,[11]List99!#REF!,[11]List99!$A$350:$F$466</definedName>
    <definedName name="primary">[8]List99!$A$288:$F$346,[8]List99!#REF!,[8]List99!$A$350:$F$466</definedName>
    <definedName name="Print">'[46]Nov DEGDAYS'!$A$1:$N$36</definedName>
    <definedName name="_xlnm.Print_Area" localSheetId="2">'Threshold Test_BRZ'!$A$1:$F$75</definedName>
    <definedName name="_xlnm.Print_Area" localSheetId="1">'Threshold Test_ERZ'!$A$1:$F$79</definedName>
    <definedName name="_xlnm.Print_Area" localSheetId="3">'Threshold Test_GRZ'!$A$1:$F$71</definedName>
    <definedName name="_xlnm.Print_Area" localSheetId="5">'Threshold Test_HRZ'!$A$1:$F$65</definedName>
    <definedName name="_xlnm.Print_Area" localSheetId="4">'Threshold Test_PRZ'!$A$1:$F$71</definedName>
    <definedName name="_xlnm.Print_Area">#REF!</definedName>
    <definedName name="print_end" localSheetId="4">#REF!</definedName>
    <definedName name="print_end">#REF!</definedName>
    <definedName name="Program_management_salary">[13]Inputs!$B$8</definedName>
    <definedName name="Project_management_salary">[13]Inputs!$B$7</definedName>
    <definedName name="projectemployee">'[20]Labour Types'!$U$7:$V$106</definedName>
    <definedName name="projectname">'[25]Labour Types'!$U$7:$U$137</definedName>
    <definedName name="q">#REF!</definedName>
    <definedName name="Qend">'[47]RSVA &amp; Other'!$A$3</definedName>
    <definedName name="QUARTER">[22]INDEX!$AD$10</definedName>
    <definedName name="Rate_Class">[41]lists!$A$1:$A$104</definedName>
    <definedName name="Rate_Riders" localSheetId="4">#REF!</definedName>
    <definedName name="Rate_Riders">#REF!</definedName>
    <definedName name="Rate_Year">2019</definedName>
    <definedName name="Ratebase">'[27]Distribution Revenue by Source'!$C$25</definedName>
    <definedName name="RB" localSheetId="2">'Threshold Test_BRZ'!$E$49</definedName>
    <definedName name="RB" localSheetId="1">'Threshold Test_ERZ'!$E$49</definedName>
    <definedName name="RB" localSheetId="3">'Threshold Test_GRZ'!$E$49</definedName>
    <definedName name="RB" localSheetId="5">'Threshold Test_HRZ'!$E$49</definedName>
    <definedName name="RB" localSheetId="4">'Threshold Test_PRZ'!$E$49</definedName>
    <definedName name="RB">'[26]9. Threshold Test'!$E$49</definedName>
    <definedName name="rearrange95">[17]SUM95!$A$75:$I$109,[17]SUM95!$A$110:$I$141,[17]SUM95!$A$142:$I$177</definedName>
    <definedName name="REASON_CODES">[22]INDEX!$BA$3:$BA$32</definedName>
    <definedName name="RPP_Data" localSheetId="4">#REF!</definedName>
    <definedName name="RPP_Data">#REF!</definedName>
    <definedName name="SALBENF" localSheetId="4">#REF!</definedName>
    <definedName name="SALBENF">#REF!</definedName>
    <definedName name="salreg" localSheetId="4">#REF!</definedName>
    <definedName name="salreg">#REF!</definedName>
    <definedName name="SALREGF" localSheetId="4">#REF!</definedName>
    <definedName name="SALREGF">#REF!</definedName>
    <definedName name="sdfas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Solar_installed_cost">[13]Inputs!$B$15</definedName>
    <definedName name="Solar_maintenance">[13]Inputs!$B$22</definedName>
    <definedName name="Sort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Start21" localSheetId="4">'Threshold Test_PRZ'!$H$1</definedName>
    <definedName name="Start21">'Threshold Test_ERZ'!$H$1</definedName>
    <definedName name="Start22">#REF!</definedName>
    <definedName name="Start23">'Threshold Test_BRZ'!$H$1</definedName>
    <definedName name="Start24">'Threshold Test_HRZ'!$H$1</definedName>
    <definedName name="Start25">'Threshold Test_GRZ'!$H$1</definedName>
    <definedName name="Start26">'Threshold Test_GRZ'!$H$1</definedName>
    <definedName name="Start27">'Threshold Test_GRZ'!$H$1</definedName>
    <definedName name="subtrans" localSheetId="4">[11]List99!$A$1:$F$59,[11]List99!$A$60:$F$111,[11]List99!#REF!,[11]List99!$A$112:$F$164,[11]List99!$A$165:$F$228</definedName>
    <definedName name="subtrans">[8]List99!$A$1:$F$59,[8]List99!$A$60:$F$111,[8]List99!#REF!,[8]List99!$A$112:$F$164,[8]List99!$A$165:$F$228</definedName>
    <definedName name="Surtax" localSheetId="4">#REF!</definedName>
    <definedName name="Surtax">#REF!</definedName>
    <definedName name="switch_mergeES">'[31]B.Financial Inputs'!$F$8</definedName>
    <definedName name="switch_mergeHOB">'[31]B.Financial Inputs'!$G$8</definedName>
    <definedName name="switch_mergeHZ">'[31]B.Financial Inputs'!$H$8</definedName>
    <definedName name="switch_mergePS">'[31]B.Financial Inputs'!$E$8</definedName>
    <definedName name="SysPageAll">'[40]MSCalc (2)'!$H$14:$AF$42,'[40]MSCalc (2)'!$H$43:$AF$85,'[40]MSCalc (2)'!$H$86:$AF$129,'[40]MSCalc (2)'!$H$130:$AF$201,'[40]MSCalc (2)'!$H$202:$AF$256,'[40]MSCalc (2)'!$H$257:$AF$279</definedName>
    <definedName name="SYSTEM">[48]OPTTABLE!$A$2:$E$15,[48]OPTTABLE!$Q$2:$T$15,[48]OPTTABLE!$AA$2:$AE$15,[48]OPTTABLE!$AG$2:$AK$15,[48]OPTTABLE!$AW$2:$AZ$15,[48]OPTTABLE!$BB$2:$BF$15,[48]OPTTABLE!$U$2:$Y$15,[48]OPTTABLE!$BH$2:$BH$15</definedName>
    <definedName name="TableLarge">[17]SUM96!$A$203:$K$252,[17]SUM96!$A$253:$K$297,[17]SUM96!$A$300:$K$370,[17]SUM96!$A$371:$K$392</definedName>
    <definedName name="TableName">"Dummy"</definedName>
    <definedName name="TableReportAll">[17]SUM96!$A$203:$K$299,[17]SUM96!$A$300:$K$342,[17]SUM96!$A$343:$K$390</definedName>
    <definedName name="TaxYear">[49]Main!$C$8</definedName>
    <definedName name="TEMPA" localSheetId="4">#REF!</definedName>
    <definedName name="TEMPA">#REF!</definedName>
    <definedName name="terr_name">'[50]1-1 GENERAL (Input)'!$C$56:$D$59</definedName>
    <definedName name="test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test2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TM1REBUILDOPTION">1</definedName>
    <definedName name="TorF">'[36]B. Setup'!$B$131:$B$132</definedName>
    <definedName name="total">[48]OPTTABLE!$A$2:$E$15,[48]OPTTABLE!$Q$2:$T$15,[48]OPTTABLE!$AA$2:$AE$15,[48]OPTTABLE!$AG$2:$AK$15,[48]OPTTABLE!$AW$2:$AZ$15,[48]OPTTABLE!$BB$2:$BF$15,[48]OPTTABLE!$BH$2:$BH$15,[48]OPTTABLE!$U$2:$Y$15</definedName>
    <definedName name="total_dept" localSheetId="4">#REF!</definedName>
    <definedName name="total_dept">#REF!</definedName>
    <definedName name="total_manpower" localSheetId="4">#REF!</definedName>
    <definedName name="total_manpower">#REF!</definedName>
    <definedName name="total_material" localSheetId="4">#REF!</definedName>
    <definedName name="total_material">#REF!</definedName>
    <definedName name="total_other" localSheetId="4">#REF!</definedName>
    <definedName name="total_other">#REF!</definedName>
    <definedName name="total_transportation" localSheetId="4">#REF!</definedName>
    <definedName name="total_transportation">#REF!</definedName>
    <definedName name="TRANBUD" localSheetId="4">#REF!</definedName>
    <definedName name="TRANBUD">#REF!</definedName>
    <definedName name="TRANEND" localSheetId="4">#REF!</definedName>
    <definedName name="TRANEND">#REF!</definedName>
    <definedName name="transportation_costs" localSheetId="4">#REF!</definedName>
    <definedName name="transportation_costs">#REF!</definedName>
    <definedName name="TRANSTART" localSheetId="4">#REF!</definedName>
    <definedName name="TRANSTART">#REF!</definedName>
    <definedName name="trn_beg_bud" localSheetId="4">#REF!</definedName>
    <definedName name="trn_beg_bud">#REF!</definedName>
    <definedName name="trn_end_bud" localSheetId="4">#REF!</definedName>
    <definedName name="trn_end_bud">#REF!</definedName>
    <definedName name="trn12ACT" localSheetId="4">#REF!</definedName>
    <definedName name="trn12ACT">#REF!</definedName>
    <definedName name="trnCYACT" localSheetId="4">#REF!</definedName>
    <definedName name="trnCYACT">#REF!</definedName>
    <definedName name="trnCYBUD" localSheetId="4">#REF!</definedName>
    <definedName name="trnCYBUD">#REF!</definedName>
    <definedName name="trnCYF" localSheetId="4">#REF!</definedName>
    <definedName name="trnCYF">#REF!</definedName>
    <definedName name="trnNYbud" localSheetId="4">#REF!</definedName>
    <definedName name="trnNYbud">#REF!</definedName>
    <definedName name="trnPYACT" localSheetId="4">#REF!</definedName>
    <definedName name="trnPYACT">#REF!</definedName>
    <definedName name="TWENTY_FIVE_YEAR_CLUB">[23]MANPOWER!$H$40:$J$40</definedName>
    <definedName name="UnionStaff">[24]Setup!$B$17:$G$114</definedName>
    <definedName name="UnionTitles">[24]Setup!$B$17:$B$114</definedName>
    <definedName name="Units_commissioned_2019">[13]Inputs!$B$41</definedName>
    <definedName name="Units_commissioned_2020">[13]Inputs!$C$41</definedName>
    <definedName name="Units_commissioned_2021">[13]Inputs!$D$41</definedName>
    <definedName name="Units_commissioned_2022">[13]Inputs!$E$41</definedName>
    <definedName name="Units1">[41]lists!$O$2:$O$4</definedName>
    <definedName name="USD_CAD_exchange">[13]Inputs!$B$2</definedName>
    <definedName name="UsefulLife">'[19]Depreciation Summary'!$A$10:$C$40</definedName>
    <definedName name="USOA">'[51]B. Setup'!$A$1649:$B$2120</definedName>
    <definedName name="Utility">[34]Financials!$A$1</definedName>
    <definedName name="UtilityInfo" localSheetId="4">#REF!</definedName>
    <definedName name="UtilityInfo">#REF!</definedName>
    <definedName name="utitliy1">[52]Financials!$A$1</definedName>
    <definedName name="VarSum">'[14]monthly details by account'!$E$99:$AB$105</definedName>
    <definedName name="vehicle">[25]Setup!$A$115:$A$134</definedName>
    <definedName name="vehiclelookup">[20]Setup!$A$325:$E$344</definedName>
    <definedName name="w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AGBENF" localSheetId="4">#REF!</definedName>
    <definedName name="WAGBENF">#REF!</definedName>
    <definedName name="wagdob" localSheetId="4">#REF!</definedName>
    <definedName name="wagdob">#REF!</definedName>
    <definedName name="wagdobf" localSheetId="4">#REF!</definedName>
    <definedName name="wagdobf">#REF!</definedName>
    <definedName name="wagreg" localSheetId="4">#REF!</definedName>
    <definedName name="wagreg">#REF!</definedName>
    <definedName name="wagregf" localSheetId="4">#REF!</definedName>
    <definedName name="wagregf">#REF!</definedName>
    <definedName name="wemployee">'[24]Labour Types'!$A$7:$H$106</definedName>
    <definedName name="wn.revenue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orkemployee">'[20]Labour Types'!$S$7:$T$106</definedName>
    <definedName name="workname">'[25]Labour Types'!$S$7:$S$137</definedName>
    <definedName name="wrn.5._.Year._.Plan." hidden="1">{#N/A,#N/A,FALSE,"Cover";#N/A,#N/A,FALSE,"Key Assumptions";#N/A,#N/A,FALSE,"Assum1";#N/A,#N/A,FALSE,"Revenue";#N/A,#N/A,FALSE,"Operating Income";#N/A,#N/A,FALSE,"Capital employed";#N/A,#N/A,FALSE,"Cap Emp WS"}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lete._.Report.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prorate._.Package.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rrent._.Year._.Plan._.Only.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stadds_volumes." hidden="1">{"datatable",#N/A,FALSE,"Cust.Adds_Volumes"}</definedName>
    <definedName name="wrn.Exception._.Report." hidden="1">{#N/A,#N/A,FALSE,"Exception Report"}</definedName>
    <definedName name="wrn.Five._.Year._.Plan.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ull._.Business._.Plan._.Package.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income." hidden="1">{"income",#N/A,FALSE,"income_statement"}</definedName>
    <definedName name="wrn.OMreport." hidden="1">{"OM_data",#N/A,FALSE,"O&amp;M Data Table";"OM_regulatory_adjustments",#N/A,FALSE,"O&amp;M Data Table";"OM_select_data",#N/A,FALSE,"O&amp;M Data Table"}</definedName>
    <definedName name="wrn.Plan._.Support._.Only.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reliminary._.Plan." hidden="1">{#N/A,#N/A,FALSE,"Part E";#N/A,#N/A,FALSE,"E.1 Prelim Earnings Plan"}</definedName>
    <definedName name="wrn.President._.Report." hidden="1">{#N/A,#N/A,FALSE,"President's Cover";#N/A,#N/A,FALSE,"A.1 1998 Objectives";#N/A,#N/A,FALSE,"A.2 President's Measures";#N/A,#N/A,FALSE,"A.3 Commentary"}</definedName>
    <definedName name="wrn.Quarter._.1._.Forecast.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2._.Forecast.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3._.Forecast.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ly._.Consolidation._.Report.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Supplemental._.Pkg..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Year._.End._.Reporting._.Pkg..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xxxxxxx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YEAR">[22]INDEX!$AD$4</definedName>
    <definedName name="YEAR_LIST">[22]INDEX!$AD$11:$AD$20</definedName>
    <definedName name="YTDvar">'[12]CAP - data - current month'!$O$10:$O$1008</definedName>
    <definedName name="Z_Factor_Analysis" localSheetId="4">#REF!</definedName>
    <definedName name="Z_Factor_Analysi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F23" i="1"/>
  <c r="F22" i="1"/>
  <c r="F21" i="1"/>
  <c r="F20" i="1"/>
  <c r="F19" i="1"/>
  <c r="E23" i="1"/>
  <c r="E22" i="1"/>
  <c r="E21" i="1"/>
  <c r="E20" i="1"/>
  <c r="E19" i="1"/>
  <c r="D23" i="1"/>
  <c r="D22" i="1"/>
  <c r="D21" i="1"/>
  <c r="D20" i="1"/>
  <c r="D19" i="1"/>
  <c r="D24" i="1" s="1"/>
  <c r="C23" i="1"/>
  <c r="C22" i="1"/>
  <c r="C21" i="1"/>
  <c r="C20" i="1"/>
  <c r="C19" i="1"/>
  <c r="G18" i="1"/>
  <c r="F18" i="1"/>
  <c r="E18" i="1"/>
  <c r="D18" i="1"/>
  <c r="C18" i="1"/>
  <c r="G17" i="1"/>
  <c r="F17" i="1"/>
  <c r="E17" i="1"/>
  <c r="E49" i="2"/>
  <c r="G24" i="1" l="1"/>
  <c r="F24" i="1"/>
  <c r="E24" i="1"/>
  <c r="D17" i="1"/>
  <c r="C17" i="1"/>
  <c r="G13" i="1"/>
  <c r="F13" i="1"/>
  <c r="E13" i="1"/>
  <c r="D13" i="1"/>
  <c r="C13" i="1"/>
  <c r="G12" i="1"/>
  <c r="F12" i="1"/>
  <c r="E12" i="1"/>
  <c r="D12" i="1"/>
  <c r="C12" i="1"/>
  <c r="G10" i="1"/>
  <c r="F10" i="1"/>
  <c r="E10" i="1"/>
  <c r="D10" i="1"/>
  <c r="C10" i="1"/>
  <c r="C71" i="6"/>
  <c r="C70" i="6"/>
  <c r="C69" i="6"/>
  <c r="C68" i="6"/>
  <c r="C67" i="6"/>
  <c r="C66" i="6"/>
  <c r="C65" i="6"/>
  <c r="C64" i="6"/>
  <c r="E51" i="6"/>
  <c r="E47" i="6"/>
  <c r="E41" i="6"/>
  <c r="E49" i="6" s="1"/>
  <c r="E39" i="6"/>
  <c r="E31" i="6"/>
  <c r="E20" i="6"/>
  <c r="E16" i="6"/>
  <c r="C65" i="5"/>
  <c r="C64" i="5"/>
  <c r="C63" i="5"/>
  <c r="C62" i="5"/>
  <c r="C61" i="5"/>
  <c r="E51" i="5"/>
  <c r="E47" i="5"/>
  <c r="E41" i="5"/>
  <c r="E49" i="5" s="1"/>
  <c r="E39" i="5"/>
  <c r="E31" i="5"/>
  <c r="E20" i="5"/>
  <c r="E16" i="5"/>
  <c r="C73" i="4"/>
  <c r="C72" i="4"/>
  <c r="C71" i="4"/>
  <c r="C70" i="4"/>
  <c r="C69" i="4"/>
  <c r="C68" i="4"/>
  <c r="C67" i="4"/>
  <c r="C66" i="4"/>
  <c r="C65" i="4"/>
  <c r="E51" i="4"/>
  <c r="E49" i="4"/>
  <c r="E59" i="4" s="1"/>
  <c r="E70" i="4" s="1"/>
  <c r="E47" i="4"/>
  <c r="E41" i="4"/>
  <c r="E39" i="4"/>
  <c r="E31" i="4"/>
  <c r="E20" i="4"/>
  <c r="E16" i="4"/>
  <c r="E51" i="3"/>
  <c r="E47" i="3"/>
  <c r="E41" i="3"/>
  <c r="E49" i="3" s="1"/>
  <c r="E39" i="3"/>
  <c r="E31" i="3"/>
  <c r="E20" i="3"/>
  <c r="E16" i="3"/>
  <c r="C78" i="2"/>
  <c r="C77" i="2"/>
  <c r="C76" i="2"/>
  <c r="C75" i="2"/>
  <c r="C74" i="2"/>
  <c r="C73" i="2"/>
  <c r="C72" i="2"/>
  <c r="C71" i="2"/>
  <c r="C70" i="2"/>
  <c r="C69" i="2"/>
  <c r="C68" i="2"/>
  <c r="E51" i="2"/>
  <c r="E47" i="2"/>
  <c r="E41" i="2"/>
  <c r="E39" i="2"/>
  <c r="E31" i="2"/>
  <c r="E20" i="2"/>
  <c r="E16" i="2"/>
  <c r="E57" i="3" l="1"/>
  <c r="E67" i="3" s="1"/>
  <c r="E54" i="3"/>
  <c r="E64" i="3" s="1"/>
  <c r="E60" i="3"/>
  <c r="E70" i="3" s="1"/>
  <c r="E56" i="3"/>
  <c r="E66" i="3" s="1"/>
  <c r="E58" i="3"/>
  <c r="E68" i="3" s="1"/>
  <c r="E59" i="3"/>
  <c r="E69" i="3" s="1"/>
  <c r="E55" i="3"/>
  <c r="E65" i="3" s="1"/>
  <c r="E56" i="5"/>
  <c r="E63" i="5" s="1"/>
  <c r="E57" i="5"/>
  <c r="E64" i="5" s="1"/>
  <c r="E55" i="5"/>
  <c r="E62" i="5" s="1"/>
  <c r="E58" i="5"/>
  <c r="E65" i="5" s="1"/>
  <c r="E54" i="5"/>
  <c r="E61" i="5" s="1"/>
  <c r="E61" i="6"/>
  <c r="E71" i="6" s="1"/>
  <c r="E57" i="6"/>
  <c r="E67" i="6" s="1"/>
  <c r="E54" i="6"/>
  <c r="E64" i="6" s="1"/>
  <c r="E60" i="6"/>
  <c r="E70" i="6" s="1"/>
  <c r="E56" i="6"/>
  <c r="E66" i="6" s="1"/>
  <c r="E58" i="6"/>
  <c r="E68" i="6" s="1"/>
  <c r="E59" i="6"/>
  <c r="E69" i="6" s="1"/>
  <c r="E55" i="6"/>
  <c r="E65" i="6" s="1"/>
  <c r="E62" i="2"/>
  <c r="E76" i="2" s="1"/>
  <c r="E58" i="2"/>
  <c r="E72" i="2" s="1"/>
  <c r="E54" i="2"/>
  <c r="E68" i="2" s="1"/>
  <c r="E63" i="2"/>
  <c r="E77" i="2" s="1"/>
  <c r="E55" i="2"/>
  <c r="E69" i="2" s="1"/>
  <c r="E61" i="2"/>
  <c r="E75" i="2" s="1"/>
  <c r="E57" i="2"/>
  <c r="E71" i="2" s="1"/>
  <c r="E64" i="2"/>
  <c r="E78" i="2" s="1"/>
  <c r="E56" i="2"/>
  <c r="E70" i="2" s="1"/>
  <c r="E60" i="2"/>
  <c r="E74" i="2" s="1"/>
  <c r="E59" i="2"/>
  <c r="E73" i="2" s="1"/>
  <c r="E57" i="4"/>
  <c r="E68" i="4" s="1"/>
  <c r="E61" i="4"/>
  <c r="E72" i="4" s="1"/>
  <c r="E56" i="4"/>
  <c r="E67" i="4" s="1"/>
  <c r="E54" i="4"/>
  <c r="E65" i="4" s="1"/>
  <c r="E58" i="4"/>
  <c r="E69" i="4" s="1"/>
  <c r="E62" i="4"/>
  <c r="E73" i="4" s="1"/>
  <c r="E60" i="4"/>
  <c r="E71" i="4" s="1"/>
  <c r="E55" i="4"/>
  <c r="E66" i="4" s="1"/>
  <c r="C24" i="1" l="1"/>
  <c r="H23" i="1"/>
  <c r="H22" i="1"/>
  <c r="H21" i="1"/>
  <c r="H20" i="1"/>
  <c r="H19" i="1"/>
  <c r="H18" i="1"/>
  <c r="H17" i="1"/>
  <c r="G15" i="1"/>
  <c r="F15" i="1"/>
  <c r="E15" i="1"/>
  <c r="D15" i="1"/>
  <c r="C15" i="1"/>
  <c r="H8" i="1"/>
  <c r="G8" i="1"/>
  <c r="G14" i="1" s="1"/>
  <c r="F8" i="1"/>
  <c r="F14" i="1" s="1"/>
  <c r="E8" i="1"/>
  <c r="E14" i="1" s="1"/>
  <c r="D8" i="1"/>
  <c r="D14" i="1" s="1"/>
  <c r="C8" i="1"/>
  <c r="C14" i="1" s="1"/>
  <c r="H24" i="1" l="1"/>
</calcChain>
</file>

<file path=xl/sharedStrings.xml><?xml version="1.0" encoding="utf-8"?>
<sst xmlns="http://schemas.openxmlformats.org/spreadsheetml/2006/main" count="249" uniqueCount="69">
  <si>
    <t>Alectra 2020 EDR Application</t>
  </si>
  <si>
    <t>Threshold Calculation for M-factor</t>
  </si>
  <si>
    <t>Description</t>
  </si>
  <si>
    <t>ERZ</t>
  </si>
  <si>
    <t>BRZ</t>
  </si>
  <si>
    <t>GRZ</t>
  </si>
  <si>
    <t>PRZ</t>
  </si>
  <si>
    <t>HRZ</t>
  </si>
  <si>
    <t>ALECTRA</t>
  </si>
  <si>
    <t>Inflation</t>
  </si>
  <si>
    <t>Less: Productivity Factor</t>
  </si>
  <si>
    <t>Less: Stretch Factor</t>
  </si>
  <si>
    <t>Price Cap Index</t>
  </si>
  <si>
    <t>Growth Factor</t>
  </si>
  <si>
    <t>Rebasing Year</t>
  </si>
  <si>
    <t># Years since rebasing</t>
  </si>
  <si>
    <t>Dead Band</t>
  </si>
  <si>
    <t>Rate Base</t>
  </si>
  <si>
    <t>Depreciation</t>
  </si>
  <si>
    <t>Threshold Capital Expenditure 2020</t>
  </si>
  <si>
    <t>Threshold Capital Expenditure 2021</t>
  </si>
  <si>
    <t>Threshold Capital Expenditure 2022</t>
  </si>
  <si>
    <t>Threshold Capital Expenditure 2023</t>
  </si>
  <si>
    <t>Threshold Capital Expenditure 2024</t>
  </si>
  <si>
    <t>Threshold Capital Expenditure 2020-2024</t>
  </si>
  <si>
    <t>Back to Index</t>
  </si>
  <si>
    <t>No Input Required.</t>
  </si>
  <si>
    <t>Final Threshold Calculation</t>
  </si>
  <si>
    <t>Cost of Service Rebasing Year</t>
  </si>
  <si>
    <t>Price Cap IR Year in which Application is made</t>
  </si>
  <si>
    <t>Growth Factor Calculation</t>
  </si>
  <si>
    <t>Revenues Based on 2018 Actual Distribution Demand</t>
  </si>
  <si>
    <t>Revenues Based on 2013 Board-Approved Distribution Demand</t>
  </si>
  <si>
    <t>Average Net Fixed Assets</t>
  </si>
  <si>
    <t>Gross Fixed Assets Opening</t>
  </si>
  <si>
    <t>Add: CWIP Opening</t>
  </si>
  <si>
    <t>Capital Additions</t>
  </si>
  <si>
    <t>Capital Disposals</t>
  </si>
  <si>
    <t>Capital Retirements</t>
  </si>
  <si>
    <t>Deduct: CWIP Closing</t>
  </si>
  <si>
    <t>Gross Fixed Assets - Closing</t>
  </si>
  <si>
    <t>Average Gross Fixed Assets</t>
  </si>
  <si>
    <t>Accumulated Depreciation - Opening</t>
  </si>
  <si>
    <t>Depreciation Expense</t>
  </si>
  <si>
    <t>Disposals</t>
  </si>
  <si>
    <t>Retirements</t>
  </si>
  <si>
    <t>Accumulated Depreciation - Closing</t>
  </si>
  <si>
    <t>Average Accumulated Depreciation</t>
  </si>
  <si>
    <t xml:space="preserve">Average Net Fixed Assets </t>
  </si>
  <si>
    <t>Working Capital Allowance</t>
  </si>
  <si>
    <t>Working Capital Allowance Base</t>
  </si>
  <si>
    <t>Working Capital Allowance Rate</t>
  </si>
  <si>
    <t>Threshold Value (varies by Price Cap IR Year subsequent to CoS rebasing)</t>
  </si>
  <si>
    <t xml:space="preserve">    Price Cap IR Year 2014</t>
  </si>
  <si>
    <t xml:space="preserve">    Price Cap IR Year 2015</t>
  </si>
  <si>
    <t xml:space="preserve">    Price Cap IR Year 2016</t>
  </si>
  <si>
    <t xml:space="preserve">    Price Cap IR Year 2017</t>
  </si>
  <si>
    <t xml:space="preserve">    Price Cap IR Year 2018</t>
  </si>
  <si>
    <t xml:space="preserve">    Price Cap IR Year 2019</t>
  </si>
  <si>
    <t xml:space="preserve">    Price Cap IR Year 2020</t>
  </si>
  <si>
    <t xml:space="preserve">    Price Cap IR Year 2021</t>
  </si>
  <si>
    <t xml:space="preserve">    Price Cap IR Year 2022</t>
  </si>
  <si>
    <t xml:space="preserve">    Price Cap IR Year 2023</t>
  </si>
  <si>
    <t xml:space="preserve">    Price Cap IR Year 2024</t>
  </si>
  <si>
    <t>Threshold CAPEX</t>
  </si>
  <si>
    <t>Revenues Based on 2017 Board-Approved Distribution Demand</t>
  </si>
  <si>
    <t>Revenues Based on 2015 Board-Approved Distribution Demand</t>
  </si>
  <si>
    <t>Revenues Based on 2019 Board-Approved Distribution Demand</t>
  </si>
  <si>
    <t>Revenues Based on 2016 Board-Approved Distribution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</si>
</sst>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-* #,##0_-;\-* #,##0_-;_-* &quot;-&quot;??_-;_-@_-"/>
    <numFmt numFmtId="166" formatCode="&quot;$&quot;#,##0"/>
    <numFmt numFmtId="167" formatCode="&quot;$&quot;#,##0.0"/>
    <numFmt numFmtId="168" formatCode="&quot;$&quot;#,##0.0_);\(&quot;$&quot;#,##0.0\)"/>
    <numFmt numFmtId="169" formatCode="_-&quot;$&quot;* #,##0_-;\-&quot;$&quot;* #,##0_-;_-&quot;$&quot;* &quot;-&quot;??_-;_-@_-"/>
    <numFmt numFmtId="170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color rgb="FFFF000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mediumGray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164" fontId="1" fillId="0" borderId="1" xfId="1" applyNumberFormat="1" applyFont="1" applyBorder="1"/>
    <xf numFmtId="10" fontId="1" fillId="0" borderId="1" xfId="2" applyNumberFormat="1" applyFont="1" applyFill="1" applyBorder="1" applyAlignment="1">
      <alignment horizontal="right"/>
    </xf>
    <xf numFmtId="10" fontId="1" fillId="0" borderId="1" xfId="2" applyNumberFormat="1" applyFont="1" applyBorder="1" applyAlignment="1">
      <alignment horizontal="right"/>
    </xf>
    <xf numFmtId="10" fontId="1" fillId="3" borderId="1" xfId="2" applyNumberFormat="1" applyFont="1" applyFill="1" applyBorder="1" applyAlignment="1">
      <alignment horizontal="right"/>
    </xf>
    <xf numFmtId="0" fontId="1" fillId="0" borderId="1" xfId="3" quotePrefix="1" applyNumberFormat="1" applyFont="1" applyBorder="1" applyAlignment="1">
      <alignment horizontal="right"/>
    </xf>
    <xf numFmtId="0" fontId="1" fillId="3" borderId="1" xfId="3" quotePrefix="1" applyNumberFormat="1" applyFont="1" applyFill="1" applyBorder="1" applyAlignment="1">
      <alignment horizontal="right"/>
    </xf>
    <xf numFmtId="165" fontId="1" fillId="0" borderId="1" xfId="3" applyNumberFormat="1" applyFont="1" applyBorder="1" applyAlignment="1">
      <alignment horizontal="right"/>
    </xf>
    <xf numFmtId="165" fontId="1" fillId="3" borderId="1" xfId="3" applyNumberFormat="1" applyFont="1" applyFill="1" applyBorder="1" applyAlignment="1">
      <alignment horizontal="right"/>
    </xf>
    <xf numFmtId="9" fontId="1" fillId="0" borderId="1" xfId="2" applyFont="1" applyBorder="1" applyAlignment="1">
      <alignment horizontal="right"/>
    </xf>
    <xf numFmtId="9" fontId="1" fillId="3" borderId="1" xfId="2" applyFont="1" applyFill="1" applyBorder="1" applyAlignment="1">
      <alignment horizontal="right"/>
    </xf>
    <xf numFmtId="166" fontId="1" fillId="0" borderId="1" xfId="4" applyNumberFormat="1" applyFont="1" applyBorder="1" applyAlignment="1">
      <alignment horizontal="right"/>
    </xf>
    <xf numFmtId="166" fontId="1" fillId="0" borderId="1" xfId="1" applyNumberFormat="1" applyFont="1" applyBorder="1" applyAlignment="1">
      <alignment horizontal="right"/>
    </xf>
    <xf numFmtId="168" fontId="2" fillId="0" borderId="1" xfId="1" applyNumberFormat="1" applyFont="1" applyBorder="1" applyAlignment="1">
      <alignment horizontal="left"/>
    </xf>
    <xf numFmtId="166" fontId="2" fillId="0" borderId="1" xfId="1" applyNumberFormat="1" applyFont="1" applyBorder="1" applyAlignment="1">
      <alignment horizontal="right"/>
    </xf>
    <xf numFmtId="167" fontId="2" fillId="0" borderId="1" xfId="1" applyNumberFormat="1" applyFont="1" applyBorder="1" applyAlignment="1">
      <alignment horizontal="right"/>
    </xf>
    <xf numFmtId="0" fontId="1" fillId="0" borderId="0" xfId="1" applyAlignment="1">
      <alignment wrapText="1"/>
    </xf>
    <xf numFmtId="0" fontId="6" fillId="0" borderId="0" xfId="9" applyProtection="1"/>
    <xf numFmtId="0" fontId="6" fillId="0" borderId="0" xfId="9" applyProtection="1">
      <protection locked="0"/>
    </xf>
    <xf numFmtId="0" fontId="5" fillId="0" borderId="0" xfId="8" applyProtection="1">
      <protection locked="0"/>
    </xf>
    <xf numFmtId="0" fontId="7" fillId="0" borderId="0" xfId="9" applyFont="1" applyProtection="1"/>
    <xf numFmtId="0" fontId="8" fillId="0" borderId="0" xfId="9" applyFont="1" applyAlignment="1" applyProtection="1">
      <alignment horizontal="left" indent="1"/>
    </xf>
    <xf numFmtId="0" fontId="10" fillId="0" borderId="0" xfId="9" applyFont="1" applyProtection="1"/>
    <xf numFmtId="0" fontId="8" fillId="0" borderId="0" xfId="9" applyFont="1" applyProtection="1"/>
    <xf numFmtId="0" fontId="8" fillId="0" borderId="0" xfId="9" applyFont="1" applyFill="1" applyAlignment="1" applyProtection="1">
      <alignment horizontal="center"/>
      <protection locked="0"/>
    </xf>
    <xf numFmtId="0" fontId="6" fillId="4" borderId="0" xfId="9" applyFill="1" applyProtection="1"/>
    <xf numFmtId="0" fontId="8" fillId="5" borderId="0" xfId="9" applyFont="1" applyFill="1" applyProtection="1"/>
    <xf numFmtId="0" fontId="6" fillId="5" borderId="0" xfId="9" applyFill="1" applyProtection="1"/>
    <xf numFmtId="10" fontId="8" fillId="5" borderId="0" xfId="9" applyNumberFormat="1" applyFont="1" applyFill="1" applyAlignment="1" applyProtection="1">
      <alignment horizontal="center"/>
    </xf>
    <xf numFmtId="0" fontId="11" fillId="0" borderId="0" xfId="9" applyFont="1" applyAlignment="1" applyProtection="1">
      <alignment horizontal="left" vertical="center" indent="3"/>
    </xf>
    <xf numFmtId="166" fontId="11" fillId="4" borderId="0" xfId="6" applyNumberFormat="1" applyFont="1" applyFill="1" applyAlignment="1" applyProtection="1">
      <alignment horizontal="center"/>
    </xf>
    <xf numFmtId="0" fontId="11" fillId="0" borderId="0" xfId="9" applyFont="1" applyFill="1" applyAlignment="1" applyProtection="1">
      <alignment horizontal="left" vertical="center" indent="3"/>
    </xf>
    <xf numFmtId="10" fontId="8" fillId="5" borderId="0" xfId="10" applyNumberFormat="1" applyFont="1" applyFill="1" applyAlignment="1" applyProtection="1">
      <alignment horizontal="center"/>
    </xf>
    <xf numFmtId="9" fontId="8" fillId="5" borderId="0" xfId="10" applyFont="1" applyFill="1" applyAlignment="1" applyProtection="1">
      <alignment horizontal="center"/>
    </xf>
    <xf numFmtId="169" fontId="12" fillId="4" borderId="0" xfId="11" applyNumberFormat="1" applyFont="1" applyFill="1" applyProtection="1"/>
    <xf numFmtId="0" fontId="6" fillId="0" borderId="0" xfId="9" applyAlignment="1" applyProtection="1">
      <alignment horizontal="left" indent="1"/>
    </xf>
    <xf numFmtId="169" fontId="12" fillId="4" borderId="2" xfId="11" applyNumberFormat="1" applyFont="1" applyFill="1" applyBorder="1" applyProtection="1"/>
    <xf numFmtId="0" fontId="6" fillId="0" borderId="0" xfId="9" applyAlignment="1" applyProtection="1">
      <alignment horizontal="left" indent="2"/>
    </xf>
    <xf numFmtId="0" fontId="6" fillId="4" borderId="0" xfId="9" applyFont="1" applyFill="1" applyProtection="1"/>
    <xf numFmtId="170" fontId="12" fillId="4" borderId="0" xfId="10" applyNumberFormat="1" applyFont="1" applyFill="1" applyAlignment="1" applyProtection="1">
      <alignment horizontal="right"/>
    </xf>
    <xf numFmtId="169" fontId="8" fillId="4" borderId="3" xfId="11" applyNumberFormat="1" applyFont="1" applyFill="1" applyBorder="1" applyProtection="1"/>
    <xf numFmtId="0" fontId="8" fillId="0" borderId="0" xfId="9" applyFont="1" applyAlignment="1" applyProtection="1">
      <alignment horizontal="right"/>
    </xf>
    <xf numFmtId="169" fontId="8" fillId="4" borderId="0" xfId="11" applyNumberFormat="1" applyFont="1" applyFill="1" applyProtection="1"/>
    <xf numFmtId="9" fontId="8" fillId="4" borderId="4" xfId="7" applyFont="1" applyFill="1" applyBorder="1" applyAlignment="1" applyProtection="1">
      <alignment horizontal="right"/>
    </xf>
    <xf numFmtId="0" fontId="8" fillId="0" borderId="0" xfId="9" applyFont="1" applyBorder="1" applyProtection="1"/>
    <xf numFmtId="0" fontId="6" fillId="0" borderId="0" xfId="9" applyFont="1" applyProtection="1"/>
    <xf numFmtId="170" fontId="8" fillId="4" borderId="1" xfId="7" applyNumberFormat="1" applyFont="1" applyFill="1" applyBorder="1" applyAlignment="1" applyProtection="1">
      <alignment horizontal="right"/>
    </xf>
    <xf numFmtId="0" fontId="6" fillId="0" borderId="0" xfId="9" applyFont="1" applyFill="1" applyProtection="1"/>
    <xf numFmtId="0" fontId="6" fillId="0" borderId="0" xfId="9" applyFill="1" applyProtection="1"/>
    <xf numFmtId="170" fontId="8" fillId="0" borderId="1" xfId="7" applyNumberFormat="1" applyFont="1" applyFill="1" applyBorder="1" applyAlignment="1" applyProtection="1">
      <alignment horizontal="right"/>
    </xf>
    <xf numFmtId="170" fontId="8" fillId="0" borderId="0" xfId="7" applyNumberFormat="1" applyFont="1" applyFill="1" applyBorder="1" applyAlignment="1" applyProtection="1">
      <alignment horizontal="right"/>
    </xf>
    <xf numFmtId="169" fontId="12" fillId="4" borderId="4" xfId="11" applyNumberFormat="1" applyFont="1" applyFill="1" applyBorder="1" applyProtection="1"/>
    <xf numFmtId="169" fontId="13" fillId="4" borderId="1" xfId="11" applyNumberFormat="1" applyFont="1" applyFill="1" applyBorder="1" applyProtection="1"/>
    <xf numFmtId="165" fontId="6" fillId="0" borderId="0" xfId="5" applyNumberFormat="1" applyFont="1" applyProtection="1"/>
    <xf numFmtId="165" fontId="6" fillId="0" borderId="0" xfId="9" applyNumberFormat="1" applyProtection="1"/>
    <xf numFmtId="169" fontId="13" fillId="0" borderId="1" xfId="11" applyNumberFormat="1" applyFont="1" applyFill="1" applyBorder="1" applyProtection="1"/>
    <xf numFmtId="169" fontId="6" fillId="0" borderId="0" xfId="9" applyNumberFormat="1" applyProtection="1"/>
    <xf numFmtId="0" fontId="14" fillId="0" borderId="0" xfId="9" applyFont="1" applyAlignment="1" applyProtection="1">
      <alignment vertical="top"/>
    </xf>
    <xf numFmtId="0" fontId="6" fillId="0" borderId="0" xfId="9" applyAlignment="1" applyProtection="1">
      <alignment wrapText="1"/>
    </xf>
    <xf numFmtId="0" fontId="9" fillId="0" borderId="0" xfId="9" applyFont="1" applyAlignment="1" applyProtection="1">
      <alignment horizontal="center" vertical="center"/>
    </xf>
    <xf numFmtId="0" fontId="6" fillId="0" borderId="0" xfId="9" applyAlignment="1" applyProtection="1">
      <alignment horizontal="left" wrapText="1"/>
    </xf>
  </cellXfs>
  <cellStyles count="12">
    <cellStyle name="Comma" xfId="5" builtinId="3"/>
    <cellStyle name="Comma 53" xfId="3"/>
    <cellStyle name="Currency" xfId="6" builtinId="4"/>
    <cellStyle name="Currency 2" xfId="4"/>
    <cellStyle name="Currency 3" xfId="11"/>
    <cellStyle name="Hyperlink" xfId="8" builtinId="8"/>
    <cellStyle name="Normal" xfId="0" builtinId="0"/>
    <cellStyle name="Normal 2 2" xfId="1"/>
    <cellStyle name="Normal 6" xfId="9"/>
    <cellStyle name="Percent" xfId="7" builtinId="5"/>
    <cellStyle name="Percent 2" xfId="2"/>
    <cellStyle name="Percent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="" xmlns:a16="http://schemas.microsoft.com/office/drawing/2014/main" id="{92A22143-CD97-494B-BAFD-E1ECF8F1B46B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2A22143-CD97-494B-BAFD-E1ECF8F1B46B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="" xmlns:a16="http://schemas.microsoft.com/office/drawing/2014/main" id="{B3A8BBB7-D7E0-4FAB-B6B6-8349BA49F216}"/>
                </a:ext>
              </a:extLst>
            </xdr:cNvPr>
            <xdr:cNvSpPr txBox="1"/>
          </xdr:nvSpPr>
          <xdr:spPr>
            <a:xfrm>
              <a:off x="8104822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3A8BBB7-D7E0-4FAB-B6B6-8349BA49F216}"/>
                </a:ext>
              </a:extLst>
            </xdr:cNvPr>
            <xdr:cNvSpPr txBox="1"/>
          </xdr:nvSpPr>
          <xdr:spPr>
            <a:xfrm>
              <a:off x="8104822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="" xmlns:a16="http://schemas.microsoft.com/office/drawing/2014/main" id="{5C7DAD25-DC76-435B-B02C-4B504742B093}"/>
                </a:ext>
              </a:extLst>
            </xdr:cNvPr>
            <xdr:cNvSpPr txBox="1"/>
          </xdr:nvSpPr>
          <xdr:spPr>
            <a:xfrm>
              <a:off x="8156256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5C7DAD25-DC76-435B-B02C-4B504742B093}"/>
                </a:ext>
              </a:extLst>
            </xdr:cNvPr>
            <xdr:cNvSpPr txBox="1"/>
          </xdr:nvSpPr>
          <xdr:spPr>
            <a:xfrm>
              <a:off x="8156256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="" xmlns:a16="http://schemas.microsoft.com/office/drawing/2014/main" id="{9C946C2A-FE58-4F25-A0CD-F01D85871053}"/>
                </a:ext>
              </a:extLst>
            </xdr:cNvPr>
            <xdr:cNvSpPr txBox="1"/>
          </xdr:nvSpPr>
          <xdr:spPr>
            <a:xfrm>
              <a:off x="8169592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9C946C2A-FE58-4F25-A0CD-F01D85871053}"/>
                </a:ext>
              </a:extLst>
            </xdr:cNvPr>
            <xdr:cNvSpPr txBox="1"/>
          </xdr:nvSpPr>
          <xdr:spPr>
            <a:xfrm>
              <a:off x="8169592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="" xmlns:a16="http://schemas.microsoft.com/office/drawing/2014/main" id="{FFFBC488-3444-4742-9DA4-48562A725788}"/>
                </a:ext>
              </a:extLst>
            </xdr:cNvPr>
            <xdr:cNvSpPr txBox="1"/>
          </xdr:nvSpPr>
          <xdr:spPr>
            <a:xfrm>
              <a:off x="8106727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FFBC488-3444-4742-9DA4-48562A725788}"/>
                </a:ext>
              </a:extLst>
            </xdr:cNvPr>
            <xdr:cNvSpPr txBox="1"/>
          </xdr:nvSpPr>
          <xdr:spPr>
            <a:xfrm>
              <a:off x="8106727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119062</xdr:colOff>
      <xdr:row>59</xdr:row>
      <xdr:rowOff>161926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="" xmlns:a16="http://schemas.microsoft.com/office/drawing/2014/main" id="{99ABDAAE-C57A-4C14-B653-B47DD66030EB}"/>
                </a:ext>
              </a:extLst>
            </xdr:cNvPr>
            <xdr:cNvSpPr txBox="1"/>
          </xdr:nvSpPr>
          <xdr:spPr>
            <a:xfrm>
              <a:off x="8131492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99ABDAAE-C57A-4C14-B653-B47DD66030EB}"/>
                </a:ext>
              </a:extLst>
            </xdr:cNvPr>
            <xdr:cNvSpPr txBox="1"/>
          </xdr:nvSpPr>
          <xdr:spPr>
            <a:xfrm>
              <a:off x="8131492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="" xmlns:a16="http://schemas.microsoft.com/office/drawing/2014/main" id="{A9130CBE-9123-4AC3-B018-B69CCB513DCC}"/>
                </a:ext>
              </a:extLst>
            </xdr:cNvPr>
            <xdr:cNvSpPr txBox="1"/>
          </xdr:nvSpPr>
          <xdr:spPr>
            <a:xfrm>
              <a:off x="8104822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A9130CBE-9123-4AC3-B018-B69CCB513DCC}"/>
                </a:ext>
              </a:extLst>
            </xdr:cNvPr>
            <xdr:cNvSpPr txBox="1"/>
          </xdr:nvSpPr>
          <xdr:spPr>
            <a:xfrm>
              <a:off x="8104822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  <xdr:twoCellAnchor>
    <xdr:from>
      <xdr:col>0</xdr:col>
      <xdr:colOff>0</xdr:colOff>
      <xdr:row>0</xdr:row>
      <xdr:rowOff>0</xdr:rowOff>
    </xdr:from>
    <xdr:to>
      <xdr:col>5</xdr:col>
      <xdr:colOff>2013086</xdr:colOff>
      <xdr:row>7</xdr:row>
      <xdr:rowOff>171450</xdr:rowOff>
    </xdr:to>
    <xdr:grpSp>
      <xdr:nvGrpSpPr>
        <xdr:cNvPr id="9" name="Group 8">
          <a:extLst>
            <a:ext uri="{FF2B5EF4-FFF2-40B4-BE49-F238E27FC236}">
              <a16:creationId xmlns="" xmlns:a16="http://schemas.microsoft.com/office/drawing/2014/main" id="{23EE2B68-0EEE-48C2-BE21-D6D7CB6FBD7D}"/>
            </a:ext>
          </a:extLst>
        </xdr:cNvPr>
        <xdr:cNvGrpSpPr/>
      </xdr:nvGrpSpPr>
      <xdr:grpSpPr>
        <a:xfrm>
          <a:off x="0" y="0"/>
          <a:ext cx="9814061" cy="1619250"/>
          <a:chOff x="200024" y="4499942"/>
          <a:chExt cx="8857420" cy="1915766"/>
        </a:xfrm>
      </xdr:grpSpPr>
      <xdr:pic>
        <xdr:nvPicPr>
          <xdr:cNvPr id="10" name="Picture 9">
            <a:extLst>
              <a:ext uri="{FF2B5EF4-FFF2-40B4-BE49-F238E27FC236}">
                <a16:creationId xmlns="" xmlns:a16="http://schemas.microsoft.com/office/drawing/2014/main" id="{9AE24E93-CB92-4A20-A30C-61E1D0A5D0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1" name="TextBox 10">
            <a:extLst>
              <a:ext uri="{FF2B5EF4-FFF2-40B4-BE49-F238E27FC236}">
                <a16:creationId xmlns="" xmlns:a16="http://schemas.microsoft.com/office/drawing/2014/main" id="{A8823C68-DE38-4A0F-88FF-A6E3881AFB11}"/>
              </a:ext>
            </a:extLst>
          </xdr:cNvPr>
          <xdr:cNvSpPr txBox="1"/>
        </xdr:nvSpPr>
        <xdr:spPr>
          <a:xfrm>
            <a:off x="372171" y="5860978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r>
              <a:rPr lang="en-CA" sz="1600" b="1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Alectra</a:t>
            </a:r>
            <a:r>
              <a:rPr lang="en-CA" sz="1600" b="1" cap="none" spc="0" baseline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Utilities Corporation - Enersource RZ</a:t>
            </a:r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="" xmlns:a16="http://schemas.microsoft.com/office/drawing/2014/main" id="{FB84F750-89B2-47C2-8D18-F0594B0FACE6}"/>
              </a:ext>
            </a:extLst>
          </xdr:cNvPr>
          <xdr:cNvSpPr/>
        </xdr:nvSpPr>
        <xdr:spPr>
          <a:xfrm>
            <a:off x="362082" y="46356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3" name="Picture 12">
            <a:extLst>
              <a:ext uri="{FF2B5EF4-FFF2-40B4-BE49-F238E27FC236}">
                <a16:creationId xmlns="" xmlns:a16="http://schemas.microsoft.com/office/drawing/2014/main" id="{4BF3AF23-673D-4197-928E-B8FE5987F0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Rectangle 13">
            <a:extLst>
              <a:ext uri="{FF2B5EF4-FFF2-40B4-BE49-F238E27FC236}">
                <a16:creationId xmlns="" xmlns:a16="http://schemas.microsoft.com/office/drawing/2014/main" id="{90481E74-555E-48A6-AF1F-39B57F725AD0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="" xmlns:a16="http://schemas.microsoft.com/office/drawing/2014/main" id="{4A93B670-696B-4131-AD4B-0B7677068A55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A93B670-696B-4131-AD4B-0B7677068A55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="" xmlns:a16="http://schemas.microsoft.com/office/drawing/2014/main" id="{8535059F-33D3-4DB2-A964-E5CD1E014D3B}"/>
                </a:ext>
              </a:extLst>
            </xdr:cNvPr>
            <xdr:cNvSpPr txBox="1"/>
          </xdr:nvSpPr>
          <xdr:spPr>
            <a:xfrm>
              <a:off x="7228522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535059F-33D3-4DB2-A964-E5CD1E014D3B}"/>
                </a:ext>
              </a:extLst>
            </xdr:cNvPr>
            <xdr:cNvSpPr txBox="1"/>
          </xdr:nvSpPr>
          <xdr:spPr>
            <a:xfrm>
              <a:off x="7228522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="" xmlns:a16="http://schemas.microsoft.com/office/drawing/2014/main" id="{68D675D4-3FB5-4914-B606-C43B02D0D2F3}"/>
                </a:ext>
              </a:extLst>
            </xdr:cNvPr>
            <xdr:cNvSpPr txBox="1"/>
          </xdr:nvSpPr>
          <xdr:spPr>
            <a:xfrm>
              <a:off x="7279956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8D675D4-3FB5-4914-B606-C43B02D0D2F3}"/>
                </a:ext>
              </a:extLst>
            </xdr:cNvPr>
            <xdr:cNvSpPr txBox="1"/>
          </xdr:nvSpPr>
          <xdr:spPr>
            <a:xfrm>
              <a:off x="7279956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="" xmlns:a16="http://schemas.microsoft.com/office/drawing/2014/main" id="{4CE08AEE-39A0-45DE-984F-80057E1EF790}"/>
                </a:ext>
              </a:extLst>
            </xdr:cNvPr>
            <xdr:cNvSpPr txBox="1"/>
          </xdr:nvSpPr>
          <xdr:spPr>
            <a:xfrm>
              <a:off x="7293292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4CE08AEE-39A0-45DE-984F-80057E1EF790}"/>
                </a:ext>
              </a:extLst>
            </xdr:cNvPr>
            <xdr:cNvSpPr txBox="1"/>
          </xdr:nvSpPr>
          <xdr:spPr>
            <a:xfrm>
              <a:off x="7293292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="" xmlns:a16="http://schemas.microsoft.com/office/drawing/2014/main" id="{23F72A26-ECEE-47F4-8647-343996B6D432}"/>
                </a:ext>
              </a:extLst>
            </xdr:cNvPr>
            <xdr:cNvSpPr txBox="1"/>
          </xdr:nvSpPr>
          <xdr:spPr>
            <a:xfrm>
              <a:off x="7230427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23F72A26-ECEE-47F4-8647-343996B6D432}"/>
                </a:ext>
              </a:extLst>
            </xdr:cNvPr>
            <xdr:cNvSpPr txBox="1"/>
          </xdr:nvSpPr>
          <xdr:spPr>
            <a:xfrm>
              <a:off x="7230427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119062</xdr:colOff>
      <xdr:row>59</xdr:row>
      <xdr:rowOff>161926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="" xmlns:a16="http://schemas.microsoft.com/office/drawing/2014/main" id="{820E4074-702A-411F-9479-12328C943A8D}"/>
                </a:ext>
              </a:extLst>
            </xdr:cNvPr>
            <xdr:cNvSpPr txBox="1"/>
          </xdr:nvSpPr>
          <xdr:spPr>
            <a:xfrm>
              <a:off x="7255192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820E4074-702A-411F-9479-12328C943A8D}"/>
                </a:ext>
              </a:extLst>
            </xdr:cNvPr>
            <xdr:cNvSpPr txBox="1"/>
          </xdr:nvSpPr>
          <xdr:spPr>
            <a:xfrm>
              <a:off x="7255192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="" xmlns:a16="http://schemas.microsoft.com/office/drawing/2014/main" id="{3FD757CA-1611-417F-AD2D-40E6BEEBB4A9}"/>
                </a:ext>
              </a:extLst>
            </xdr:cNvPr>
            <xdr:cNvSpPr txBox="1"/>
          </xdr:nvSpPr>
          <xdr:spPr>
            <a:xfrm>
              <a:off x="7228522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FD757CA-1611-417F-AD2D-40E6BEEBB4A9}"/>
                </a:ext>
              </a:extLst>
            </xdr:cNvPr>
            <xdr:cNvSpPr txBox="1"/>
          </xdr:nvSpPr>
          <xdr:spPr>
            <a:xfrm>
              <a:off x="7228522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  <xdr:twoCellAnchor>
    <xdr:from>
      <xdr:col>0</xdr:col>
      <xdr:colOff>0</xdr:colOff>
      <xdr:row>0</xdr:row>
      <xdr:rowOff>0</xdr:rowOff>
    </xdr:from>
    <xdr:to>
      <xdr:col>5</xdr:col>
      <xdr:colOff>2013086</xdr:colOff>
      <xdr:row>7</xdr:row>
      <xdr:rowOff>171450</xdr:rowOff>
    </xdr:to>
    <xdr:grpSp>
      <xdr:nvGrpSpPr>
        <xdr:cNvPr id="9" name="Group 8">
          <a:extLst>
            <a:ext uri="{FF2B5EF4-FFF2-40B4-BE49-F238E27FC236}">
              <a16:creationId xmlns="" xmlns:a16="http://schemas.microsoft.com/office/drawing/2014/main" id="{D68604BE-A2C6-407F-8C04-83FD2E82C183}"/>
            </a:ext>
          </a:extLst>
        </xdr:cNvPr>
        <xdr:cNvGrpSpPr/>
      </xdr:nvGrpSpPr>
      <xdr:grpSpPr>
        <a:xfrm>
          <a:off x="0" y="0"/>
          <a:ext cx="8956811" cy="1619250"/>
          <a:chOff x="200024" y="4499942"/>
          <a:chExt cx="8857420" cy="1915766"/>
        </a:xfrm>
      </xdr:grpSpPr>
      <xdr:pic>
        <xdr:nvPicPr>
          <xdr:cNvPr id="10" name="Picture 9">
            <a:extLst>
              <a:ext uri="{FF2B5EF4-FFF2-40B4-BE49-F238E27FC236}">
                <a16:creationId xmlns="" xmlns:a16="http://schemas.microsoft.com/office/drawing/2014/main" id="{7FD46222-753E-4FB0-8784-DB79E29FA9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1" name="TextBox 10">
            <a:extLst>
              <a:ext uri="{FF2B5EF4-FFF2-40B4-BE49-F238E27FC236}">
                <a16:creationId xmlns="" xmlns:a16="http://schemas.microsoft.com/office/drawing/2014/main" id="{86107557-4307-4051-9D98-7AE7DCD791C4}"/>
              </a:ext>
            </a:extLst>
          </xdr:cNvPr>
          <xdr:cNvSpPr txBox="1"/>
        </xdr:nvSpPr>
        <xdr:spPr>
          <a:xfrm>
            <a:off x="372171" y="5860978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r>
              <a:rPr lang="en-CA" sz="1600" b="1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Alectra</a:t>
            </a:r>
            <a:r>
              <a:rPr lang="en-CA" sz="1600" b="1" cap="none" spc="0" baseline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Utilities Corporation - Brampton RZ</a:t>
            </a:r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="" xmlns:a16="http://schemas.microsoft.com/office/drawing/2014/main" id="{1B46AA94-E78A-4FF8-92A5-F47E4B995243}"/>
              </a:ext>
            </a:extLst>
          </xdr:cNvPr>
          <xdr:cNvSpPr/>
        </xdr:nvSpPr>
        <xdr:spPr>
          <a:xfrm>
            <a:off x="362082" y="46356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3" name="Picture 12">
            <a:extLst>
              <a:ext uri="{FF2B5EF4-FFF2-40B4-BE49-F238E27FC236}">
                <a16:creationId xmlns="" xmlns:a16="http://schemas.microsoft.com/office/drawing/2014/main" id="{BD3D902E-2EDB-4AB7-B06B-41D44C9475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Rectangle 13">
            <a:extLst>
              <a:ext uri="{FF2B5EF4-FFF2-40B4-BE49-F238E27FC236}">
                <a16:creationId xmlns="" xmlns:a16="http://schemas.microsoft.com/office/drawing/2014/main" id="{31734374-85AD-4A0C-B3CA-9260F3EB0D85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="" xmlns:a16="http://schemas.microsoft.com/office/drawing/2014/main" id="{89EB2258-8D9C-4628-8805-E295DC82BA70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9EB2258-8D9C-4628-8805-E295DC82BA70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="" xmlns:a16="http://schemas.microsoft.com/office/drawing/2014/main" id="{FF32F0E9-3BEC-41D2-9101-88D4C8488475}"/>
                </a:ext>
              </a:extLst>
            </xdr:cNvPr>
            <xdr:cNvSpPr txBox="1"/>
          </xdr:nvSpPr>
          <xdr:spPr>
            <a:xfrm>
              <a:off x="8038147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F32F0E9-3BEC-41D2-9101-88D4C8488475}"/>
                </a:ext>
              </a:extLst>
            </xdr:cNvPr>
            <xdr:cNvSpPr txBox="1"/>
          </xdr:nvSpPr>
          <xdr:spPr>
            <a:xfrm>
              <a:off x="8038147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="" xmlns:a16="http://schemas.microsoft.com/office/drawing/2014/main" id="{942562F9-81EF-4572-9702-D46FBE930893}"/>
                </a:ext>
              </a:extLst>
            </xdr:cNvPr>
            <xdr:cNvSpPr txBox="1"/>
          </xdr:nvSpPr>
          <xdr:spPr>
            <a:xfrm>
              <a:off x="8089581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42562F9-81EF-4572-9702-D46FBE930893}"/>
                </a:ext>
              </a:extLst>
            </xdr:cNvPr>
            <xdr:cNvSpPr txBox="1"/>
          </xdr:nvSpPr>
          <xdr:spPr>
            <a:xfrm>
              <a:off x="8089581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="" xmlns:a16="http://schemas.microsoft.com/office/drawing/2014/main" id="{CE88C235-3488-4A34-BB9F-844F2907AC19}"/>
                </a:ext>
              </a:extLst>
            </xdr:cNvPr>
            <xdr:cNvSpPr txBox="1"/>
          </xdr:nvSpPr>
          <xdr:spPr>
            <a:xfrm>
              <a:off x="8102917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CE88C235-3488-4A34-BB9F-844F2907AC19}"/>
                </a:ext>
              </a:extLst>
            </xdr:cNvPr>
            <xdr:cNvSpPr txBox="1"/>
          </xdr:nvSpPr>
          <xdr:spPr>
            <a:xfrm>
              <a:off x="8102917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="" xmlns:a16="http://schemas.microsoft.com/office/drawing/2014/main" id="{56E8C080-4733-4F75-89AF-A9A527B1CEDC}"/>
                </a:ext>
              </a:extLst>
            </xdr:cNvPr>
            <xdr:cNvSpPr txBox="1"/>
          </xdr:nvSpPr>
          <xdr:spPr>
            <a:xfrm>
              <a:off x="8040052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56E8C080-4733-4F75-89AF-A9A527B1CEDC}"/>
                </a:ext>
              </a:extLst>
            </xdr:cNvPr>
            <xdr:cNvSpPr txBox="1"/>
          </xdr:nvSpPr>
          <xdr:spPr>
            <a:xfrm>
              <a:off x="8040052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119062</xdr:colOff>
      <xdr:row>59</xdr:row>
      <xdr:rowOff>161926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="" xmlns:a16="http://schemas.microsoft.com/office/drawing/2014/main" id="{60B8EF49-0C45-4C0F-BADE-7BECE1DF81CD}"/>
                </a:ext>
              </a:extLst>
            </xdr:cNvPr>
            <xdr:cNvSpPr txBox="1"/>
          </xdr:nvSpPr>
          <xdr:spPr>
            <a:xfrm>
              <a:off x="8064817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60B8EF49-0C45-4C0F-BADE-7BECE1DF81CD}"/>
                </a:ext>
              </a:extLst>
            </xdr:cNvPr>
            <xdr:cNvSpPr txBox="1"/>
          </xdr:nvSpPr>
          <xdr:spPr>
            <a:xfrm>
              <a:off x="8064817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="" xmlns:a16="http://schemas.microsoft.com/office/drawing/2014/main" id="{3FD2EC40-5E0E-4BE4-B026-9DCF2D8C150B}"/>
                </a:ext>
              </a:extLst>
            </xdr:cNvPr>
            <xdr:cNvSpPr txBox="1"/>
          </xdr:nvSpPr>
          <xdr:spPr>
            <a:xfrm>
              <a:off x="8038147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FD2EC40-5E0E-4BE4-B026-9DCF2D8C150B}"/>
                </a:ext>
              </a:extLst>
            </xdr:cNvPr>
            <xdr:cNvSpPr txBox="1"/>
          </xdr:nvSpPr>
          <xdr:spPr>
            <a:xfrm>
              <a:off x="8038147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  <xdr:twoCellAnchor>
    <xdr:from>
      <xdr:col>0</xdr:col>
      <xdr:colOff>0</xdr:colOff>
      <xdr:row>0</xdr:row>
      <xdr:rowOff>0</xdr:rowOff>
    </xdr:from>
    <xdr:to>
      <xdr:col>5</xdr:col>
      <xdr:colOff>2013086</xdr:colOff>
      <xdr:row>7</xdr:row>
      <xdr:rowOff>171450</xdr:rowOff>
    </xdr:to>
    <xdr:grpSp>
      <xdr:nvGrpSpPr>
        <xdr:cNvPr id="9" name="Group 8">
          <a:extLst>
            <a:ext uri="{FF2B5EF4-FFF2-40B4-BE49-F238E27FC236}">
              <a16:creationId xmlns="" xmlns:a16="http://schemas.microsoft.com/office/drawing/2014/main" id="{EF8FAD05-9CDF-4B76-930E-5452A292D47C}"/>
            </a:ext>
          </a:extLst>
        </xdr:cNvPr>
        <xdr:cNvGrpSpPr/>
      </xdr:nvGrpSpPr>
      <xdr:grpSpPr>
        <a:xfrm>
          <a:off x="0" y="0"/>
          <a:ext cx="9747386" cy="1619250"/>
          <a:chOff x="200024" y="4499942"/>
          <a:chExt cx="8857420" cy="1915766"/>
        </a:xfrm>
      </xdr:grpSpPr>
      <xdr:pic>
        <xdr:nvPicPr>
          <xdr:cNvPr id="10" name="Picture 9">
            <a:extLst>
              <a:ext uri="{FF2B5EF4-FFF2-40B4-BE49-F238E27FC236}">
                <a16:creationId xmlns="" xmlns:a16="http://schemas.microsoft.com/office/drawing/2014/main" id="{8A4B9FB9-D96C-4D16-9F35-91F391CCEC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1" name="TextBox 10">
            <a:extLst>
              <a:ext uri="{FF2B5EF4-FFF2-40B4-BE49-F238E27FC236}">
                <a16:creationId xmlns="" xmlns:a16="http://schemas.microsoft.com/office/drawing/2014/main" id="{C445D65F-E916-4098-8C6A-D538D814E1C0}"/>
              </a:ext>
            </a:extLst>
          </xdr:cNvPr>
          <xdr:cNvSpPr txBox="1"/>
        </xdr:nvSpPr>
        <xdr:spPr>
          <a:xfrm>
            <a:off x="372171" y="5860978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r>
              <a:rPr lang="en-CA" sz="1600" b="1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Alectra</a:t>
            </a:r>
            <a:r>
              <a:rPr lang="en-CA" sz="1600" b="1" cap="none" spc="0" baseline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Utilities Corporation - Guelph RZ</a:t>
            </a:r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="" xmlns:a16="http://schemas.microsoft.com/office/drawing/2014/main" id="{1CCE6FC4-3CC8-4C98-9C41-EC8038D3127C}"/>
              </a:ext>
            </a:extLst>
          </xdr:cNvPr>
          <xdr:cNvSpPr/>
        </xdr:nvSpPr>
        <xdr:spPr>
          <a:xfrm>
            <a:off x="362082" y="46356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3" name="Picture 12">
            <a:extLst>
              <a:ext uri="{FF2B5EF4-FFF2-40B4-BE49-F238E27FC236}">
                <a16:creationId xmlns="" xmlns:a16="http://schemas.microsoft.com/office/drawing/2014/main" id="{30A917B3-F9DD-41BD-BA37-B14B301AAF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Rectangle 13">
            <a:extLst>
              <a:ext uri="{FF2B5EF4-FFF2-40B4-BE49-F238E27FC236}">
                <a16:creationId xmlns="" xmlns:a16="http://schemas.microsoft.com/office/drawing/2014/main" id="{644A25C0-2CCA-4A92-B8FF-3E2191F831E0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="" xmlns:a16="http://schemas.microsoft.com/office/drawing/2014/main" id="{A6E55CF0-87DB-4E4D-9297-F2678F1FB1F8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6E55CF0-87DB-4E4D-9297-F2678F1FB1F8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="" xmlns:a16="http://schemas.microsoft.com/office/drawing/2014/main" id="{D9252908-32C2-453F-9F8B-CF28552F4BBC}"/>
                </a:ext>
              </a:extLst>
            </xdr:cNvPr>
            <xdr:cNvSpPr txBox="1"/>
          </xdr:nvSpPr>
          <xdr:spPr>
            <a:xfrm>
              <a:off x="8104822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9252908-32C2-453F-9F8B-CF28552F4BBC}"/>
                </a:ext>
              </a:extLst>
            </xdr:cNvPr>
            <xdr:cNvSpPr txBox="1"/>
          </xdr:nvSpPr>
          <xdr:spPr>
            <a:xfrm>
              <a:off x="8104822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="" xmlns:a16="http://schemas.microsoft.com/office/drawing/2014/main" id="{166D39D3-C94D-44B8-82D9-9FFFA6DBAD22}"/>
                </a:ext>
              </a:extLst>
            </xdr:cNvPr>
            <xdr:cNvSpPr txBox="1"/>
          </xdr:nvSpPr>
          <xdr:spPr>
            <a:xfrm>
              <a:off x="8156256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66D39D3-C94D-44B8-82D9-9FFFA6DBAD22}"/>
                </a:ext>
              </a:extLst>
            </xdr:cNvPr>
            <xdr:cNvSpPr txBox="1"/>
          </xdr:nvSpPr>
          <xdr:spPr>
            <a:xfrm>
              <a:off x="8156256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="" xmlns:a16="http://schemas.microsoft.com/office/drawing/2014/main" id="{834CF483-34EC-4F31-AA12-0FA4AEFFFF08}"/>
                </a:ext>
              </a:extLst>
            </xdr:cNvPr>
            <xdr:cNvSpPr txBox="1"/>
          </xdr:nvSpPr>
          <xdr:spPr>
            <a:xfrm>
              <a:off x="8169592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34CF483-34EC-4F31-AA12-0FA4AEFFFF08}"/>
                </a:ext>
              </a:extLst>
            </xdr:cNvPr>
            <xdr:cNvSpPr txBox="1"/>
          </xdr:nvSpPr>
          <xdr:spPr>
            <a:xfrm>
              <a:off x="8169592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="" xmlns:a16="http://schemas.microsoft.com/office/drawing/2014/main" id="{8AE10103-0581-4752-BCEB-B9D7F71EDAFE}"/>
                </a:ext>
              </a:extLst>
            </xdr:cNvPr>
            <xdr:cNvSpPr txBox="1"/>
          </xdr:nvSpPr>
          <xdr:spPr>
            <a:xfrm>
              <a:off x="8106727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AE10103-0581-4752-BCEB-B9D7F71EDAFE}"/>
                </a:ext>
              </a:extLst>
            </xdr:cNvPr>
            <xdr:cNvSpPr txBox="1"/>
          </xdr:nvSpPr>
          <xdr:spPr>
            <a:xfrm>
              <a:off x="8106727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119062</xdr:colOff>
      <xdr:row>59</xdr:row>
      <xdr:rowOff>161926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="" xmlns:a16="http://schemas.microsoft.com/office/drawing/2014/main" id="{50ADA699-1765-4C55-8DB7-C7E45903881A}"/>
                </a:ext>
              </a:extLst>
            </xdr:cNvPr>
            <xdr:cNvSpPr txBox="1"/>
          </xdr:nvSpPr>
          <xdr:spPr>
            <a:xfrm>
              <a:off x="8131492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0ADA699-1765-4C55-8DB7-C7E45903881A}"/>
                </a:ext>
              </a:extLst>
            </xdr:cNvPr>
            <xdr:cNvSpPr txBox="1"/>
          </xdr:nvSpPr>
          <xdr:spPr>
            <a:xfrm>
              <a:off x="8131492" y="1212723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="" xmlns:a16="http://schemas.microsoft.com/office/drawing/2014/main" id="{E9BE08E3-71FB-4258-82DE-89833245FDED}"/>
                </a:ext>
              </a:extLst>
            </xdr:cNvPr>
            <xdr:cNvSpPr txBox="1"/>
          </xdr:nvSpPr>
          <xdr:spPr>
            <a:xfrm>
              <a:off x="8104822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E9BE08E3-71FB-4258-82DE-89833245FDED}"/>
                </a:ext>
              </a:extLst>
            </xdr:cNvPr>
            <xdr:cNvSpPr txBox="1"/>
          </xdr:nvSpPr>
          <xdr:spPr>
            <a:xfrm>
              <a:off x="8104822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  <xdr:twoCellAnchor>
    <xdr:from>
      <xdr:col>0</xdr:col>
      <xdr:colOff>0</xdr:colOff>
      <xdr:row>0</xdr:row>
      <xdr:rowOff>0</xdr:rowOff>
    </xdr:from>
    <xdr:to>
      <xdr:col>5</xdr:col>
      <xdr:colOff>2013086</xdr:colOff>
      <xdr:row>7</xdr:row>
      <xdr:rowOff>171450</xdr:rowOff>
    </xdr:to>
    <xdr:grpSp>
      <xdr:nvGrpSpPr>
        <xdr:cNvPr id="9" name="Group 8">
          <a:extLst>
            <a:ext uri="{FF2B5EF4-FFF2-40B4-BE49-F238E27FC236}">
              <a16:creationId xmlns="" xmlns:a16="http://schemas.microsoft.com/office/drawing/2014/main" id="{14B05214-4B98-4063-80F8-5CD7765318F8}"/>
            </a:ext>
          </a:extLst>
        </xdr:cNvPr>
        <xdr:cNvGrpSpPr/>
      </xdr:nvGrpSpPr>
      <xdr:grpSpPr>
        <a:xfrm>
          <a:off x="0" y="0"/>
          <a:ext cx="9814061" cy="1619250"/>
          <a:chOff x="200024" y="4499942"/>
          <a:chExt cx="8857420" cy="1915766"/>
        </a:xfrm>
      </xdr:grpSpPr>
      <xdr:pic>
        <xdr:nvPicPr>
          <xdr:cNvPr id="10" name="Picture 9">
            <a:extLst>
              <a:ext uri="{FF2B5EF4-FFF2-40B4-BE49-F238E27FC236}">
                <a16:creationId xmlns="" xmlns:a16="http://schemas.microsoft.com/office/drawing/2014/main" id="{CFC3DAC3-ED34-4575-9DAE-FDBE95794D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1" name="TextBox 10">
            <a:extLst>
              <a:ext uri="{FF2B5EF4-FFF2-40B4-BE49-F238E27FC236}">
                <a16:creationId xmlns="" xmlns:a16="http://schemas.microsoft.com/office/drawing/2014/main" id="{18BCCCE2-882D-42AB-8B65-AD5C6597BF87}"/>
              </a:ext>
            </a:extLst>
          </xdr:cNvPr>
          <xdr:cNvSpPr txBox="1"/>
        </xdr:nvSpPr>
        <xdr:spPr>
          <a:xfrm>
            <a:off x="372171" y="5860978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r>
              <a:rPr lang="en-CA" sz="1600" b="1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Alectra</a:t>
            </a:r>
            <a:r>
              <a:rPr lang="en-CA" sz="1600" b="1" cap="none" spc="0" baseline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Utilities Corporation - PowerStream RZ</a:t>
            </a:r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="" xmlns:a16="http://schemas.microsoft.com/office/drawing/2014/main" id="{B234B20D-59DB-43C2-8C84-8C0D689BA4B5}"/>
              </a:ext>
            </a:extLst>
          </xdr:cNvPr>
          <xdr:cNvSpPr/>
        </xdr:nvSpPr>
        <xdr:spPr>
          <a:xfrm>
            <a:off x="362082" y="46356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3" name="Picture 12">
            <a:extLst>
              <a:ext uri="{FF2B5EF4-FFF2-40B4-BE49-F238E27FC236}">
                <a16:creationId xmlns="" xmlns:a16="http://schemas.microsoft.com/office/drawing/2014/main" id="{C7A0B99D-0753-4BA6-B3B6-A05BF2C826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Rectangle 13">
            <a:extLst>
              <a:ext uri="{FF2B5EF4-FFF2-40B4-BE49-F238E27FC236}">
                <a16:creationId xmlns="" xmlns:a16="http://schemas.microsoft.com/office/drawing/2014/main" id="{B0DB59FF-D051-4BB0-9E54-082A39433FA0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="" xmlns:a16="http://schemas.microsoft.com/office/drawing/2014/main" id="{9DD140A0-F156-4836-B168-0658C67E2692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DD140A0-F156-4836-B168-0658C67E2692}"/>
                </a:ext>
              </a:extLst>
            </xdr:cNvPr>
            <xdr:cNvSpPr txBox="1"/>
          </xdr:nvSpPr>
          <xdr:spPr>
            <a:xfrm>
              <a:off x="729615" y="230409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="" xmlns:a16="http://schemas.microsoft.com/office/drawing/2014/main" id="{DC232F7A-F479-47CE-A165-AA6FA8BE1E3B}"/>
                </a:ext>
              </a:extLst>
            </xdr:cNvPr>
            <xdr:cNvSpPr txBox="1"/>
          </xdr:nvSpPr>
          <xdr:spPr>
            <a:xfrm>
              <a:off x="7828597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C232F7A-F479-47CE-A165-AA6FA8BE1E3B}"/>
                </a:ext>
              </a:extLst>
            </xdr:cNvPr>
            <xdr:cNvSpPr txBox="1"/>
          </xdr:nvSpPr>
          <xdr:spPr>
            <a:xfrm>
              <a:off x="7828597" y="33366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="" xmlns:a16="http://schemas.microsoft.com/office/drawing/2014/main" id="{EF1E964B-20F5-4FA1-99F7-CD7587EF0DA2}"/>
                </a:ext>
              </a:extLst>
            </xdr:cNvPr>
            <xdr:cNvSpPr txBox="1"/>
          </xdr:nvSpPr>
          <xdr:spPr>
            <a:xfrm>
              <a:off x="7880031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F1E964B-20F5-4FA1-99F7-CD7587EF0DA2}"/>
                </a:ext>
              </a:extLst>
            </xdr:cNvPr>
            <xdr:cNvSpPr txBox="1"/>
          </xdr:nvSpPr>
          <xdr:spPr>
            <a:xfrm>
              <a:off x="7880031" y="411575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="" xmlns:a16="http://schemas.microsoft.com/office/drawing/2014/main" id="{37A99B1D-481E-4C3F-AE75-7221FA9007A9}"/>
                </a:ext>
              </a:extLst>
            </xdr:cNvPr>
            <xdr:cNvSpPr txBox="1"/>
          </xdr:nvSpPr>
          <xdr:spPr>
            <a:xfrm>
              <a:off x="7893367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37A99B1D-481E-4C3F-AE75-7221FA9007A9}"/>
                </a:ext>
              </a:extLst>
            </xdr:cNvPr>
            <xdr:cNvSpPr txBox="1"/>
          </xdr:nvSpPr>
          <xdr:spPr>
            <a:xfrm>
              <a:off x="7893367" y="975264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="" xmlns:a16="http://schemas.microsoft.com/office/drawing/2014/main" id="{AF65EFCB-94AB-45CA-9536-6ED3758C5517}"/>
                </a:ext>
              </a:extLst>
            </xdr:cNvPr>
            <xdr:cNvSpPr txBox="1"/>
          </xdr:nvSpPr>
          <xdr:spPr>
            <a:xfrm>
              <a:off x="7830502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F65EFCB-94AB-45CA-9536-6ED3758C5517}"/>
                </a:ext>
              </a:extLst>
            </xdr:cNvPr>
            <xdr:cNvSpPr txBox="1"/>
          </xdr:nvSpPr>
          <xdr:spPr>
            <a:xfrm>
              <a:off x="7830502" y="1011650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119062</xdr:colOff>
      <xdr:row>58</xdr:row>
      <xdr:rowOff>0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="" xmlns:a16="http://schemas.microsoft.com/office/drawing/2014/main" id="{60CAC03D-DB70-4A0A-BDCE-C76FFC21DF67}"/>
                </a:ext>
              </a:extLst>
            </xdr:cNvPr>
            <xdr:cNvSpPr txBox="1"/>
          </xdr:nvSpPr>
          <xdr:spPr>
            <a:xfrm>
              <a:off x="7855267" y="11763375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60CAC03D-DB70-4A0A-BDCE-C76FFC21DF67}"/>
                </a:ext>
              </a:extLst>
            </xdr:cNvPr>
            <xdr:cNvSpPr txBox="1"/>
          </xdr:nvSpPr>
          <xdr:spPr>
            <a:xfrm>
              <a:off x="7855267" y="11763375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="" xmlns:a16="http://schemas.microsoft.com/office/drawing/2014/main" id="{6121DECA-1736-4911-89FC-25F65A6CB27A}"/>
                </a:ext>
              </a:extLst>
            </xdr:cNvPr>
            <xdr:cNvSpPr txBox="1"/>
          </xdr:nvSpPr>
          <xdr:spPr>
            <a:xfrm>
              <a:off x="7828597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121DECA-1736-4911-89FC-25F65A6CB27A}"/>
                </a:ext>
              </a:extLst>
            </xdr:cNvPr>
            <xdr:cNvSpPr txBox="1"/>
          </xdr:nvSpPr>
          <xdr:spPr>
            <a:xfrm>
              <a:off x="7828597" y="299370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  <xdr:twoCellAnchor>
    <xdr:from>
      <xdr:col>0</xdr:col>
      <xdr:colOff>0</xdr:colOff>
      <xdr:row>0</xdr:row>
      <xdr:rowOff>0</xdr:rowOff>
    </xdr:from>
    <xdr:to>
      <xdr:col>5</xdr:col>
      <xdr:colOff>2013086</xdr:colOff>
      <xdr:row>7</xdr:row>
      <xdr:rowOff>171450</xdr:rowOff>
    </xdr:to>
    <xdr:grpSp>
      <xdr:nvGrpSpPr>
        <xdr:cNvPr id="9" name="Group 8">
          <a:extLst>
            <a:ext uri="{FF2B5EF4-FFF2-40B4-BE49-F238E27FC236}">
              <a16:creationId xmlns="" xmlns:a16="http://schemas.microsoft.com/office/drawing/2014/main" id="{EB4F177D-D53F-4622-9A90-A2F69FEEA7AA}"/>
            </a:ext>
          </a:extLst>
        </xdr:cNvPr>
        <xdr:cNvGrpSpPr/>
      </xdr:nvGrpSpPr>
      <xdr:grpSpPr>
        <a:xfrm>
          <a:off x="0" y="0"/>
          <a:ext cx="9537836" cy="1619250"/>
          <a:chOff x="200024" y="4499942"/>
          <a:chExt cx="8857420" cy="1915766"/>
        </a:xfrm>
      </xdr:grpSpPr>
      <xdr:pic>
        <xdr:nvPicPr>
          <xdr:cNvPr id="10" name="Picture 9">
            <a:extLst>
              <a:ext uri="{FF2B5EF4-FFF2-40B4-BE49-F238E27FC236}">
                <a16:creationId xmlns="" xmlns:a16="http://schemas.microsoft.com/office/drawing/2014/main" id="{C10048F4-4DD0-4A16-9EF8-F5D078B014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1" name="TextBox 10">
            <a:extLst>
              <a:ext uri="{FF2B5EF4-FFF2-40B4-BE49-F238E27FC236}">
                <a16:creationId xmlns="" xmlns:a16="http://schemas.microsoft.com/office/drawing/2014/main" id="{5F30A064-55FA-457A-81DD-E4EE18C8717B}"/>
              </a:ext>
            </a:extLst>
          </xdr:cNvPr>
          <xdr:cNvSpPr txBox="1"/>
        </xdr:nvSpPr>
        <xdr:spPr>
          <a:xfrm>
            <a:off x="372171" y="5860978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r>
              <a:rPr lang="en-CA" sz="1600" b="1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Alectra</a:t>
            </a:r>
            <a:r>
              <a:rPr lang="en-CA" sz="1600" b="1" cap="none" spc="0" baseline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Utilities Corporation - Horizon RZ</a:t>
            </a:r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="" xmlns:a16="http://schemas.microsoft.com/office/drawing/2014/main" id="{361C0218-CB4D-4C6C-BB8F-AF76C6121D53}"/>
              </a:ext>
            </a:extLst>
          </xdr:cNvPr>
          <xdr:cNvSpPr/>
        </xdr:nvSpPr>
        <xdr:spPr>
          <a:xfrm>
            <a:off x="362082" y="46356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3" name="Picture 12">
            <a:extLst>
              <a:ext uri="{FF2B5EF4-FFF2-40B4-BE49-F238E27FC236}">
                <a16:creationId xmlns="" xmlns:a16="http://schemas.microsoft.com/office/drawing/2014/main" id="{C6753F46-1239-4484-B3A8-7CDCF4AE6D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Rectangle 13">
            <a:extLst>
              <a:ext uri="{FF2B5EF4-FFF2-40B4-BE49-F238E27FC236}">
                <a16:creationId xmlns="" xmlns:a16="http://schemas.microsoft.com/office/drawing/2014/main" id="{66DE21E3-F3ED-474E-9E0E-1239473C9592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FINANCE\MKTGFIN\REPORTS\F'00\Consolf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TEMP\F'02%20G&amp;A%20Budget%20-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lham\Water%20and%20Wastewater\Pelham%20Water%20and%20Wastewater%20Model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lham/Water%20and%20Wastewater/Pelham%20Water%20and%20Wastewater%20Model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FINANCE\MKTGFIN\Frank%20Temp%20Mktg%20Nov%209\Temp%20-%20Mktg\F'03%20Plan\F'02%20Q2\F'02%20G&amp;A%20Budget%20-%20Q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2R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2000/Proj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1/Project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2/Project%20Summary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USERS/POONJA/FORECAST/96FRC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New\System%202001\Project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sjh\MD&amp;A\2009\July%202009\Horizon%20Var%20Analysis%20Capex%20July'09-with%20Detai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s/_Alectra/Rate%20Applications/Rate%20Applications/DER%20Application/As%20Filed/Smart%20Grid%20Proposal%20SOW%20and%20Budget%20Template%20-%20PH_1.4_internal_OEB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2010\EDI\Regulatory%20Assets\Monthly%20RSVA%20balances%20-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Finance\Budget\Bud2010\Internal%20Budget\7.%202009%20APPENDIX%20C%20HYDRO\Appendix%20C-7%20-%20Capital%20Program\2010%20Final%20Capital%20Budget%20Propos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Finance/Budget/Bud2010/Internal%20Budget/7.%202009%20APPENDIX%20C%20HYDRO/Appendix%20C-7%20-%20Capital%20Program/2010%20Final%20Capital%20Budget%20Propos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CAPACITY/RPCAP96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v\Spreadsheets\Budget%20Info%202010\Budget%20Templates\Finals\2010%20Budget%20-%20CC311-101_R8%20-%20after%20Aug%204-tem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ca\Local%20Settings\Temporary%20Internet%20Files\Content.Outlook\HGN6OOMV\Capital%20Summary-R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Budget%20Templates%20Received\CC620-101_2011%20Budget%20Template-CC620%20working%20v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hamfsr01\cls\O\Oakville%20Hydro%20Corporation-60234865\2007WP-Oakville%20Hydro%20Corporation\2007WP-El-Con%20Construction\07%20-%20Tax%20Provision%20-%20El-Con%20Construction\07%20-%20IT%20Provision%20WP%20-%20El%20Con%20Construct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1-2012\1.%20Administrative%20Files\FRS%20v7.82%20FY2012%20Dataset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COMMON\Budget\BUD1997\BUDBOOK\5OPEXSUM\STMTEXP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1-Budget%20Templates%20Received\CC311-101_2011%20Budget%20Template-311-101-Feb%205v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AM1\2010%20Budget%20-%20CC39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s/_Alectra/Rate%20Applications/Rate%20Applications/2018%20EDR%20Application/4.%20Enersource%20Rate%20Zone/Attachment%2045%20ICM%20Model%20Enersource%20RZ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bution_Rate_Application_2008_Forward_Test_Year\Horizon%20Rate%20Model\Exhibit%203%20Distribution%20Revenue%20Throughputs%202006%20to%202008%20Fin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TEMP\F'02%20G&amp;A%20Budget%20-%20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PROJ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nyeates\My%20Documents\__Rates%20Manager\_Mergeco%20Discovery\Finance%20Discovery\Copy%20of%20Project%20Titan%20Financial%20Model_Business%20Case_DRAFT%20V11_5%20(July%2020%202015)_HybridPSSolar%20JGB%20Edits%20(4)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MCOST/GLOB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3-2012\4.%20Summarized%20Forecast%20Templates\2.%20Forecast%20Master%20-%20Q3%20201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$/ramar/My%20Documents/BY%20APPLICATION/EXCEL/RATES/2004/2004%20Budget%20rev.%20before%204_1_04%20Adj/2004%20Det%20Bud%20Calend%20BEFORE4_1%20Adj.%20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5.%20Budget%20Templates%20Received\1.%20Operating%20Budget%20Templates\2012-13%20Budget%20Template-Cost%20Centre%20522-101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1.%20JohnB/2008%20Rates/Models/Rate%20Riders/scenario%20for%20Roland/EDR%202008%20Model%20recreate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Business%20Planning\Budget%202009\01%20-%20Budget%20Templates\01%20-%20Received\Consolidation\EDO\Back-up\Copy%20of%20November%202008%20Financial%20Statement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RPCAP9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s/_Alectra/Rate%20Applications/Rate%20Applications/2018%20EDR%20Application/4.%20Enersource%20Rate%20Zone/2017_Capital_Module_ACM_Model_Enersource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ials%202013\9.%20September\HUC%20Consolidated%20September%202013%20(FINAL%202013_10_15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0T)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2011%20Payroll%20Analysis\Budget%202011%20Payroll%20Summary%20TH%20Dec%2013%20201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PROJ9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$/ramar/My%20Documents/BY%20APPLICATION/EXCEL/Financial%20Analysis/2004/November%202004/Hydro%20Revenue%20Nov%202004%20v2%20fr%20MB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Documents%20and%20Settings/mbenum/My%20Documents/Rates/Rates%20Reporting/OEB%20Quarterly%20Submissions/July%202004/Carrying%20Charg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MCOST/OPTIMU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\Oakville%20Hydro%20Corporation-60234865\2007WP-Oakville%20Hydro%20Corporation\2007WP-Oakville%20Hydro%20Electricity%20Distribution%20Inc\OHD\07%20-%20IT%20Provision%20WP%20-%20Oakville%20Hydr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\My%20Documents\2012-13%20Budget%20Template-Cost%20Centre%20500-101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s"/>
      <sheetName val="Summary"/>
      <sheetName val="Acct. Worksheet"/>
      <sheetName val="Hockey"/>
      <sheetName val="Molstar"/>
      <sheetName val="Motorsports"/>
      <sheetName val="Promos &amp; Sports"/>
      <sheetName val="Entertainment"/>
      <sheetName val="Bus. Dev."/>
      <sheetName val="G&amp;ASE"/>
      <sheetName val="G&amp;AMCI"/>
      <sheetName val="Sheet1"/>
      <sheetName val="Variances F'00 Q3"/>
      <sheetName val="Risks &amp; Opps. F'00 Q3"/>
      <sheetName val="Risks &amp; Opps. F'00 Q2"/>
      <sheetName val="Risks &amp; Opps. F'00 Q1"/>
      <sheetName val="Risks &amp; Opps. (F'00)"/>
      <sheetName val="Variances Template"/>
      <sheetName val="Module1"/>
      <sheetName val="M"/>
      <sheetName val="Lookup List"/>
      <sheetName val="Control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. Worksheet"/>
      <sheetName val="Summary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Existing Rates"/>
      <sheetName val="Customer Profile"/>
      <sheetName val="Consumption Data"/>
      <sheetName val="Section 1.6"/>
      <sheetName val="Table 1-1 &amp; 1-2"/>
      <sheetName val="Bldg Permit Data"/>
      <sheetName val="Water and Sewer Loss"/>
      <sheetName val="Water Purchased From Region"/>
      <sheetName val="Sewer Purchased From Region"/>
      <sheetName val="DC Rates"/>
      <sheetName val="DC Revenue"/>
      <sheetName val="DC Reserves"/>
      <sheetName val="Budget summary"/>
      <sheetName val="Summary of Options"/>
      <sheetName val="Base Charge Summary"/>
      <sheetName val="Base Charge"/>
      <sheetName val="Water Uninflated"/>
      <sheetName val="Capital Funding Summary"/>
      <sheetName val="2005 Reserves"/>
      <sheetName val="Table 2-1"/>
      <sheetName val="Table 4-1"/>
      <sheetName val="Table 5-1"/>
      <sheetName val="Table 7-1"/>
      <sheetName val="Water Rate Summary"/>
      <sheetName val="Appendix E"/>
      <sheetName val="Appendix F"/>
      <sheetName val="Wastewater Rate Summary"/>
      <sheetName val="Table 2-2"/>
      <sheetName val="Table 4-2"/>
      <sheetName val="Table 5-2"/>
      <sheetName val="Table 7-2"/>
      <sheetName val="Water for Presentation"/>
      <sheetName val="Wastewater for Presentation"/>
      <sheetName val="Wastewater Uninflated"/>
      <sheetName val="Assumptions"/>
      <sheetName val="Table 3-1"/>
      <sheetName val="Pelham Watermains"/>
      <sheetName val="Fenwick Wastewater"/>
      <sheetName val="Fonthill Wastewater"/>
      <sheetName val="water operating sum"/>
      <sheetName val="waste operating sum"/>
      <sheetName val="Water"/>
      <sheetName val="Wastewater"/>
      <sheetName val="Rate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Existing Rates"/>
      <sheetName val="Customer Profile"/>
      <sheetName val="Consumption Data"/>
      <sheetName val="Section 1.6"/>
      <sheetName val="Table 1-1 &amp; 1-2"/>
      <sheetName val="Bldg Permit Data"/>
      <sheetName val="Water and Sewer Loss"/>
      <sheetName val="Water Purchased From Region"/>
      <sheetName val="Sewer Purchased From Region"/>
      <sheetName val="DC Rates"/>
      <sheetName val="DC Revenue"/>
      <sheetName val="DC Reserves"/>
      <sheetName val="Budget summary"/>
      <sheetName val="Summary of Options"/>
      <sheetName val="Base Charge Summary"/>
      <sheetName val="Base Charge"/>
      <sheetName val="Water Uninflated"/>
      <sheetName val="Capital Funding Summary"/>
      <sheetName val="2005 Reserves"/>
      <sheetName val="Table 2-1"/>
      <sheetName val="Table 4-1"/>
      <sheetName val="Table 5-1"/>
      <sheetName val="Table 7-1"/>
      <sheetName val="Water Rate Summary"/>
      <sheetName val="Appendix E"/>
      <sheetName val="Appendix F"/>
      <sheetName val="Wastewater Rate Summary"/>
      <sheetName val="Table 2-2"/>
      <sheetName val="Table 4-2"/>
      <sheetName val="Table 5-2"/>
      <sheetName val="Table 7-2"/>
      <sheetName val="Water for Presentation"/>
      <sheetName val="Wastewater for Presentation"/>
      <sheetName val="Wastewater Uninflated"/>
      <sheetName val="Assumptions"/>
      <sheetName val="Table 3-1"/>
      <sheetName val="Pelham Watermains"/>
      <sheetName val="Fenwick Wastewater"/>
      <sheetName val="Fonthill Wastewater"/>
      <sheetName val="water operating sum"/>
      <sheetName val="waste operating sum"/>
      <sheetName val="Water"/>
      <sheetName val="Wastewater"/>
      <sheetName val="Rate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ct. Workshee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 refreshError="1">
        <row r="2">
          <cell r="A2" t="str">
            <v>BD</v>
          </cell>
          <cell r="G2">
            <v>1005</v>
          </cell>
          <cell r="I2">
            <v>230200</v>
          </cell>
        </row>
        <row r="3">
          <cell r="A3" t="str">
            <v>CC</v>
          </cell>
          <cell r="E3" t="str">
            <v>10-400</v>
          </cell>
          <cell r="G3">
            <v>1104</v>
          </cell>
          <cell r="I3">
            <v>408000</v>
          </cell>
          <cell r="K3" t="str">
            <v>11-501-9073</v>
          </cell>
        </row>
        <row r="4">
          <cell r="A4" t="str">
            <v>CC Segmented-CDM (CO#14)</v>
          </cell>
          <cell r="E4" t="str">
            <v>11-100</v>
          </cell>
          <cell r="G4">
            <v>1140</v>
          </cell>
          <cell r="I4">
            <v>408001</v>
          </cell>
          <cell r="K4" t="str">
            <v>11-501-9080</v>
          </cell>
        </row>
        <row r="5">
          <cell r="A5" t="str">
            <v>CC Segmented-CS Regulated (CO#11)</v>
          </cell>
          <cell r="E5" t="str">
            <v>11-200</v>
          </cell>
          <cell r="G5">
            <v>1180</v>
          </cell>
          <cell r="I5">
            <v>408002</v>
          </cell>
          <cell r="K5" t="str">
            <v>11-502-9073</v>
          </cell>
        </row>
        <row r="6">
          <cell r="A6" t="str">
            <v>CC Segmented-CS Unregulated (CO#12)</v>
          </cell>
          <cell r="E6" t="str">
            <v>11-201</v>
          </cell>
          <cell r="G6">
            <v>1200</v>
          </cell>
          <cell r="I6">
            <v>408003</v>
          </cell>
          <cell r="K6" t="str">
            <v>11-502-9090</v>
          </cell>
        </row>
        <row r="7">
          <cell r="A7" t="str">
            <v>CC Segmented-Customer Connections</v>
          </cell>
          <cell r="E7" t="str">
            <v>11-205</v>
          </cell>
          <cell r="G7">
            <v>1305</v>
          </cell>
          <cell r="I7">
            <v>408004</v>
          </cell>
          <cell r="K7" t="str">
            <v>11-503-9073</v>
          </cell>
        </row>
        <row r="8">
          <cell r="A8" t="str">
            <v>CC-CC#11-310</v>
          </cell>
          <cell r="E8" t="str">
            <v>11-210</v>
          </cell>
          <cell r="G8">
            <v>1330</v>
          </cell>
          <cell r="I8">
            <v>408005</v>
          </cell>
          <cell r="K8" t="str">
            <v>11-503-9090</v>
          </cell>
        </row>
        <row r="9">
          <cell r="A9" t="str">
            <v>CC-CC#11-311</v>
          </cell>
          <cell r="E9" t="str">
            <v>11-211</v>
          </cell>
          <cell r="G9">
            <v>1350</v>
          </cell>
          <cell r="I9">
            <v>408006</v>
          </cell>
          <cell r="K9" t="str">
            <v>11-521-9080</v>
          </cell>
        </row>
        <row r="10">
          <cell r="A10" t="str">
            <v>CC-CC#11-312</v>
          </cell>
          <cell r="E10" t="str">
            <v>11-212</v>
          </cell>
          <cell r="G10">
            <v>1532</v>
          </cell>
          <cell r="I10">
            <v>408008</v>
          </cell>
          <cell r="K10" t="str">
            <v>11-522-9073</v>
          </cell>
        </row>
        <row r="11">
          <cell r="A11" t="str">
            <v>CC-CC#11-314</v>
          </cell>
          <cell r="E11" t="str">
            <v>11-213</v>
          </cell>
          <cell r="G11">
            <v>1556</v>
          </cell>
          <cell r="I11">
            <v>408009</v>
          </cell>
          <cell r="K11" t="str">
            <v>11-522-9080</v>
          </cell>
        </row>
        <row r="12">
          <cell r="A12" t="str">
            <v>CC-CC#11-392</v>
          </cell>
          <cell r="E12" t="str">
            <v>11-214</v>
          </cell>
          <cell r="G12">
            <v>1565</v>
          </cell>
          <cell r="I12">
            <v>408010</v>
          </cell>
          <cell r="K12" t="str">
            <v>11-543-9041</v>
          </cell>
        </row>
        <row r="13">
          <cell r="A13" t="str">
            <v>CC-CDM</v>
          </cell>
          <cell r="E13" t="str">
            <v>11-293</v>
          </cell>
          <cell r="G13">
            <v>1567</v>
          </cell>
          <cell r="I13">
            <v>408018</v>
          </cell>
          <cell r="K13" t="str">
            <v>11-544-9073</v>
          </cell>
        </row>
        <row r="14">
          <cell r="A14" t="str">
            <v>CC-Customer Connections</v>
          </cell>
          <cell r="E14" t="str">
            <v>11-306</v>
          </cell>
          <cell r="G14">
            <v>1572</v>
          </cell>
          <cell r="I14">
            <v>408030</v>
          </cell>
          <cell r="K14" t="str">
            <v>11-544-9090</v>
          </cell>
        </row>
        <row r="15">
          <cell r="A15" t="str">
            <v>CC-Customer Service</v>
          </cell>
          <cell r="E15" t="str">
            <v>11-310</v>
          </cell>
          <cell r="G15">
            <v>1635</v>
          </cell>
          <cell r="I15">
            <v>408031</v>
          </cell>
          <cell r="K15" t="str">
            <v>11-545-9040</v>
          </cell>
        </row>
        <row r="16">
          <cell r="A16" t="str">
            <v>CC-Executive</v>
          </cell>
          <cell r="E16" t="str">
            <v>11-311</v>
          </cell>
          <cell r="G16">
            <v>1640</v>
          </cell>
          <cell r="I16">
            <v>408032</v>
          </cell>
          <cell r="K16" t="str">
            <v>11-545-9090</v>
          </cell>
        </row>
        <row r="17">
          <cell r="A17" t="str">
            <v>CDM</v>
          </cell>
          <cell r="E17" t="str">
            <v>11-312</v>
          </cell>
          <cell r="G17">
            <v>1740</v>
          </cell>
          <cell r="I17">
            <v>408033</v>
          </cell>
          <cell r="K17" t="str">
            <v>(blank)</v>
          </cell>
        </row>
        <row r="18">
          <cell r="A18" t="str">
            <v>CDM-CC#14-330</v>
          </cell>
          <cell r="E18" t="str">
            <v>11-313</v>
          </cell>
          <cell r="G18">
            <v>1808</v>
          </cell>
          <cell r="I18">
            <v>408034</v>
          </cell>
        </row>
        <row r="19">
          <cell r="A19" t="str">
            <v>CDM-CC#14-331</v>
          </cell>
          <cell r="E19" t="str">
            <v>11-314</v>
          </cell>
          <cell r="G19">
            <v>1820</v>
          </cell>
          <cell r="I19">
            <v>408035</v>
          </cell>
        </row>
        <row r="20">
          <cell r="A20" t="str">
            <v>CFO</v>
          </cell>
          <cell r="E20" t="str">
            <v>11-315</v>
          </cell>
          <cell r="G20">
            <v>1830</v>
          </cell>
          <cell r="I20">
            <v>408036</v>
          </cell>
        </row>
        <row r="21">
          <cell r="A21" t="str">
            <v>CFO-CEO Executive</v>
          </cell>
          <cell r="E21" t="str">
            <v>11-392</v>
          </cell>
          <cell r="G21">
            <v>1835</v>
          </cell>
          <cell r="I21">
            <v>408037</v>
          </cell>
        </row>
        <row r="22">
          <cell r="A22" t="str">
            <v>CFO-CFO Executive</v>
          </cell>
          <cell r="E22" t="str">
            <v>11-500</v>
          </cell>
          <cell r="G22">
            <v>1840</v>
          </cell>
          <cell r="I22">
            <v>408038</v>
          </cell>
        </row>
        <row r="23">
          <cell r="A23" t="str">
            <v>CFO-Financial Services</v>
          </cell>
          <cell r="E23" t="str">
            <v>11-501</v>
          </cell>
          <cell r="G23">
            <v>1845</v>
          </cell>
          <cell r="I23">
            <v>408040</v>
          </cell>
        </row>
        <row r="24">
          <cell r="A24" t="str">
            <v>CFO-IS&amp;IT</v>
          </cell>
          <cell r="E24" t="str">
            <v>11-502</v>
          </cell>
          <cell r="G24">
            <v>1850</v>
          </cell>
          <cell r="I24">
            <v>408044</v>
          </cell>
        </row>
        <row r="25">
          <cell r="A25" t="str">
            <v>CFO-Regulatory Services</v>
          </cell>
          <cell r="E25" t="str">
            <v>11-503</v>
          </cell>
          <cell r="G25">
            <v>1855</v>
          </cell>
          <cell r="I25">
            <v>408046</v>
          </cell>
        </row>
        <row r="26">
          <cell r="A26" t="str">
            <v>CO#11 Consolidated</v>
          </cell>
          <cell r="E26" t="str">
            <v>11-504</v>
          </cell>
          <cell r="G26">
            <v>1860</v>
          </cell>
          <cell r="I26">
            <v>408070</v>
          </cell>
        </row>
        <row r="27">
          <cell r="A27" t="str">
            <v>CO#11 Consolidated HL</v>
          </cell>
          <cell r="E27" t="str">
            <v>11-521</v>
          </cell>
          <cell r="G27">
            <v>1861</v>
          </cell>
          <cell r="I27">
            <v>408071</v>
          </cell>
        </row>
        <row r="28">
          <cell r="A28" t="str">
            <v>Consolidated SS</v>
          </cell>
          <cell r="E28" t="str">
            <v>11-522</v>
          </cell>
          <cell r="G28">
            <v>1906</v>
          </cell>
          <cell r="I28">
            <v>408200</v>
          </cell>
        </row>
        <row r="29">
          <cell r="A29" t="str">
            <v>CS</v>
          </cell>
          <cell r="E29" t="str">
            <v>11-523</v>
          </cell>
          <cell r="G29">
            <v>1908</v>
          </cell>
          <cell r="I29">
            <v>408210</v>
          </cell>
        </row>
        <row r="30">
          <cell r="A30" t="str">
            <v>CS-Board of Directors</v>
          </cell>
          <cell r="E30" t="str">
            <v>11-524</v>
          </cell>
          <cell r="G30">
            <v>1915</v>
          </cell>
          <cell r="I30">
            <v>408220</v>
          </cell>
        </row>
        <row r="31">
          <cell r="A31" t="str">
            <v>CS-Corporate Communications</v>
          </cell>
          <cell r="E31" t="str">
            <v>11-525</v>
          </cell>
          <cell r="G31">
            <v>1920</v>
          </cell>
          <cell r="I31">
            <v>408400</v>
          </cell>
        </row>
        <row r="32">
          <cell r="A32" t="str">
            <v>CS-Corporate Services - Executive</v>
          </cell>
          <cell r="E32" t="str">
            <v>11-526</v>
          </cell>
          <cell r="G32">
            <v>1925</v>
          </cell>
          <cell r="I32">
            <v>408410</v>
          </cell>
        </row>
        <row r="33">
          <cell r="A33" t="str">
            <v>CS-Facilities</v>
          </cell>
          <cell r="E33" t="str">
            <v>11-543</v>
          </cell>
          <cell r="G33">
            <v>1930</v>
          </cell>
          <cell r="I33">
            <v>408500</v>
          </cell>
        </row>
        <row r="34">
          <cell r="A34" t="str">
            <v>CS-Healthy Workplace &amp; Safety</v>
          </cell>
          <cell r="E34" t="str">
            <v>11-544</v>
          </cell>
          <cell r="G34">
            <v>1935</v>
          </cell>
          <cell r="I34">
            <v>410000</v>
          </cell>
        </row>
        <row r="35">
          <cell r="A35" t="str">
            <v>CS-Human Resources</v>
          </cell>
          <cell r="E35" t="str">
            <v>11-545</v>
          </cell>
          <cell r="G35">
            <v>1940</v>
          </cell>
          <cell r="I35">
            <v>411000</v>
          </cell>
        </row>
        <row r="36">
          <cell r="A36" t="str">
            <v>Financial Statements</v>
          </cell>
          <cell r="E36" t="str">
            <v>11-591</v>
          </cell>
          <cell r="G36">
            <v>1945</v>
          </cell>
          <cell r="I36">
            <v>411500</v>
          </cell>
        </row>
        <row r="37">
          <cell r="A37" t="str">
            <v>HESI (CO#30)</v>
          </cell>
          <cell r="E37" t="str">
            <v>11-592</v>
          </cell>
          <cell r="G37">
            <v>1955</v>
          </cell>
          <cell r="I37">
            <v>412500</v>
          </cell>
        </row>
        <row r="38">
          <cell r="A38" t="str">
            <v>IS&amp;IT-CC#11-210</v>
          </cell>
          <cell r="E38" t="str">
            <v>11-593</v>
          </cell>
          <cell r="G38">
            <v>1960</v>
          </cell>
          <cell r="I38">
            <v>420000</v>
          </cell>
        </row>
        <row r="39">
          <cell r="A39" t="str">
            <v>IS&amp;IT-CC#11-211</v>
          </cell>
          <cell r="E39" t="str">
            <v>11-600</v>
          </cell>
          <cell r="G39">
            <v>1995</v>
          </cell>
          <cell r="I39">
            <v>421000</v>
          </cell>
        </row>
        <row r="40">
          <cell r="A40" t="str">
            <v>IS&amp;IT-CC#11-212</v>
          </cell>
          <cell r="E40" t="str">
            <v>11-601</v>
          </cell>
          <cell r="G40">
            <v>2005</v>
          </cell>
          <cell r="I40">
            <v>421100</v>
          </cell>
        </row>
        <row r="41">
          <cell r="A41" t="str">
            <v>IS&amp;IT-CC#11-213</v>
          </cell>
          <cell r="E41" t="str">
            <v>11-620</v>
          </cell>
          <cell r="G41">
            <v>2055</v>
          </cell>
          <cell r="I41">
            <v>421500</v>
          </cell>
        </row>
        <row r="42">
          <cell r="A42" t="str">
            <v>IS&amp;IT-CC#11-214</v>
          </cell>
          <cell r="E42" t="str">
            <v>11-650</v>
          </cell>
          <cell r="G42">
            <v>2205</v>
          </cell>
          <cell r="I42">
            <v>421600</v>
          </cell>
        </row>
        <row r="43">
          <cell r="A43" t="str">
            <v>IS&amp;IT-CC#11-293</v>
          </cell>
          <cell r="E43" t="str">
            <v>11-651</v>
          </cell>
          <cell r="G43">
            <v>2210</v>
          </cell>
          <cell r="I43">
            <v>421700</v>
          </cell>
        </row>
        <row r="44">
          <cell r="A44" t="str">
            <v>Solar PV (CO#13)</v>
          </cell>
          <cell r="E44" t="str">
            <v>11-652</v>
          </cell>
          <cell r="G44">
            <v>2220</v>
          </cell>
          <cell r="I44">
            <v>421800</v>
          </cell>
        </row>
        <row r="45">
          <cell r="A45" t="str">
            <v>UOD</v>
          </cell>
          <cell r="E45" t="str">
            <v>11-653</v>
          </cell>
          <cell r="G45">
            <v>2264</v>
          </cell>
          <cell r="I45">
            <v>421900</v>
          </cell>
        </row>
        <row r="46">
          <cell r="A46" t="str">
            <v>UOD CC#11-500</v>
          </cell>
          <cell r="E46" t="str">
            <v>11-654</v>
          </cell>
          <cell r="G46">
            <v>2292</v>
          </cell>
          <cell r="I46">
            <v>422000</v>
          </cell>
        </row>
        <row r="47">
          <cell r="A47" t="str">
            <v>UOD CC#11-501</v>
          </cell>
          <cell r="E47" t="str">
            <v>11-655</v>
          </cell>
          <cell r="G47">
            <v>2425</v>
          </cell>
          <cell r="I47">
            <v>422100</v>
          </cell>
        </row>
        <row r="48">
          <cell r="A48" t="str">
            <v>UOD CC#11-502</v>
          </cell>
          <cell r="E48" t="str">
            <v>11-680</v>
          </cell>
          <cell r="G48">
            <v>4025</v>
          </cell>
          <cell r="I48">
            <v>422200</v>
          </cell>
        </row>
        <row r="49">
          <cell r="A49" t="str">
            <v>UOD CC#11-502-101</v>
          </cell>
          <cell r="E49" t="str">
            <v>11-800</v>
          </cell>
          <cell r="G49">
            <v>4068</v>
          </cell>
          <cell r="I49">
            <v>422300</v>
          </cell>
        </row>
        <row r="50">
          <cell r="A50" t="str">
            <v>UOD CC#11-502-102</v>
          </cell>
          <cell r="E50" t="str">
            <v>11-810</v>
          </cell>
          <cell r="G50">
            <v>4080</v>
          </cell>
          <cell r="I50">
            <v>422400</v>
          </cell>
        </row>
        <row r="51">
          <cell r="A51" t="str">
            <v>UOD CC#11-503</v>
          </cell>
          <cell r="E51" t="str">
            <v>11-811</v>
          </cell>
          <cell r="G51">
            <v>4082</v>
          </cell>
          <cell r="I51">
            <v>422500</v>
          </cell>
        </row>
        <row r="52">
          <cell r="A52" t="str">
            <v>UOD CC#11-503-101</v>
          </cell>
          <cell r="E52" t="str">
            <v>11-822</v>
          </cell>
          <cell r="G52">
            <v>4084</v>
          </cell>
          <cell r="I52">
            <v>423000</v>
          </cell>
        </row>
        <row r="53">
          <cell r="A53" t="str">
            <v>UOD CC#11-503-102</v>
          </cell>
          <cell r="E53" t="str">
            <v>11-823</v>
          </cell>
          <cell r="G53">
            <v>4210</v>
          </cell>
          <cell r="I53">
            <v>423500</v>
          </cell>
        </row>
        <row r="54">
          <cell r="A54" t="str">
            <v>UOD CC#11-504</v>
          </cell>
          <cell r="E54" t="str">
            <v>11-830</v>
          </cell>
          <cell r="G54">
            <v>4225</v>
          </cell>
          <cell r="I54">
            <v>424000</v>
          </cell>
        </row>
        <row r="55">
          <cell r="A55" t="str">
            <v>UOD CC#11-521</v>
          </cell>
          <cell r="E55" t="str">
            <v>11-900</v>
          </cell>
          <cell r="G55">
            <v>4235</v>
          </cell>
          <cell r="I55">
            <v>424500</v>
          </cell>
        </row>
        <row r="56">
          <cell r="A56" t="str">
            <v>UOD CC#11-522</v>
          </cell>
          <cell r="E56" t="str">
            <v>11-990</v>
          </cell>
          <cell r="G56">
            <v>4245</v>
          </cell>
          <cell r="I56">
            <v>426000</v>
          </cell>
        </row>
        <row r="57">
          <cell r="A57" t="str">
            <v>UOD CC#11-523</v>
          </cell>
          <cell r="E57" t="str">
            <v>11-Cost Center</v>
          </cell>
          <cell r="G57">
            <v>4324</v>
          </cell>
          <cell r="I57">
            <v>426130</v>
          </cell>
        </row>
        <row r="58">
          <cell r="A58" t="str">
            <v>UOD CC#11-524</v>
          </cell>
          <cell r="E58" t="str">
            <v>11-SGL1-Id</v>
          </cell>
          <cell r="G58">
            <v>4325</v>
          </cell>
          <cell r="I58">
            <v>427000</v>
          </cell>
        </row>
        <row r="59">
          <cell r="A59" t="str">
            <v>UOD CC#11-525-101</v>
          </cell>
          <cell r="E59" t="str">
            <v>12-300</v>
          </cell>
          <cell r="G59">
            <v>4355</v>
          </cell>
          <cell r="I59">
            <v>427500</v>
          </cell>
        </row>
        <row r="60">
          <cell r="A60" t="str">
            <v>UOD CC#11-525-102</v>
          </cell>
          <cell r="E60" t="str">
            <v>12-301</v>
          </cell>
          <cell r="G60">
            <v>4375</v>
          </cell>
          <cell r="I60">
            <v>429900</v>
          </cell>
        </row>
        <row r="61">
          <cell r="A61" t="str">
            <v>UOD CC#11-543</v>
          </cell>
          <cell r="E61" t="str">
            <v>12-302</v>
          </cell>
          <cell r="G61">
            <v>4380</v>
          </cell>
          <cell r="I61">
            <v>430000</v>
          </cell>
        </row>
        <row r="62">
          <cell r="A62" t="str">
            <v>UOD CC#11-544</v>
          </cell>
          <cell r="E62" t="str">
            <v>12-303</v>
          </cell>
          <cell r="G62">
            <v>4390</v>
          </cell>
          <cell r="I62">
            <v>431000</v>
          </cell>
        </row>
        <row r="63">
          <cell r="A63" t="str">
            <v>UOD CC#11-544-101</v>
          </cell>
          <cell r="E63" t="str">
            <v>12-304</v>
          </cell>
          <cell r="G63">
            <v>4405</v>
          </cell>
          <cell r="I63">
            <v>431500</v>
          </cell>
        </row>
        <row r="64">
          <cell r="A64" t="str">
            <v>UOD CC#11-544-102</v>
          </cell>
          <cell r="E64" t="str">
            <v>12-305</v>
          </cell>
          <cell r="G64">
            <v>4510</v>
          </cell>
          <cell r="I64">
            <v>440000</v>
          </cell>
        </row>
        <row r="65">
          <cell r="A65" t="str">
            <v>UOD CC#11-545</v>
          </cell>
          <cell r="E65" t="str">
            <v>13-823</v>
          </cell>
          <cell r="G65">
            <v>4615</v>
          </cell>
          <cell r="I65">
            <v>440010</v>
          </cell>
        </row>
        <row r="66">
          <cell r="A66" t="str">
            <v>UOD CC#11-545-101</v>
          </cell>
          <cell r="E66" t="str">
            <v>13-Solar</v>
          </cell>
          <cell r="G66">
            <v>4635</v>
          </cell>
          <cell r="I66">
            <v>440020</v>
          </cell>
        </row>
        <row r="67">
          <cell r="A67" t="str">
            <v>UOD CC#11-545-102</v>
          </cell>
          <cell r="E67" t="str">
            <v>14-330</v>
          </cell>
          <cell r="G67">
            <v>4720</v>
          </cell>
          <cell r="I67">
            <v>440030</v>
          </cell>
        </row>
        <row r="68">
          <cell r="A68" t="str">
            <v>UOD CC#11-591</v>
          </cell>
          <cell r="E68" t="str">
            <v>14-331</v>
          </cell>
          <cell r="G68">
            <v>4805</v>
          </cell>
          <cell r="I68">
            <v>440040</v>
          </cell>
        </row>
        <row r="69">
          <cell r="A69" t="str">
            <v>UOD CC#11-592</v>
          </cell>
          <cell r="E69" t="str">
            <v>30-822</v>
          </cell>
          <cell r="G69">
            <v>4830</v>
          </cell>
          <cell r="I69">
            <v>440050</v>
          </cell>
        </row>
        <row r="70">
          <cell r="A70" t="str">
            <v>UOD CC#11-593</v>
          </cell>
          <cell r="E70" t="str">
            <v>30-S300</v>
          </cell>
          <cell r="G70">
            <v>4850</v>
          </cell>
          <cell r="I70">
            <v>440060</v>
          </cell>
        </row>
        <row r="71">
          <cell r="A71" t="str">
            <v>UOD-C&amp;MS</v>
          </cell>
          <cell r="E71" t="str">
            <v>30-S310</v>
          </cell>
          <cell r="G71">
            <v>4935</v>
          </cell>
          <cell r="I71">
            <v>440070</v>
          </cell>
        </row>
        <row r="72">
          <cell r="A72" t="str">
            <v>UOD-EO&amp;OI</v>
          </cell>
          <cell r="E72" t="str">
            <v>30-S320</v>
          </cell>
          <cell r="G72">
            <v>5005</v>
          </cell>
          <cell r="I72">
            <v>440080</v>
          </cell>
        </row>
        <row r="73">
          <cell r="A73" t="str">
            <v>UOD-Executive</v>
          </cell>
          <cell r="E73" t="str">
            <v>30-S330</v>
          </cell>
          <cell r="G73">
            <v>5010</v>
          </cell>
          <cell r="I73">
            <v>440090</v>
          </cell>
        </row>
        <row r="74">
          <cell r="A74" t="str">
            <v>UOD-Supply Chain</v>
          </cell>
          <cell r="E74" t="str">
            <v>30-S340</v>
          </cell>
          <cell r="G74">
            <v>5012</v>
          </cell>
          <cell r="I74">
            <v>440095</v>
          </cell>
        </row>
        <row r="75">
          <cell r="A75" t="str">
            <v>(blank)</v>
          </cell>
          <cell r="E75" t="str">
            <v>30-SSGL1-Id</v>
          </cell>
          <cell r="G75">
            <v>5015</v>
          </cell>
          <cell r="I75">
            <v>440100</v>
          </cell>
        </row>
        <row r="76">
          <cell r="E76" t="str">
            <v>(blank)</v>
          </cell>
          <cell r="G76">
            <v>5016</v>
          </cell>
          <cell r="I76">
            <v>490000</v>
          </cell>
        </row>
        <row r="77">
          <cell r="G77">
            <v>5017</v>
          </cell>
          <cell r="I77">
            <v>491000</v>
          </cell>
        </row>
        <row r="78">
          <cell r="G78">
            <v>5020</v>
          </cell>
          <cell r="I78">
            <v>492000</v>
          </cell>
        </row>
        <row r="79">
          <cell r="G79">
            <v>5025</v>
          </cell>
          <cell r="I79">
            <v>498000</v>
          </cell>
        </row>
        <row r="80">
          <cell r="G80">
            <v>5035</v>
          </cell>
          <cell r="I80">
            <v>499900</v>
          </cell>
        </row>
        <row r="81">
          <cell r="G81">
            <v>5040</v>
          </cell>
          <cell r="I81">
            <v>499904</v>
          </cell>
        </row>
        <row r="82">
          <cell r="G82">
            <v>5045</v>
          </cell>
          <cell r="I82">
            <v>499910</v>
          </cell>
        </row>
        <row r="83">
          <cell r="G83">
            <v>5050</v>
          </cell>
          <cell r="I83">
            <v>499920</v>
          </cell>
        </row>
        <row r="84">
          <cell r="G84">
            <v>5055</v>
          </cell>
          <cell r="I84">
            <v>600000</v>
          </cell>
        </row>
        <row r="85">
          <cell r="G85">
            <v>5060</v>
          </cell>
          <cell r="I85">
            <v>601000</v>
          </cell>
        </row>
        <row r="86">
          <cell r="G86">
            <v>5065</v>
          </cell>
          <cell r="I86">
            <v>604000</v>
          </cell>
        </row>
        <row r="87">
          <cell r="G87">
            <v>5070</v>
          </cell>
          <cell r="I87">
            <v>605000</v>
          </cell>
        </row>
        <row r="88">
          <cell r="G88">
            <v>5075</v>
          </cell>
          <cell r="I88">
            <v>605500</v>
          </cell>
        </row>
        <row r="89">
          <cell r="G89">
            <v>5085</v>
          </cell>
          <cell r="I89">
            <v>606000</v>
          </cell>
        </row>
        <row r="90">
          <cell r="G90">
            <v>5096</v>
          </cell>
          <cell r="I90">
            <v>608000</v>
          </cell>
        </row>
        <row r="91">
          <cell r="G91">
            <v>5105</v>
          </cell>
          <cell r="I91">
            <v>608090</v>
          </cell>
        </row>
        <row r="92">
          <cell r="G92">
            <v>5110</v>
          </cell>
          <cell r="I92">
            <v>608100</v>
          </cell>
        </row>
        <row r="93">
          <cell r="G93">
            <v>5114</v>
          </cell>
          <cell r="I93">
            <v>608190</v>
          </cell>
        </row>
        <row r="94">
          <cell r="G94">
            <v>5120</v>
          </cell>
          <cell r="I94">
            <v>609000</v>
          </cell>
        </row>
        <row r="95">
          <cell r="G95">
            <v>5125</v>
          </cell>
          <cell r="I95">
            <v>609090</v>
          </cell>
        </row>
        <row r="96">
          <cell r="G96">
            <v>5130</v>
          </cell>
          <cell r="I96">
            <v>609100</v>
          </cell>
        </row>
        <row r="97">
          <cell r="G97">
            <v>5135</v>
          </cell>
          <cell r="I97">
            <v>609190</v>
          </cell>
        </row>
        <row r="98">
          <cell r="G98">
            <v>5145</v>
          </cell>
          <cell r="I98">
            <v>610000</v>
          </cell>
        </row>
        <row r="99">
          <cell r="G99">
            <v>5150</v>
          </cell>
          <cell r="I99">
            <v>611000</v>
          </cell>
        </row>
        <row r="100">
          <cell r="G100">
            <v>5155</v>
          </cell>
          <cell r="I100">
            <v>611200</v>
          </cell>
        </row>
        <row r="101">
          <cell r="G101">
            <v>5160</v>
          </cell>
          <cell r="I101">
            <v>611300</v>
          </cell>
        </row>
        <row r="102">
          <cell r="G102">
            <v>5175</v>
          </cell>
          <cell r="I102">
            <v>611400</v>
          </cell>
        </row>
        <row r="103">
          <cell r="G103">
            <v>5310</v>
          </cell>
          <cell r="I103">
            <v>611500</v>
          </cell>
        </row>
        <row r="104">
          <cell r="G104">
            <v>5315</v>
          </cell>
          <cell r="I104">
            <v>612000</v>
          </cell>
        </row>
        <row r="105">
          <cell r="G105">
            <v>5320</v>
          </cell>
          <cell r="I105">
            <v>613000</v>
          </cell>
        </row>
        <row r="106">
          <cell r="G106">
            <v>5330</v>
          </cell>
          <cell r="I106">
            <v>614000</v>
          </cell>
        </row>
        <row r="107">
          <cell r="G107">
            <v>5335</v>
          </cell>
          <cell r="I107">
            <v>615000</v>
          </cell>
        </row>
        <row r="108">
          <cell r="G108">
            <v>5340</v>
          </cell>
          <cell r="I108">
            <v>619000</v>
          </cell>
        </row>
        <row r="109">
          <cell r="G109">
            <v>5405</v>
          </cell>
          <cell r="I109">
            <v>620000</v>
          </cell>
        </row>
        <row r="110">
          <cell r="G110">
            <v>5410</v>
          </cell>
          <cell r="I110">
            <v>621000</v>
          </cell>
        </row>
        <row r="111">
          <cell r="G111">
            <v>5415</v>
          </cell>
          <cell r="I111">
            <v>622000</v>
          </cell>
        </row>
        <row r="112">
          <cell r="G112">
            <v>5420</v>
          </cell>
          <cell r="I112">
            <v>630000</v>
          </cell>
        </row>
        <row r="113">
          <cell r="G113">
            <v>5515</v>
          </cell>
          <cell r="I113">
            <v>640000</v>
          </cell>
        </row>
        <row r="114">
          <cell r="G114">
            <v>5520</v>
          </cell>
          <cell r="I114">
            <v>641000</v>
          </cell>
        </row>
        <row r="115">
          <cell r="G115">
            <v>5605</v>
          </cell>
          <cell r="I115">
            <v>650000</v>
          </cell>
        </row>
        <row r="116">
          <cell r="G116">
            <v>5610</v>
          </cell>
          <cell r="I116">
            <v>651000</v>
          </cell>
        </row>
        <row r="117">
          <cell r="G117">
            <v>5615</v>
          </cell>
          <cell r="I117">
            <v>671000</v>
          </cell>
        </row>
        <row r="118">
          <cell r="G118">
            <v>5620</v>
          </cell>
          <cell r="I118">
            <v>672000</v>
          </cell>
        </row>
        <row r="119">
          <cell r="G119">
            <v>5630</v>
          </cell>
          <cell r="I119">
            <v>681000</v>
          </cell>
        </row>
        <row r="120">
          <cell r="G120">
            <v>5635</v>
          </cell>
          <cell r="I120">
            <v>690000</v>
          </cell>
        </row>
        <row r="121">
          <cell r="G121">
            <v>5640</v>
          </cell>
          <cell r="I121">
            <v>691000</v>
          </cell>
        </row>
        <row r="122">
          <cell r="G122">
            <v>5645</v>
          </cell>
          <cell r="I122">
            <v>692000</v>
          </cell>
        </row>
        <row r="123">
          <cell r="G123">
            <v>5655</v>
          </cell>
          <cell r="I123">
            <v>699900</v>
          </cell>
        </row>
        <row r="124">
          <cell r="G124">
            <v>5660</v>
          </cell>
          <cell r="I124">
            <v>700000</v>
          </cell>
        </row>
        <row r="125">
          <cell r="G125">
            <v>5665</v>
          </cell>
          <cell r="I125">
            <v>704000</v>
          </cell>
        </row>
        <row r="126">
          <cell r="G126">
            <v>5675</v>
          </cell>
          <cell r="I126">
            <v>707000</v>
          </cell>
        </row>
        <row r="127">
          <cell r="G127">
            <v>5681</v>
          </cell>
          <cell r="I127">
            <v>708000</v>
          </cell>
        </row>
        <row r="128">
          <cell r="G128">
            <v>5685</v>
          </cell>
          <cell r="I128">
            <v>709000</v>
          </cell>
        </row>
        <row r="129">
          <cell r="G129">
            <v>5695</v>
          </cell>
          <cell r="I129">
            <v>709900</v>
          </cell>
        </row>
        <row r="130">
          <cell r="G130">
            <v>5705</v>
          </cell>
          <cell r="I130">
            <v>710000</v>
          </cell>
        </row>
        <row r="131">
          <cell r="G131">
            <v>6030</v>
          </cell>
          <cell r="I131">
            <v>711000</v>
          </cell>
        </row>
        <row r="132">
          <cell r="G132">
            <v>6035</v>
          </cell>
          <cell r="I132">
            <v>711200</v>
          </cell>
        </row>
        <row r="133">
          <cell r="G133">
            <v>6045</v>
          </cell>
          <cell r="I133">
            <v>711500</v>
          </cell>
        </row>
        <row r="134">
          <cell r="G134">
            <v>6105</v>
          </cell>
          <cell r="I134">
            <v>720000</v>
          </cell>
        </row>
        <row r="135">
          <cell r="G135">
            <v>6110</v>
          </cell>
          <cell r="I135">
            <v>720500</v>
          </cell>
        </row>
        <row r="136">
          <cell r="G136">
            <v>6205</v>
          </cell>
          <cell r="I136">
            <v>721000</v>
          </cell>
        </row>
        <row r="137">
          <cell r="G137">
            <v>6215</v>
          </cell>
          <cell r="I137">
            <v>722000</v>
          </cell>
        </row>
        <row r="138">
          <cell r="G138">
            <v>6310</v>
          </cell>
          <cell r="I138">
            <v>723000</v>
          </cell>
        </row>
        <row r="139">
          <cell r="G139">
            <v>8810</v>
          </cell>
          <cell r="I139">
            <v>723500</v>
          </cell>
        </row>
        <row r="140">
          <cell r="G140">
            <v>8812</v>
          </cell>
          <cell r="I140">
            <v>724000</v>
          </cell>
        </row>
        <row r="141">
          <cell r="G141">
            <v>8820</v>
          </cell>
          <cell r="I141">
            <v>725000</v>
          </cell>
        </row>
        <row r="142">
          <cell r="G142">
            <v>8830</v>
          </cell>
          <cell r="I142">
            <v>726100</v>
          </cell>
        </row>
        <row r="143">
          <cell r="G143">
            <v>9040</v>
          </cell>
          <cell r="I143">
            <v>726200</v>
          </cell>
        </row>
        <row r="144">
          <cell r="G144">
            <v>9041</v>
          </cell>
          <cell r="I144">
            <v>726300</v>
          </cell>
        </row>
        <row r="145">
          <cell r="G145">
            <v>9073</v>
          </cell>
          <cell r="I145">
            <v>726400</v>
          </cell>
        </row>
        <row r="146">
          <cell r="G146">
            <v>9080</v>
          </cell>
          <cell r="I146">
            <v>730000</v>
          </cell>
        </row>
        <row r="147">
          <cell r="G147">
            <v>9090</v>
          </cell>
          <cell r="I147">
            <v>731000</v>
          </cell>
        </row>
        <row r="148">
          <cell r="G148">
            <v>9092</v>
          </cell>
          <cell r="I148">
            <v>735000</v>
          </cell>
        </row>
        <row r="149">
          <cell r="G149">
            <v>9093</v>
          </cell>
          <cell r="I149">
            <v>740000</v>
          </cell>
        </row>
        <row r="150">
          <cell r="G150">
            <v>9094</v>
          </cell>
          <cell r="I150">
            <v>745000</v>
          </cell>
        </row>
        <row r="151">
          <cell r="G151">
            <v>9095</v>
          </cell>
          <cell r="I151">
            <v>750000</v>
          </cell>
        </row>
        <row r="152">
          <cell r="G152">
            <v>9096</v>
          </cell>
          <cell r="I152">
            <v>751000</v>
          </cell>
        </row>
        <row r="153">
          <cell r="G153">
            <v>9098</v>
          </cell>
          <cell r="I153">
            <v>753000</v>
          </cell>
        </row>
        <row r="154">
          <cell r="G154">
            <v>9099</v>
          </cell>
          <cell r="I154">
            <v>753500</v>
          </cell>
        </row>
        <row r="155">
          <cell r="G155">
            <v>9908</v>
          </cell>
          <cell r="I155">
            <v>753600</v>
          </cell>
        </row>
        <row r="156">
          <cell r="G156">
            <v>9909</v>
          </cell>
          <cell r="I156">
            <v>754000</v>
          </cell>
        </row>
        <row r="157">
          <cell r="G157">
            <v>9910</v>
          </cell>
          <cell r="I157">
            <v>754500</v>
          </cell>
        </row>
        <row r="158">
          <cell r="G158">
            <v>9911</v>
          </cell>
          <cell r="I158">
            <v>755000</v>
          </cell>
        </row>
        <row r="159">
          <cell r="G159">
            <v>9917</v>
          </cell>
          <cell r="I159">
            <v>755500</v>
          </cell>
        </row>
        <row r="160">
          <cell r="G160">
            <v>9920</v>
          </cell>
          <cell r="I160">
            <v>756000</v>
          </cell>
        </row>
        <row r="161">
          <cell r="G161">
            <v>9950</v>
          </cell>
          <cell r="I161">
            <v>756500</v>
          </cell>
        </row>
        <row r="162">
          <cell r="G162">
            <v>9996</v>
          </cell>
          <cell r="I162">
            <v>757000</v>
          </cell>
        </row>
        <row r="163">
          <cell r="I163">
            <v>757010</v>
          </cell>
        </row>
        <row r="164">
          <cell r="G164" t="str">
            <v>OEB Code</v>
          </cell>
          <cell r="I164">
            <v>757020</v>
          </cell>
        </row>
        <row r="165">
          <cell r="G165" t="str">
            <v>SGL3-Id</v>
          </cell>
          <cell r="I165">
            <v>757030</v>
          </cell>
        </row>
        <row r="166">
          <cell r="G166" t="str">
            <v>XXXX</v>
          </cell>
          <cell r="I166">
            <v>757040</v>
          </cell>
        </row>
        <row r="167">
          <cell r="G167" t="str">
            <v>(blank)</v>
          </cell>
          <cell r="I167">
            <v>757050</v>
          </cell>
        </row>
        <row r="168">
          <cell r="I168">
            <v>757060</v>
          </cell>
        </row>
        <row r="169">
          <cell r="I169">
            <v>757070</v>
          </cell>
        </row>
        <row r="170">
          <cell r="I170">
            <v>757080</v>
          </cell>
        </row>
        <row r="171">
          <cell r="I171">
            <v>757090</v>
          </cell>
        </row>
        <row r="172">
          <cell r="I172">
            <v>757095</v>
          </cell>
        </row>
        <row r="173">
          <cell r="I173">
            <v>757100</v>
          </cell>
        </row>
        <row r="174">
          <cell r="I174">
            <v>757500</v>
          </cell>
        </row>
        <row r="175">
          <cell r="I175">
            <v>757510</v>
          </cell>
        </row>
        <row r="176">
          <cell r="I176">
            <v>758000</v>
          </cell>
        </row>
        <row r="177">
          <cell r="I177">
            <v>758100</v>
          </cell>
        </row>
        <row r="178">
          <cell r="I178">
            <v>758500</v>
          </cell>
        </row>
        <row r="179">
          <cell r="I179">
            <v>760000</v>
          </cell>
        </row>
        <row r="180">
          <cell r="I180">
            <v>761000</v>
          </cell>
        </row>
        <row r="181">
          <cell r="I181">
            <v>761500</v>
          </cell>
        </row>
        <row r="182">
          <cell r="I182">
            <v>761700</v>
          </cell>
        </row>
        <row r="183">
          <cell r="I183">
            <v>763000</v>
          </cell>
        </row>
        <row r="184">
          <cell r="I184">
            <v>764000</v>
          </cell>
        </row>
        <row r="185">
          <cell r="I185">
            <v>764100</v>
          </cell>
        </row>
        <row r="186">
          <cell r="I186">
            <v>765000</v>
          </cell>
        </row>
        <row r="187">
          <cell r="I187">
            <v>765500</v>
          </cell>
        </row>
        <row r="188">
          <cell r="I188">
            <v>766000</v>
          </cell>
        </row>
        <row r="189">
          <cell r="I189">
            <v>766500</v>
          </cell>
        </row>
        <row r="190">
          <cell r="I190">
            <v>767500</v>
          </cell>
        </row>
        <row r="191">
          <cell r="I191">
            <v>768000</v>
          </cell>
        </row>
        <row r="192">
          <cell r="I192">
            <v>768500</v>
          </cell>
        </row>
        <row r="193">
          <cell r="I193">
            <v>769000</v>
          </cell>
        </row>
        <row r="194">
          <cell r="I194">
            <v>770000</v>
          </cell>
        </row>
        <row r="195">
          <cell r="I195">
            <v>771000</v>
          </cell>
        </row>
        <row r="196">
          <cell r="I196">
            <v>772000</v>
          </cell>
        </row>
        <row r="197">
          <cell r="I197">
            <v>773000</v>
          </cell>
        </row>
        <row r="198">
          <cell r="I198">
            <v>774000</v>
          </cell>
        </row>
        <row r="199">
          <cell r="I199">
            <v>779000</v>
          </cell>
        </row>
        <row r="200">
          <cell r="I200">
            <v>790000</v>
          </cell>
        </row>
        <row r="201">
          <cell r="I201">
            <v>792000</v>
          </cell>
        </row>
        <row r="202">
          <cell r="I202">
            <v>792100</v>
          </cell>
        </row>
        <row r="203">
          <cell r="I203">
            <v>792110</v>
          </cell>
        </row>
        <row r="204">
          <cell r="I204">
            <v>792120</v>
          </cell>
        </row>
        <row r="205">
          <cell r="I205">
            <v>792130</v>
          </cell>
        </row>
        <row r="206">
          <cell r="I206">
            <v>792140</v>
          </cell>
        </row>
        <row r="207">
          <cell r="I207">
            <v>792400</v>
          </cell>
        </row>
        <row r="208">
          <cell r="I208">
            <v>792490</v>
          </cell>
        </row>
        <row r="209">
          <cell r="I209">
            <v>792500</v>
          </cell>
        </row>
        <row r="210">
          <cell r="I210">
            <v>793000</v>
          </cell>
        </row>
        <row r="211">
          <cell r="I211">
            <v>794000</v>
          </cell>
        </row>
        <row r="212">
          <cell r="I212">
            <v>796000</v>
          </cell>
        </row>
        <row r="213">
          <cell r="I213">
            <v>797000</v>
          </cell>
        </row>
        <row r="214">
          <cell r="I214">
            <v>799000</v>
          </cell>
        </row>
        <row r="215">
          <cell r="I215">
            <v>799900</v>
          </cell>
        </row>
        <row r="216">
          <cell r="I216">
            <v>800000</v>
          </cell>
        </row>
        <row r="217">
          <cell r="I217">
            <v>800100</v>
          </cell>
        </row>
        <row r="218">
          <cell r="I218">
            <v>800200</v>
          </cell>
        </row>
        <row r="219">
          <cell r="I219">
            <v>800500</v>
          </cell>
        </row>
        <row r="220">
          <cell r="I220">
            <v>800999</v>
          </cell>
        </row>
        <row r="221">
          <cell r="I221">
            <v>812000</v>
          </cell>
        </row>
        <row r="222">
          <cell r="I222">
            <v>819000</v>
          </cell>
        </row>
        <row r="223">
          <cell r="I223">
            <v>830000</v>
          </cell>
        </row>
        <row r="224">
          <cell r="I224">
            <v>832000</v>
          </cell>
        </row>
        <row r="225">
          <cell r="I225">
            <v>851000</v>
          </cell>
        </row>
        <row r="226">
          <cell r="A226" t="str">
            <v/>
          </cell>
          <cell r="I226">
            <v>853000</v>
          </cell>
        </row>
        <row r="227">
          <cell r="I227">
            <v>881000</v>
          </cell>
        </row>
        <row r="228">
          <cell r="A228" t="str">
            <v>10-400</v>
          </cell>
          <cell r="I228">
            <v>899910</v>
          </cell>
        </row>
        <row r="229">
          <cell r="A229" t="str">
            <v>11-100</v>
          </cell>
          <cell r="I229">
            <v>900000</v>
          </cell>
        </row>
        <row r="230">
          <cell r="A230" t="str">
            <v>11-200</v>
          </cell>
          <cell r="I230">
            <v>901000</v>
          </cell>
        </row>
        <row r="231">
          <cell r="A231" t="str">
            <v>11-201</v>
          </cell>
          <cell r="I231">
            <v>902000</v>
          </cell>
        </row>
        <row r="232">
          <cell r="A232" t="str">
            <v>11-205</v>
          </cell>
          <cell r="I232">
            <v>902500</v>
          </cell>
        </row>
        <row r="233">
          <cell r="A233" t="str">
            <v>11-210</v>
          </cell>
          <cell r="I233">
            <v>903000</v>
          </cell>
        </row>
        <row r="234">
          <cell r="A234" t="str">
            <v>11-211</v>
          </cell>
          <cell r="I234">
            <v>903100</v>
          </cell>
        </row>
        <row r="235">
          <cell r="A235" t="str">
            <v>11-212</v>
          </cell>
          <cell r="I235">
            <v>903200</v>
          </cell>
        </row>
        <row r="236">
          <cell r="A236" t="str">
            <v>11-213</v>
          </cell>
          <cell r="I236">
            <v>905000</v>
          </cell>
        </row>
        <row r="237">
          <cell r="A237" t="str">
            <v>11-214</v>
          </cell>
          <cell r="I237">
            <v>906000</v>
          </cell>
        </row>
        <row r="238">
          <cell r="A238" t="str">
            <v>11-293</v>
          </cell>
          <cell r="I238">
            <v>906100</v>
          </cell>
        </row>
        <row r="239">
          <cell r="A239" t="str">
            <v>11-306</v>
          </cell>
          <cell r="I239">
            <v>906200</v>
          </cell>
        </row>
        <row r="240">
          <cell r="A240" t="str">
            <v>11-310</v>
          </cell>
          <cell r="I240">
            <v>906300</v>
          </cell>
        </row>
        <row r="241">
          <cell r="A241" t="str">
            <v>11-311</v>
          </cell>
          <cell r="I241">
            <v>906400</v>
          </cell>
        </row>
        <row r="242">
          <cell r="A242" t="str">
            <v>11-312</v>
          </cell>
          <cell r="I242">
            <v>906500</v>
          </cell>
        </row>
        <row r="243">
          <cell r="A243" t="str">
            <v>11-313</v>
          </cell>
          <cell r="I243">
            <v>912500</v>
          </cell>
        </row>
        <row r="244">
          <cell r="A244" t="str">
            <v>11-314</v>
          </cell>
          <cell r="I244">
            <v>913000</v>
          </cell>
        </row>
        <row r="245">
          <cell r="A245" t="str">
            <v>11-315</v>
          </cell>
          <cell r="I245">
            <v>913100</v>
          </cell>
        </row>
        <row r="246">
          <cell r="A246" t="str">
            <v>11-392</v>
          </cell>
          <cell r="I246">
            <v>913200</v>
          </cell>
        </row>
        <row r="247">
          <cell r="A247" t="str">
            <v>11-500</v>
          </cell>
          <cell r="I247">
            <v>915000</v>
          </cell>
        </row>
        <row r="248">
          <cell r="A248" t="str">
            <v>11-501</v>
          </cell>
          <cell r="I248">
            <v>916000</v>
          </cell>
        </row>
        <row r="249">
          <cell r="A249" t="str">
            <v>11-502</v>
          </cell>
          <cell r="I249">
            <v>916100</v>
          </cell>
        </row>
        <row r="250">
          <cell r="A250" t="str">
            <v>11-503</v>
          </cell>
          <cell r="I250">
            <v>916200</v>
          </cell>
        </row>
        <row r="251">
          <cell r="A251" t="str">
            <v>11-504</v>
          </cell>
          <cell r="I251">
            <v>916300</v>
          </cell>
        </row>
        <row r="252">
          <cell r="A252" t="str">
            <v>11-521</v>
          </cell>
          <cell r="I252">
            <v>916400</v>
          </cell>
        </row>
        <row r="253">
          <cell r="A253" t="str">
            <v>11-522</v>
          </cell>
          <cell r="I253">
            <v>916500</v>
          </cell>
        </row>
        <row r="254">
          <cell r="A254" t="str">
            <v>11-523</v>
          </cell>
          <cell r="I254">
            <v>920000</v>
          </cell>
        </row>
        <row r="255">
          <cell r="A255" t="str">
            <v>11-524</v>
          </cell>
          <cell r="I255">
            <v>920100</v>
          </cell>
        </row>
        <row r="256">
          <cell r="A256" t="str">
            <v>11-525</v>
          </cell>
          <cell r="I256">
            <v>921000</v>
          </cell>
        </row>
        <row r="257">
          <cell r="A257" t="str">
            <v>11-526</v>
          </cell>
          <cell r="I257">
            <v>921100</v>
          </cell>
        </row>
        <row r="258">
          <cell r="A258" t="str">
            <v>11-543</v>
          </cell>
          <cell r="I258">
            <v>922000</v>
          </cell>
        </row>
        <row r="259">
          <cell r="A259" t="str">
            <v>11-544</v>
          </cell>
          <cell r="I259">
            <v>923000</v>
          </cell>
        </row>
        <row r="260">
          <cell r="A260" t="str">
            <v>11-545</v>
          </cell>
          <cell r="I260">
            <v>923100</v>
          </cell>
        </row>
        <row r="261">
          <cell r="A261" t="str">
            <v>11-591</v>
          </cell>
          <cell r="I261">
            <v>980000</v>
          </cell>
        </row>
        <row r="262">
          <cell r="A262" t="str">
            <v>11-592</v>
          </cell>
          <cell r="I262" t="str">
            <v xml:space="preserve">
</v>
          </cell>
        </row>
        <row r="263">
          <cell r="A263" t="str">
            <v>11-593</v>
          </cell>
          <cell r="I263" t="str">
            <v>DLS1-Id</v>
          </cell>
        </row>
        <row r="264">
          <cell r="A264" t="str">
            <v>11-600</v>
          </cell>
          <cell r="I264" t="str">
            <v>GL Account</v>
          </cell>
        </row>
        <row r="265">
          <cell r="A265" t="str">
            <v>11-601</v>
          </cell>
          <cell r="I265" t="str">
            <v>(blank)</v>
          </cell>
        </row>
        <row r="266">
          <cell r="A266" t="str">
            <v>11-620</v>
          </cell>
        </row>
        <row r="267">
          <cell r="A267" t="str">
            <v>11-650</v>
          </cell>
        </row>
        <row r="268">
          <cell r="A268" t="str">
            <v>11-651</v>
          </cell>
        </row>
        <row r="269">
          <cell r="A269" t="str">
            <v>11-652</v>
          </cell>
        </row>
        <row r="270">
          <cell r="A270" t="str">
            <v>11-653</v>
          </cell>
        </row>
        <row r="271">
          <cell r="A271" t="str">
            <v>11-654</v>
          </cell>
        </row>
        <row r="272">
          <cell r="A272" t="str">
            <v>11-655</v>
          </cell>
        </row>
        <row r="273">
          <cell r="A273" t="str">
            <v>11-680</v>
          </cell>
        </row>
        <row r="274">
          <cell r="A274" t="str">
            <v>11-800</v>
          </cell>
        </row>
        <row r="275">
          <cell r="A275" t="str">
            <v>11-810</v>
          </cell>
        </row>
        <row r="276">
          <cell r="A276" t="str">
            <v>11-811</v>
          </cell>
        </row>
        <row r="277">
          <cell r="A277" t="str">
            <v>11-822</v>
          </cell>
        </row>
        <row r="278">
          <cell r="A278" t="str">
            <v>11-823</v>
          </cell>
        </row>
        <row r="279">
          <cell r="A279" t="str">
            <v>11-830</v>
          </cell>
        </row>
        <row r="280">
          <cell r="A280" t="str">
            <v>11-900</v>
          </cell>
        </row>
        <row r="281">
          <cell r="A281" t="str">
            <v>11-990</v>
          </cell>
        </row>
        <row r="282">
          <cell r="A282" t="str">
            <v>11-Cost Center</v>
          </cell>
        </row>
        <row r="283">
          <cell r="A283" t="str">
            <v>11-SGL1-Id</v>
          </cell>
        </row>
        <row r="284">
          <cell r="A284" t="str">
            <v>12-300</v>
          </cell>
        </row>
        <row r="285">
          <cell r="A285" t="str">
            <v>12-301</v>
          </cell>
        </row>
        <row r="286">
          <cell r="A286" t="str">
            <v>12-302</v>
          </cell>
        </row>
        <row r="287">
          <cell r="A287" t="str">
            <v>12-303</v>
          </cell>
        </row>
        <row r="288">
          <cell r="A288" t="str">
            <v>12-304</v>
          </cell>
        </row>
        <row r="289">
          <cell r="A289" t="str">
            <v>12-305</v>
          </cell>
        </row>
        <row r="290">
          <cell r="A290" t="str">
            <v>13-823</v>
          </cell>
        </row>
        <row r="291">
          <cell r="A291" t="str">
            <v>13-Solar</v>
          </cell>
        </row>
        <row r="292">
          <cell r="A292" t="str">
            <v>14-330</v>
          </cell>
        </row>
        <row r="293">
          <cell r="A293" t="str">
            <v>14-331</v>
          </cell>
        </row>
        <row r="294">
          <cell r="A294" t="str">
            <v>30-822</v>
          </cell>
        </row>
        <row r="295">
          <cell r="A295" t="str">
            <v>30-S300</v>
          </cell>
        </row>
        <row r="296">
          <cell r="A296" t="str">
            <v>30-S310</v>
          </cell>
        </row>
        <row r="297">
          <cell r="A297" t="str">
            <v>30-S320</v>
          </cell>
        </row>
        <row r="298">
          <cell r="A298" t="str">
            <v>30-S330</v>
          </cell>
        </row>
        <row r="299">
          <cell r="A299" t="str">
            <v>30-S340</v>
          </cell>
        </row>
        <row r="300">
          <cell r="A300" t="str">
            <v>30-SSGL1-Id</v>
          </cell>
        </row>
        <row r="301">
          <cell r="A301" t="str">
            <v>(blank)</v>
          </cell>
        </row>
        <row r="350">
          <cell r="A350" t="str">
            <v/>
          </cell>
        </row>
        <row r="352">
          <cell r="A352" t="str">
            <v>10-400-</v>
          </cell>
        </row>
        <row r="353">
          <cell r="A353" t="str">
            <v>10-400-100</v>
          </cell>
        </row>
        <row r="354">
          <cell r="A354" t="str">
            <v>10-400-101</v>
          </cell>
        </row>
        <row r="355">
          <cell r="A355" t="str">
            <v>10-400-102</v>
          </cell>
        </row>
        <row r="356">
          <cell r="A356" t="str">
            <v>11-100-101</v>
          </cell>
        </row>
        <row r="357">
          <cell r="A357" t="str">
            <v>11-100-102</v>
          </cell>
        </row>
        <row r="358">
          <cell r="A358" t="str">
            <v>11-200-101</v>
          </cell>
        </row>
        <row r="359">
          <cell r="A359" t="str">
            <v>11-201-101</v>
          </cell>
        </row>
        <row r="360">
          <cell r="A360" t="str">
            <v>11-205-101</v>
          </cell>
        </row>
        <row r="361">
          <cell r="A361" t="str">
            <v>11-205-102</v>
          </cell>
        </row>
        <row r="362">
          <cell r="A362" t="str">
            <v>11-210-101</v>
          </cell>
        </row>
        <row r="363">
          <cell r="A363" t="str">
            <v>11-210-102</v>
          </cell>
        </row>
        <row r="364">
          <cell r="A364" t="str">
            <v>11-211-101</v>
          </cell>
        </row>
        <row r="365">
          <cell r="A365" t="str">
            <v>11-212-101</v>
          </cell>
        </row>
        <row r="366">
          <cell r="A366" t="str">
            <v>11-213-101</v>
          </cell>
        </row>
        <row r="367">
          <cell r="A367" t="str">
            <v>11-214-101</v>
          </cell>
        </row>
        <row r="368">
          <cell r="A368" t="str">
            <v>11-293-101</v>
          </cell>
        </row>
        <row r="369">
          <cell r="A369" t="str">
            <v>11-306-101</v>
          </cell>
        </row>
        <row r="370">
          <cell r="A370" t="str">
            <v>11-306-102</v>
          </cell>
        </row>
        <row r="371">
          <cell r="A371" t="str">
            <v>11-310-101</v>
          </cell>
        </row>
        <row r="372">
          <cell r="A372" t="str">
            <v>11-310-102</v>
          </cell>
        </row>
        <row r="373">
          <cell r="A373" t="str">
            <v>11-311-101</v>
          </cell>
        </row>
        <row r="374">
          <cell r="A374" t="str">
            <v>11-311-102</v>
          </cell>
        </row>
        <row r="375">
          <cell r="A375" t="str">
            <v>11-312-101</v>
          </cell>
        </row>
        <row r="376">
          <cell r="A376" t="str">
            <v>11-312-102</v>
          </cell>
        </row>
        <row r="377">
          <cell r="A377" t="str">
            <v>11-313-101</v>
          </cell>
        </row>
        <row r="378">
          <cell r="A378" t="str">
            <v>11-313-102</v>
          </cell>
        </row>
        <row r="379">
          <cell r="A379" t="str">
            <v>11-314-101</v>
          </cell>
        </row>
        <row r="380">
          <cell r="A380" t="str">
            <v>11-314-102</v>
          </cell>
        </row>
        <row r="381">
          <cell r="A381" t="str">
            <v>11-315-101</v>
          </cell>
        </row>
        <row r="382">
          <cell r="A382" t="str">
            <v>11-392-101</v>
          </cell>
        </row>
        <row r="383">
          <cell r="A383" t="str">
            <v>11-500-101</v>
          </cell>
        </row>
        <row r="384">
          <cell r="A384" t="str">
            <v>11-500-102</v>
          </cell>
        </row>
        <row r="385">
          <cell r="A385" t="str">
            <v>11-501-101</v>
          </cell>
        </row>
        <row r="386">
          <cell r="A386" t="str">
            <v>11-501-102</v>
          </cell>
        </row>
        <row r="387">
          <cell r="A387" t="str">
            <v>11-502-101</v>
          </cell>
        </row>
        <row r="388">
          <cell r="A388" t="str">
            <v>11-502-102</v>
          </cell>
        </row>
        <row r="389">
          <cell r="A389" t="str">
            <v>11-503-101</v>
          </cell>
        </row>
        <row r="390">
          <cell r="A390" t="str">
            <v>11-503-102</v>
          </cell>
        </row>
        <row r="391">
          <cell r="A391" t="str">
            <v>11-504-101</v>
          </cell>
        </row>
        <row r="392">
          <cell r="A392" t="str">
            <v>11-504-102</v>
          </cell>
        </row>
        <row r="393">
          <cell r="A393" t="str">
            <v>11-521-101</v>
          </cell>
        </row>
        <row r="394">
          <cell r="A394" t="str">
            <v>11-521-102</v>
          </cell>
        </row>
        <row r="395">
          <cell r="A395" t="str">
            <v>11-522-101</v>
          </cell>
        </row>
        <row r="396">
          <cell r="A396" t="str">
            <v>11-522-102</v>
          </cell>
        </row>
        <row r="397">
          <cell r="A397" t="str">
            <v>11-523-101</v>
          </cell>
        </row>
        <row r="398">
          <cell r="A398" t="str">
            <v>11-523-102</v>
          </cell>
        </row>
        <row r="399">
          <cell r="A399" t="str">
            <v>11-524-101</v>
          </cell>
        </row>
        <row r="400">
          <cell r="A400" t="str">
            <v>11-525-101</v>
          </cell>
          <cell r="G400" t="str">
            <v>OEB</v>
          </cell>
          <cell r="I400" t="str">
            <v>Account</v>
          </cell>
        </row>
        <row r="401">
          <cell r="A401" t="str">
            <v>11-525-102</v>
          </cell>
          <cell r="G401">
            <v>1808</v>
          </cell>
          <cell r="I401">
            <v>151000</v>
          </cell>
        </row>
        <row r="402">
          <cell r="A402" t="str">
            <v>11-526-101</v>
          </cell>
          <cell r="G402">
            <v>1820</v>
          </cell>
          <cell r="I402">
            <v>151200</v>
          </cell>
        </row>
        <row r="403">
          <cell r="A403" t="str">
            <v>11-526-102</v>
          </cell>
          <cell r="G403">
            <v>1830</v>
          </cell>
          <cell r="I403">
            <v>151300</v>
          </cell>
        </row>
        <row r="404">
          <cell r="A404" t="str">
            <v>11-543-101</v>
          </cell>
          <cell r="G404">
            <v>1835</v>
          </cell>
          <cell r="I404">
            <v>151302</v>
          </cell>
        </row>
        <row r="405">
          <cell r="A405" t="str">
            <v>11-543-102</v>
          </cell>
          <cell r="G405">
            <v>1840</v>
          </cell>
          <cell r="I405">
            <v>151400</v>
          </cell>
        </row>
        <row r="406">
          <cell r="A406" t="str">
            <v>11-544-101</v>
          </cell>
          <cell r="G406">
            <v>1845</v>
          </cell>
          <cell r="I406">
            <v>151401</v>
          </cell>
        </row>
        <row r="407">
          <cell r="A407" t="str">
            <v>11-544-102</v>
          </cell>
          <cell r="G407">
            <v>1850</v>
          </cell>
          <cell r="I407">
            <v>151402</v>
          </cell>
        </row>
        <row r="408">
          <cell r="A408" t="str">
            <v>11-545-101</v>
          </cell>
          <cell r="G408">
            <v>1855</v>
          </cell>
          <cell r="I408">
            <v>151450</v>
          </cell>
        </row>
        <row r="409">
          <cell r="A409" t="str">
            <v>11-545-102</v>
          </cell>
          <cell r="G409">
            <v>1860</v>
          </cell>
          <cell r="I409">
            <v>151451</v>
          </cell>
        </row>
        <row r="410">
          <cell r="A410" t="str">
            <v>11-591-101</v>
          </cell>
          <cell r="G410">
            <v>1861</v>
          </cell>
          <cell r="I410">
            <v>151500</v>
          </cell>
        </row>
        <row r="411">
          <cell r="A411" t="str">
            <v>11-591-102</v>
          </cell>
          <cell r="G411">
            <v>1908</v>
          </cell>
          <cell r="I411">
            <v>151510</v>
          </cell>
        </row>
        <row r="412">
          <cell r="A412" t="str">
            <v>11-592-101</v>
          </cell>
          <cell r="G412">
            <v>1915</v>
          </cell>
          <cell r="I412">
            <v>151520</v>
          </cell>
        </row>
        <row r="413">
          <cell r="A413" t="str">
            <v>11-592-102</v>
          </cell>
          <cell r="G413">
            <v>1920</v>
          </cell>
          <cell r="I413">
            <v>151530</v>
          </cell>
        </row>
        <row r="414">
          <cell r="A414" t="str">
            <v>11-593-101</v>
          </cell>
          <cell r="G414">
            <v>1925</v>
          </cell>
          <cell r="I414">
            <v>152500</v>
          </cell>
        </row>
        <row r="415">
          <cell r="A415" t="str">
            <v>11-600-101</v>
          </cell>
          <cell r="G415">
            <v>1930</v>
          </cell>
          <cell r="I415">
            <v>152501</v>
          </cell>
        </row>
        <row r="416">
          <cell r="A416" t="str">
            <v>11-600-102</v>
          </cell>
          <cell r="G416">
            <v>1940</v>
          </cell>
          <cell r="I416">
            <v>152502</v>
          </cell>
        </row>
        <row r="417">
          <cell r="A417" t="str">
            <v>11-601-101</v>
          </cell>
          <cell r="G417">
            <v>1945</v>
          </cell>
          <cell r="I417">
            <v>153000</v>
          </cell>
        </row>
        <row r="418">
          <cell r="A418" t="str">
            <v>11-601-102</v>
          </cell>
          <cell r="G418">
            <v>1955</v>
          </cell>
          <cell r="I418">
            <v>153100</v>
          </cell>
        </row>
        <row r="419">
          <cell r="A419" t="str">
            <v>11-620-101</v>
          </cell>
          <cell r="G419">
            <v>1980</v>
          </cell>
          <cell r="I419">
            <v>153300</v>
          </cell>
        </row>
        <row r="420">
          <cell r="A420" t="str">
            <v>11-620-102</v>
          </cell>
          <cell r="G420">
            <v>1995</v>
          </cell>
          <cell r="I420">
            <v>153600</v>
          </cell>
        </row>
        <row r="421">
          <cell r="A421" t="str">
            <v>11-650-101</v>
          </cell>
          <cell r="G421">
            <v>2055</v>
          </cell>
          <cell r="I421">
            <v>154000</v>
          </cell>
        </row>
        <row r="422">
          <cell r="A422" t="str">
            <v>11-650-102</v>
          </cell>
          <cell r="G422">
            <v>5005</v>
          </cell>
          <cell r="I422">
            <v>154500</v>
          </cell>
        </row>
        <row r="423">
          <cell r="A423" t="str">
            <v>11-651-101</v>
          </cell>
          <cell r="G423">
            <v>5045</v>
          </cell>
          <cell r="I423">
            <v>155000</v>
          </cell>
        </row>
        <row r="424">
          <cell r="A424" t="str">
            <v>11-651-102</v>
          </cell>
          <cell r="G424">
            <v>5065</v>
          </cell>
          <cell r="I424">
            <v>155500</v>
          </cell>
        </row>
        <row r="425">
          <cell r="A425" t="str">
            <v>11-652-101</v>
          </cell>
          <cell r="G425">
            <v>5145</v>
          </cell>
          <cell r="I425">
            <v>155501</v>
          </cell>
        </row>
        <row r="426">
          <cell r="A426" t="str">
            <v>11-653-101</v>
          </cell>
          <cell r="G426">
            <v>5605</v>
          </cell>
          <cell r="I426">
            <v>155502</v>
          </cell>
        </row>
        <row r="427">
          <cell r="A427" t="str">
            <v>11-653-102</v>
          </cell>
          <cell r="G427">
            <v>9040</v>
          </cell>
          <cell r="I427">
            <v>155503</v>
          </cell>
        </row>
        <row r="428">
          <cell r="A428" t="str">
            <v>11-654-101</v>
          </cell>
          <cell r="G428">
            <v>9073</v>
          </cell>
          <cell r="I428">
            <v>155504</v>
          </cell>
        </row>
        <row r="429">
          <cell r="A429" t="str">
            <v>11-654-102</v>
          </cell>
          <cell r="G429">
            <v>9090</v>
          </cell>
          <cell r="I429">
            <v>156000</v>
          </cell>
        </row>
        <row r="430">
          <cell r="A430" t="str">
            <v>11-655-101</v>
          </cell>
          <cell r="G430">
            <v>9099</v>
          </cell>
          <cell r="I430">
            <v>156002</v>
          </cell>
        </row>
        <row r="431">
          <cell r="A431" t="str">
            <v>11-655-102</v>
          </cell>
          <cell r="G431" t="str">
            <v xml:space="preserve">
</v>
          </cell>
          <cell r="I431">
            <v>156003</v>
          </cell>
        </row>
        <row r="432">
          <cell r="A432" t="str">
            <v>11-680-101</v>
          </cell>
          <cell r="G432" t="str">
            <v>OEB</v>
          </cell>
          <cell r="I432">
            <v>156004</v>
          </cell>
        </row>
        <row r="433">
          <cell r="A433" t="str">
            <v>11-800-101</v>
          </cell>
          <cell r="G433" t="str">
            <v>(blank)</v>
          </cell>
          <cell r="I433">
            <v>156005</v>
          </cell>
        </row>
        <row r="434">
          <cell r="A434" t="str">
            <v>11-810-101</v>
          </cell>
          <cell r="I434">
            <v>156006</v>
          </cell>
        </row>
        <row r="435">
          <cell r="A435" t="str">
            <v>11-810-510</v>
          </cell>
          <cell r="I435">
            <v>156600</v>
          </cell>
        </row>
        <row r="436">
          <cell r="A436" t="str">
            <v>11-811-520</v>
          </cell>
          <cell r="I436">
            <v>156601</v>
          </cell>
        </row>
        <row r="437">
          <cell r="A437" t="str">
            <v>11-822-300</v>
          </cell>
          <cell r="I437">
            <v>157000</v>
          </cell>
        </row>
        <row r="438">
          <cell r="A438" t="str">
            <v>11-823-300</v>
          </cell>
          <cell r="I438">
            <v>158100</v>
          </cell>
        </row>
        <row r="439">
          <cell r="A439" t="str">
            <v>11-823-330</v>
          </cell>
          <cell r="I439">
            <v>158400</v>
          </cell>
        </row>
        <row r="440">
          <cell r="A440" t="str">
            <v>11-830-700</v>
          </cell>
          <cell r="I440">
            <v>190500</v>
          </cell>
        </row>
        <row r="441">
          <cell r="A441" t="str">
            <v>11-900-</v>
          </cell>
          <cell r="I441">
            <v>999999</v>
          </cell>
        </row>
        <row r="442">
          <cell r="A442" t="str">
            <v>11-900-101</v>
          </cell>
          <cell r="I442" t="str">
            <v>Account</v>
          </cell>
        </row>
        <row r="443">
          <cell r="A443" t="str">
            <v>11-900-102</v>
          </cell>
          <cell r="I443" t="str">
            <v>(blank)</v>
          </cell>
        </row>
        <row r="444">
          <cell r="A444" t="str">
            <v>11-900-300</v>
          </cell>
        </row>
        <row r="445">
          <cell r="A445" t="str">
            <v>11-990-101</v>
          </cell>
        </row>
        <row r="446">
          <cell r="A446" t="str">
            <v>11-990-102</v>
          </cell>
        </row>
        <row r="447">
          <cell r="A447" t="str">
            <v>12-300-101</v>
          </cell>
        </row>
        <row r="448">
          <cell r="A448" t="str">
            <v>12-300-102</v>
          </cell>
        </row>
        <row r="449">
          <cell r="A449" t="str">
            <v>12-301-101</v>
          </cell>
        </row>
        <row r="450">
          <cell r="A450" t="str">
            <v>12-301-102</v>
          </cell>
        </row>
        <row r="451">
          <cell r="A451" t="str">
            <v>12-302-101</v>
          </cell>
        </row>
        <row r="452">
          <cell r="A452" t="str">
            <v>12-302-102</v>
          </cell>
        </row>
        <row r="453">
          <cell r="A453" t="str">
            <v>12-303-101</v>
          </cell>
        </row>
        <row r="454">
          <cell r="A454" t="str">
            <v>12-303-102</v>
          </cell>
        </row>
        <row r="455">
          <cell r="A455" t="str">
            <v>12-304-101</v>
          </cell>
        </row>
        <row r="456">
          <cell r="A456" t="str">
            <v>12-304-102</v>
          </cell>
        </row>
        <row r="457">
          <cell r="A457" t="str">
            <v>12-305-101</v>
          </cell>
        </row>
        <row r="458">
          <cell r="A458" t="str">
            <v>12-305-102</v>
          </cell>
        </row>
        <row r="459">
          <cell r="A459" t="str">
            <v>13-823-330</v>
          </cell>
        </row>
        <row r="460">
          <cell r="A460" t="str">
            <v>13-Solar-N</v>
          </cell>
        </row>
        <row r="461">
          <cell r="A461" t="str">
            <v>14-330-101</v>
          </cell>
        </row>
        <row r="462">
          <cell r="A462" t="str">
            <v>14-330-102</v>
          </cell>
        </row>
        <row r="463">
          <cell r="A463" t="str">
            <v>14-331-101</v>
          </cell>
        </row>
        <row r="464">
          <cell r="A464" t="str">
            <v>30-822-300</v>
          </cell>
        </row>
        <row r="465">
          <cell r="A465" t="str">
            <v>30-S300-N</v>
          </cell>
        </row>
        <row r="466">
          <cell r="A466" t="str">
            <v>30-S310-N</v>
          </cell>
        </row>
        <row r="467">
          <cell r="A467" t="str">
            <v>30-S320-N</v>
          </cell>
        </row>
        <row r="468">
          <cell r="A468" t="str">
            <v>30-S330-N</v>
          </cell>
        </row>
        <row r="469">
          <cell r="A469" t="str">
            <v>30-S340-N</v>
          </cell>
        </row>
        <row r="470">
          <cell r="A470" t="str">
            <v>(blank)</v>
          </cell>
        </row>
      </sheetData>
      <sheetData sheetId="1" refreshError="1">
        <row r="2">
          <cell r="W2" t="str">
            <v>June FY2011</v>
          </cell>
        </row>
        <row r="3">
          <cell r="T3" t="str">
            <v>Direct Spending</v>
          </cell>
          <cell r="BB3">
            <v>0.99874605471079203</v>
          </cell>
        </row>
        <row r="4">
          <cell r="T4" t="str">
            <v>Direct Material &amp; Vehicle Charges</v>
          </cell>
          <cell r="BB4">
            <v>0.26385776383908494</v>
          </cell>
        </row>
        <row r="5">
          <cell r="T5" t="str">
            <v>Distributed Cost</v>
          </cell>
        </row>
        <row r="6">
          <cell r="T6" t="str">
            <v>Net Labour Charges</v>
          </cell>
        </row>
        <row r="7">
          <cell r="T7" t="str">
            <v>Payroll Costs</v>
          </cell>
        </row>
        <row r="8">
          <cell r="T8" t="str">
            <v>Total Revenue</v>
          </cell>
        </row>
        <row r="9">
          <cell r="T9" t="str">
            <v>Payment in Lieu of Taxes</v>
          </cell>
        </row>
        <row r="13">
          <cell r="T13" t="str">
            <v>Other Capital Spending</v>
          </cell>
        </row>
        <row r="14">
          <cell r="T14" t="str">
            <v>Other Direct Spending</v>
          </cell>
        </row>
        <row r="15">
          <cell r="T15" t="str">
            <v>Management Fee Revenue</v>
          </cell>
        </row>
        <row r="16">
          <cell r="T16" t="str">
            <v>Other Income</v>
          </cell>
        </row>
        <row r="17">
          <cell r="T17" t="str">
            <v>Distribution Revenue</v>
          </cell>
        </row>
        <row r="18">
          <cell r="T18" t="str">
            <v>Management Fee Expense</v>
          </cell>
        </row>
        <row r="19">
          <cell r="T19" t="str">
            <v>Management Fee Revenue</v>
          </cell>
        </row>
        <row r="21">
          <cell r="T21" t="str">
            <v>Buildings/Facilities</v>
          </cell>
        </row>
        <row r="22">
          <cell r="T22" t="str">
            <v>Communication Equipment</v>
          </cell>
        </row>
        <row r="23">
          <cell r="T23" t="str">
            <v>Computer Hardware/Software</v>
          </cell>
        </row>
        <row r="24">
          <cell r="T24" t="str">
            <v>Distribution System Capital</v>
          </cell>
        </row>
        <row r="25">
          <cell r="T25" t="str">
            <v>Fleet</v>
          </cell>
        </row>
        <row r="26">
          <cell r="T26" t="str">
            <v>Meters (including Wholesale Meter Upgrades)</v>
          </cell>
        </row>
        <row r="27">
          <cell r="T27" t="str">
            <v>Office Furniture &amp; Equipment</v>
          </cell>
        </row>
        <row r="28">
          <cell r="T28" t="str">
            <v>Other</v>
          </cell>
        </row>
        <row r="29">
          <cell r="T29" t="str">
            <v>Smart Meters</v>
          </cell>
        </row>
        <row r="30">
          <cell r="T30" t="str">
            <v>Tools &amp; Equipment</v>
          </cell>
        </row>
      </sheetData>
      <sheetData sheetId="2" refreshError="1">
        <row r="2">
          <cell r="C2" t="str">
            <v>Financial Statements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  <sheetName val="Salary Table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 refreshError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/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/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/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/>
          </cell>
        </row>
        <row r="48">
          <cell r="B48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/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/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/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/>
          </cell>
        </row>
        <row r="251">
          <cell r="B251" t="str">
            <v/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/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/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/>
          </cell>
        </row>
        <row r="271">
          <cell r="B271" t="str">
            <v/>
          </cell>
        </row>
        <row r="290">
          <cell r="B290" t="str">
            <v/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/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/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/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/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/>
          </cell>
          <cell r="C370">
            <v>0.7</v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A373">
            <v>2</v>
          </cell>
          <cell r="B373" t="str">
            <v/>
          </cell>
          <cell r="C373" t="str">
            <v>REBUILD</v>
          </cell>
          <cell r="D373">
            <v>295000</v>
          </cell>
        </row>
        <row r="374">
          <cell r="B374" t="str">
            <v/>
          </cell>
          <cell r="C374">
            <v>0.8</v>
          </cell>
          <cell r="F374">
            <v>2</v>
          </cell>
        </row>
        <row r="375">
          <cell r="B375" t="str">
            <v/>
          </cell>
        </row>
        <row r="376">
          <cell r="B376" t="str">
            <v/>
          </cell>
        </row>
        <row r="378">
          <cell r="A378">
            <v>3</v>
          </cell>
          <cell r="B378" t="str">
            <v/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/>
          </cell>
          <cell r="C379">
            <v>0.5</v>
          </cell>
        </row>
        <row r="380">
          <cell r="B380" t="str">
            <v/>
          </cell>
        </row>
        <row r="383">
          <cell r="A383">
            <v>4</v>
          </cell>
          <cell r="B383" t="str">
            <v/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/>
          </cell>
          <cell r="C384">
            <v>0.8</v>
          </cell>
        </row>
        <row r="385">
          <cell r="B385" t="str">
            <v/>
          </cell>
        </row>
        <row r="410">
          <cell r="B410" t="str">
            <v/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/>
          </cell>
        </row>
        <row r="432">
          <cell r="B432" t="str">
            <v/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/>
          </cell>
        </row>
        <row r="437">
          <cell r="B437" t="str">
            <v/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/>
          </cell>
        </row>
        <row r="441">
          <cell r="B441" t="str">
            <v/>
          </cell>
        </row>
        <row r="444">
          <cell r="A444">
            <v>5</v>
          </cell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9">
          <cell r="A449">
            <v>6</v>
          </cell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4">
          <cell r="A454">
            <v>7</v>
          </cell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8">
          <cell r="A458">
            <v>8</v>
          </cell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4">
          <cell r="A464">
            <v>9</v>
          </cell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9">
          <cell r="A469">
            <v>10</v>
          </cell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/>
          </cell>
        </row>
        <row r="489">
          <cell r="B489" t="str">
            <v/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/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/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E10" t="str">
            <v xml:space="preserve">
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 t="str">
            <v xml:space="preserve">
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 t="str">
            <v xml:space="preserve">
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 t="str">
            <v xml:space="preserve">
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 t="str">
            <v xml:space="preserve">
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 t="str">
            <v xml:space="preserve">
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 t="str">
            <v xml:space="preserve">
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 t="str">
            <v xml:space="preserve">
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 t="str">
            <v xml:space="preserve">
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 t="str">
            <v xml:space="preserve">
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 t="str">
            <v xml:space="preserve">
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 t="str">
            <v xml:space="preserve">
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 t="str">
            <v xml:space="preserve">
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 t="str">
            <v xml:space="preserve">
</v>
          </cell>
          <cell r="O109">
            <v>0</v>
          </cell>
        </row>
        <row r="110">
          <cell r="E110" t="str">
            <v xml:space="preserve">
</v>
          </cell>
          <cell r="O110">
            <v>0</v>
          </cell>
        </row>
        <row r="111">
          <cell r="E111" t="str">
            <v xml:space="preserve">
</v>
          </cell>
          <cell r="O111">
            <v>0</v>
          </cell>
        </row>
        <row r="112">
          <cell r="E112" t="str">
            <v xml:space="preserve">
</v>
          </cell>
          <cell r="O112">
            <v>0</v>
          </cell>
        </row>
        <row r="113">
          <cell r="E113" t="str">
            <v xml:space="preserve">
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 t="str">
            <v xml:space="preserve">
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 t="str">
            <v xml:space="preserve">
</v>
          </cell>
          <cell r="O118">
            <v>0</v>
          </cell>
        </row>
        <row r="119">
          <cell r="E119" t="str">
            <v xml:space="preserve">
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 t="str">
            <v xml:space="preserve">
</v>
          </cell>
          <cell r="O129">
            <v>0</v>
          </cell>
        </row>
        <row r="130">
          <cell r="E130" t="str">
            <v xml:space="preserve">
</v>
          </cell>
          <cell r="O130">
            <v>0</v>
          </cell>
        </row>
        <row r="131">
          <cell r="E131" t="str">
            <v xml:space="preserve">
</v>
          </cell>
          <cell r="O131">
            <v>0</v>
          </cell>
        </row>
        <row r="132">
          <cell r="E132" t="str">
            <v xml:space="preserve">
</v>
          </cell>
          <cell r="O132">
            <v>0</v>
          </cell>
        </row>
        <row r="133">
          <cell r="E133" t="str">
            <v xml:space="preserve">
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 t="str">
            <v xml:space="preserve">
</v>
          </cell>
          <cell r="O136">
            <v>0</v>
          </cell>
        </row>
        <row r="137">
          <cell r="E137" t="str">
            <v xml:space="preserve">
</v>
          </cell>
          <cell r="O137">
            <v>0</v>
          </cell>
        </row>
        <row r="138">
          <cell r="E138" t="str">
            <v xml:space="preserve">
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 t="str">
            <v xml:space="preserve">
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 t="str">
            <v xml:space="preserve">
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 t="str">
            <v xml:space="preserve">
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 t="str">
            <v xml:space="preserve">
</v>
          </cell>
          <cell r="O149">
            <v>0</v>
          </cell>
        </row>
        <row r="150">
          <cell r="E150" t="str">
            <v xml:space="preserve">
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 t="str">
            <v xml:space="preserve">
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 t="str">
            <v xml:space="preserve">
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 t="str">
            <v xml:space="preserve">
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 t="str">
            <v xml:space="preserve">
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 t="str">
            <v xml:space="preserve">
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 t="str">
            <v xml:space="preserve">
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 t="str">
            <v xml:space="preserve">
</v>
          </cell>
          <cell r="O173">
            <v>0</v>
          </cell>
        </row>
        <row r="174">
          <cell r="E174" t="str">
            <v xml:space="preserve">
</v>
          </cell>
          <cell r="O174">
            <v>-145494</v>
          </cell>
        </row>
        <row r="175">
          <cell r="E175" t="str">
            <v xml:space="preserve">
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 t="str">
            <v xml:space="preserve">
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 t="str">
            <v xml:space="preserve">
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 t="str">
            <v xml:space="preserve">
</v>
          </cell>
          <cell r="O199">
            <v>0</v>
          </cell>
        </row>
        <row r="200">
          <cell r="E200" t="str">
            <v xml:space="preserve">
</v>
          </cell>
          <cell r="O200">
            <v>0</v>
          </cell>
        </row>
        <row r="201">
          <cell r="E201" t="str">
            <v xml:space="preserve">
</v>
          </cell>
          <cell r="O201">
            <v>-60000</v>
          </cell>
        </row>
        <row r="202">
          <cell r="E202" t="str">
            <v xml:space="preserve">
</v>
          </cell>
          <cell r="O202">
            <v>0</v>
          </cell>
        </row>
        <row r="203">
          <cell r="E203" t="str">
            <v xml:space="preserve">
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 t="str">
            <v xml:space="preserve">
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 t="str">
            <v xml:space="preserve">
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 t="str">
            <v xml:space="preserve">
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 t="str">
            <v xml:space="preserve">
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 t="str">
            <v xml:space="preserve">
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 t="str">
            <v xml:space="preserve">
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 t="str">
            <v xml:space="preserve">
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 t="str">
            <v xml:space="preserve">
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 t="str">
            <v xml:space="preserve">
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 t="str">
            <v xml:space="preserve">
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 t="str">
            <v xml:space="preserve">
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 t="str">
            <v xml:space="preserve">
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 t="str">
            <v xml:space="preserve">
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 t="str">
            <v xml:space="preserve">
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 t="str">
            <v xml:space="preserve">
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 t="str">
            <v xml:space="preserve">
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 t="str">
            <v xml:space="preserve">
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 t="str">
            <v xml:space="preserve">
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 t="str">
            <v xml:space="preserve">
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 t="str">
            <v xml:space="preserve">
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 t="str">
            <v xml:space="preserve">
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 t="str">
            <v xml:space="preserve">
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 t="str">
            <v xml:space="preserve">
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 t="str">
            <v xml:space="preserve">
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 t="str">
            <v xml:space="preserve">
</v>
          </cell>
          <cell r="O357">
            <v>0</v>
          </cell>
        </row>
        <row r="358">
          <cell r="E358" t="str">
            <v xml:space="preserve">
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 t="str">
            <v xml:space="preserve">
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 t="str">
            <v xml:space="preserve">
</v>
          </cell>
          <cell r="O372">
            <v>0</v>
          </cell>
        </row>
        <row r="373">
          <cell r="E373" t="str">
            <v xml:space="preserve">
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 t="str">
            <v xml:space="preserve">
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 t="str">
            <v xml:space="preserve">
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 t="str">
            <v xml:space="preserve">
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 t="str">
            <v xml:space="preserve">
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 t="str">
            <v xml:space="preserve">
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 t="str">
            <v xml:space="preserve">
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 t="str">
            <v xml:space="preserve">
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 t="str">
            <v xml:space="preserve">
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 t="str">
            <v xml:space="preserve">
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 t="str">
            <v xml:space="preserve">
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 t="str">
            <v xml:space="preserve">
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 t="str">
            <v xml:space="preserve">
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 t="str">
            <v xml:space="preserve">
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 t="str">
            <v xml:space="preserve">
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 t="str">
            <v xml:space="preserve">
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 t="str">
            <v xml:space="preserve">
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 t="str">
            <v xml:space="preserve">
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 t="str">
            <v xml:space="preserve">
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 t="str">
            <v xml:space="preserve">
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 t="str">
            <v xml:space="preserve">
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 t="str">
            <v xml:space="preserve">
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 t="str">
            <v xml:space="preserve">
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 t="str">
            <v xml:space="preserve">
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 t="str">
            <v xml:space="preserve">
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 t="str">
            <v xml:space="preserve">
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 t="str">
            <v xml:space="preserve">
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 t="str">
            <v xml:space="preserve">
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 t="str">
            <v xml:space="preserve">
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 t="str">
            <v xml:space="preserve">
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 t="str">
            <v xml:space="preserve">
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 t="str">
            <v xml:space="preserve">
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 t="str">
            <v xml:space="preserve">
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 t="str">
            <v xml:space="preserve">
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 t="str">
            <v xml:space="preserve">
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 t="str">
            <v xml:space="preserve">
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 t="str">
            <v xml:space="preserve">
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 t="str">
            <v xml:space="preserve">
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 t="str">
            <v xml:space="preserve">
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 t="str">
            <v xml:space="preserve">
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 t="str">
            <v xml:space="preserve">
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 t="str">
            <v xml:space="preserve">
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 t="str">
            <v xml:space="preserve">
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 t="str">
            <v xml:space="preserve">
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 t="str">
            <v xml:space="preserve">
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 t="str">
            <v xml:space="preserve">
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 t="str">
            <v xml:space="preserve">
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 t="str">
            <v xml:space="preserve">
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 t="str">
            <v xml:space="preserve">
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 t="str">
            <v xml:space="preserve">
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 t="str">
            <v xml:space="preserve">
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 t="str">
            <v xml:space="preserve">
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 t="str">
            <v xml:space="preserve">
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 t="str">
            <v xml:space="preserve">
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 t="str">
            <v xml:space="preserve">
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 t="str">
            <v xml:space="preserve">
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 t="str">
            <v xml:space="preserve">
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 t="str">
            <v xml:space="preserve">
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 t="str">
            <v xml:space="preserve">
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 t="str">
            <v xml:space="preserve">
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 t="str">
            <v xml:space="preserve">
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 t="str">
            <v xml:space="preserve">
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 t="str">
            <v xml:space="preserve">
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 t="str">
            <v xml:space="preserve">
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 t="str">
            <v xml:space="preserve">
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 t="str">
            <v xml:space="preserve">
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3.1 Statement of Work "/>
      <sheetName val="3.2 Budget Overview"/>
      <sheetName val="Inputs"/>
      <sheetName val="Summary of budget"/>
      <sheetName val="Project cash flows"/>
    </sheetNames>
    <sheetDataSet>
      <sheetData sheetId="0" refreshError="1"/>
      <sheetData sheetId="1">
        <row r="3">
          <cell r="C3">
            <v>0</v>
          </cell>
        </row>
      </sheetData>
      <sheetData sheetId="2" refreshError="1"/>
      <sheetData sheetId="3">
        <row r="2">
          <cell r="B2">
            <v>1.29</v>
          </cell>
        </row>
        <row r="5">
          <cell r="B5">
            <v>95</v>
          </cell>
        </row>
        <row r="6">
          <cell r="B6">
            <v>65</v>
          </cell>
        </row>
        <row r="7">
          <cell r="B7">
            <v>80</v>
          </cell>
        </row>
        <row r="8">
          <cell r="B8">
            <v>80</v>
          </cell>
        </row>
        <row r="9">
          <cell r="B9">
            <v>30</v>
          </cell>
        </row>
        <row r="10">
          <cell r="B10">
            <v>90000</v>
          </cell>
        </row>
        <row r="13">
          <cell r="B13">
            <v>17500</v>
          </cell>
        </row>
        <row r="14">
          <cell r="B14">
            <v>3000</v>
          </cell>
        </row>
        <row r="15">
          <cell r="B15">
            <v>9000</v>
          </cell>
        </row>
        <row r="16">
          <cell r="B16">
            <v>300</v>
          </cell>
        </row>
        <row r="17">
          <cell r="B17">
            <v>200</v>
          </cell>
        </row>
        <row r="18">
          <cell r="B18">
            <v>300</v>
          </cell>
        </row>
        <row r="21">
          <cell r="B21">
            <v>1000</v>
          </cell>
        </row>
        <row r="22">
          <cell r="B22">
            <v>333.33333333333331</v>
          </cell>
        </row>
        <row r="23">
          <cell r="B23">
            <v>666.66666666666663</v>
          </cell>
        </row>
        <row r="24">
          <cell r="B24">
            <v>120</v>
          </cell>
        </row>
        <row r="25">
          <cell r="B25">
            <v>120</v>
          </cell>
        </row>
        <row r="28">
          <cell r="B28">
            <v>50000</v>
          </cell>
        </row>
        <row r="29">
          <cell r="B29">
            <v>136.74</v>
          </cell>
        </row>
        <row r="30">
          <cell r="B30">
            <v>258000</v>
          </cell>
        </row>
        <row r="31">
          <cell r="B31">
            <v>51600</v>
          </cell>
        </row>
        <row r="32">
          <cell r="B32">
            <v>300000</v>
          </cell>
        </row>
        <row r="33">
          <cell r="B33">
            <v>200000</v>
          </cell>
        </row>
        <row r="34">
          <cell r="B34">
            <v>50000</v>
          </cell>
        </row>
        <row r="37">
          <cell r="B37">
            <v>291</v>
          </cell>
        </row>
        <row r="41">
          <cell r="B41">
            <v>0</v>
          </cell>
          <cell r="C41">
            <v>50</v>
          </cell>
          <cell r="D41">
            <v>120</v>
          </cell>
          <cell r="E41">
            <v>121</v>
          </cell>
        </row>
      </sheetData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Monthly Comparison"/>
      <sheetName val="Cumulative Balances"/>
      <sheetName val="monthly details by account"/>
      <sheetName val="Energy Revenue"/>
      <sheetName val="Cost of Power"/>
    </sheetNames>
    <sheetDataSet>
      <sheetData sheetId="0" refreshError="1"/>
      <sheetData sheetId="1" refreshError="1"/>
      <sheetData sheetId="2" refreshError="1"/>
      <sheetData sheetId="3">
        <row r="99">
          <cell r="F99">
            <v>964444.8900000006</v>
          </cell>
          <cell r="H99">
            <v>688116.44000000041</v>
          </cell>
          <cell r="J99">
            <v>115392.68000000063</v>
          </cell>
          <cell r="L99">
            <v>131847.30999999866</v>
          </cell>
          <cell r="N99">
            <v>1361782.6100000003</v>
          </cell>
          <cell r="P99">
            <v>67119.200000000186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</row>
        <row r="100">
          <cell r="F100">
            <v>135893.67000000086</v>
          </cell>
          <cell r="H100">
            <v>-1434526.5799999998</v>
          </cell>
          <cell r="J100">
            <v>1117352.52</v>
          </cell>
          <cell r="L100">
            <v>-534620.20999999973</v>
          </cell>
          <cell r="N100">
            <v>-871390.5699999996</v>
          </cell>
          <cell r="P100">
            <v>-677947.60000000009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</row>
        <row r="101">
          <cell r="F101">
            <v>-130897.73999999999</v>
          </cell>
          <cell r="H101">
            <v>-213875.70000000019</v>
          </cell>
          <cell r="J101">
            <v>-185937.58000000007</v>
          </cell>
          <cell r="L101">
            <v>-48965.829999999842</v>
          </cell>
          <cell r="N101">
            <v>-195780.47000000015</v>
          </cell>
          <cell r="P101">
            <v>-104009.77000000002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</row>
        <row r="102">
          <cell r="F102">
            <v>60611.269999999902</v>
          </cell>
          <cell r="H102">
            <v>110365.42999999993</v>
          </cell>
          <cell r="J102">
            <v>20701.180000000168</v>
          </cell>
          <cell r="L102">
            <v>69970.859999999986</v>
          </cell>
          <cell r="N102">
            <v>200959.26</v>
          </cell>
          <cell r="P102">
            <v>216195.64000000013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</row>
        <row r="103">
          <cell r="F103">
            <v>-49692.449999999953</v>
          </cell>
          <cell r="H103">
            <v>60696.790000000037</v>
          </cell>
          <cell r="J103">
            <v>-87238.229999999981</v>
          </cell>
          <cell r="L103">
            <v>-14669.79999999993</v>
          </cell>
          <cell r="N103">
            <v>191218.35999999987</v>
          </cell>
          <cell r="P103">
            <v>120514.62999999989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</row>
        <row r="104">
          <cell r="F104">
            <v>7595.1999999999534</v>
          </cell>
          <cell r="H104">
            <v>-26873.680000000022</v>
          </cell>
          <cell r="J104">
            <v>13270.789999999979</v>
          </cell>
          <cell r="L104">
            <v>-215.39999999996508</v>
          </cell>
          <cell r="N104">
            <v>-3366.2999999999884</v>
          </cell>
          <cell r="P104">
            <v>11626.479999999981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</row>
        <row r="105">
          <cell r="F105">
            <v>20314.990000000002</v>
          </cell>
          <cell r="H105">
            <v>24919.8</v>
          </cell>
          <cell r="J105">
            <v>23005.919999999998</v>
          </cell>
          <cell r="L105">
            <v>22074.98</v>
          </cell>
          <cell r="N105">
            <v>36064.839999999997</v>
          </cell>
          <cell r="P105">
            <v>29371.200000000001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</row>
      </sheetData>
      <sheetData sheetId="4">
        <row r="5">
          <cell r="A5">
            <v>3001</v>
          </cell>
          <cell r="B5" t="str">
            <v>Engy</v>
          </cell>
          <cell r="C5">
            <v>2490358.02</v>
          </cell>
          <cell r="D5">
            <v>3120778.82</v>
          </cell>
          <cell r="E5">
            <v>2704376.86</v>
          </cell>
          <cell r="F5">
            <v>2795562.62</v>
          </cell>
          <cell r="G5">
            <v>2027186.25</v>
          </cell>
          <cell r="H5">
            <v>2883067.21</v>
          </cell>
          <cell r="P5">
            <v>16021329.780000001</v>
          </cell>
          <cell r="R5">
            <v>9018833.2799999993</v>
          </cell>
        </row>
        <row r="6">
          <cell r="A6">
            <v>3003</v>
          </cell>
          <cell r="B6" t="str">
            <v>WMS</v>
          </cell>
          <cell r="C6">
            <v>236477.91</v>
          </cell>
          <cell r="D6">
            <v>293804.25</v>
          </cell>
          <cell r="E6">
            <v>255093.47</v>
          </cell>
          <cell r="F6">
            <v>263017.17</v>
          </cell>
          <cell r="G6">
            <v>192120.62</v>
          </cell>
          <cell r="H6">
            <v>253388.75</v>
          </cell>
          <cell r="P6">
            <v>1493902.17</v>
          </cell>
          <cell r="R6">
            <v>8483725.3100000005</v>
          </cell>
          <cell r="S6">
            <v>620133.11</v>
          </cell>
        </row>
        <row r="7">
          <cell r="A7">
            <v>3005</v>
          </cell>
          <cell r="B7" t="str">
            <v>TNS</v>
          </cell>
          <cell r="C7">
            <v>240375.24</v>
          </cell>
          <cell r="D7">
            <v>299467.83</v>
          </cell>
          <cell r="E7">
            <v>260000.98</v>
          </cell>
          <cell r="F7">
            <v>268780.48</v>
          </cell>
          <cell r="G7">
            <v>196109.9</v>
          </cell>
          <cell r="H7">
            <v>263053.86</v>
          </cell>
          <cell r="P7">
            <v>1527788.29</v>
          </cell>
          <cell r="Q7">
            <v>268780.48</v>
          </cell>
          <cell r="R7">
            <v>-578812.98</v>
          </cell>
        </row>
        <row r="8">
          <cell r="A8">
            <v>3007</v>
          </cell>
          <cell r="B8" t="str">
            <v>TC</v>
          </cell>
          <cell r="C8">
            <v>231109.72</v>
          </cell>
          <cell r="D8">
            <v>288159.25</v>
          </cell>
          <cell r="E8">
            <v>250188.12</v>
          </cell>
          <cell r="F8">
            <v>258755.25</v>
          </cell>
          <cell r="G8">
            <v>187702.48</v>
          </cell>
          <cell r="H8">
            <v>236565.94</v>
          </cell>
          <cell r="P8">
            <v>1452480.76</v>
          </cell>
        </row>
        <row r="9">
          <cell r="A9">
            <v>3008</v>
          </cell>
          <cell r="B9" t="str">
            <v>LV</v>
          </cell>
          <cell r="G9">
            <v>277.88</v>
          </cell>
          <cell r="H9">
            <v>4581.54</v>
          </cell>
          <cell r="P9">
            <v>4859.42</v>
          </cell>
        </row>
        <row r="10">
          <cell r="A10">
            <v>3009</v>
          </cell>
          <cell r="B10" t="str">
            <v>RRA</v>
          </cell>
          <cell r="C10">
            <v>58431.17</v>
          </cell>
          <cell r="D10">
            <v>73460.350000000006</v>
          </cell>
          <cell r="E10">
            <v>63775.98</v>
          </cell>
          <cell r="F10">
            <v>66392.929999999993</v>
          </cell>
          <cell r="G10">
            <v>48031.25</v>
          </cell>
          <cell r="H10">
            <v>63351.040000000001</v>
          </cell>
          <cell r="P10">
            <v>373442.72000000003</v>
          </cell>
        </row>
        <row r="11">
          <cell r="A11">
            <v>3011</v>
          </cell>
          <cell r="B11" t="str">
            <v>Engy</v>
          </cell>
          <cell r="C11">
            <v>929498.49</v>
          </cell>
          <cell r="D11">
            <v>712504.15</v>
          </cell>
          <cell r="E11">
            <v>940793.6</v>
          </cell>
          <cell r="F11">
            <v>759135.05</v>
          </cell>
          <cell r="G11">
            <v>824252.58</v>
          </cell>
          <cell r="H11">
            <v>739942.86</v>
          </cell>
          <cell r="P11">
            <v>4906126.7300000004</v>
          </cell>
        </row>
        <row r="12">
          <cell r="A12">
            <v>3013</v>
          </cell>
          <cell r="B12" t="str">
            <v>WMS</v>
          </cell>
          <cell r="C12">
            <v>94597.9</v>
          </cell>
          <cell r="D12">
            <v>70804.800000000003</v>
          </cell>
          <cell r="E12">
            <v>94404.08</v>
          </cell>
          <cell r="F12">
            <v>72579.679999999993</v>
          </cell>
          <cell r="G12">
            <v>82093.759999999995</v>
          </cell>
          <cell r="H12">
            <v>69541.83</v>
          </cell>
          <cell r="P12">
            <v>484022.05000000005</v>
          </cell>
        </row>
        <row r="13">
          <cell r="A13">
            <v>3015</v>
          </cell>
          <cell r="B13" t="str">
            <v>TNS</v>
          </cell>
          <cell r="C13">
            <v>87238.21</v>
          </cell>
          <cell r="D13">
            <v>65087.11</v>
          </cell>
          <cell r="E13">
            <v>87310.23</v>
          </cell>
          <cell r="F13">
            <v>67299.17</v>
          </cell>
          <cell r="G13">
            <v>75949.91</v>
          </cell>
          <cell r="H13">
            <v>65212.76</v>
          </cell>
          <cell r="P13">
            <v>448097.39</v>
          </cell>
        </row>
        <row r="14">
          <cell r="A14">
            <v>3017</v>
          </cell>
          <cell r="B14" t="str">
            <v>TC</v>
          </cell>
          <cell r="C14">
            <v>83612.679999999993</v>
          </cell>
          <cell r="D14">
            <v>62427.26</v>
          </cell>
          <cell r="E14">
            <v>83746.31</v>
          </cell>
          <cell r="F14">
            <v>64692.59</v>
          </cell>
          <cell r="G14">
            <v>72018.94</v>
          </cell>
          <cell r="H14">
            <v>58024.13</v>
          </cell>
          <cell r="P14">
            <v>424521.91</v>
          </cell>
          <cell r="Q14">
            <v>64692.59</v>
          </cell>
          <cell r="R14">
            <v>130471.9</v>
          </cell>
        </row>
        <row r="15">
          <cell r="A15">
            <v>3018</v>
          </cell>
          <cell r="B15" t="str">
            <v>LV</v>
          </cell>
          <cell r="G15">
            <v>228.77</v>
          </cell>
          <cell r="H15">
            <v>1253.0899999999999</v>
          </cell>
          <cell r="P15">
            <v>1481.86</v>
          </cell>
        </row>
        <row r="16">
          <cell r="A16">
            <v>3019</v>
          </cell>
          <cell r="B16" t="str">
            <v>RRA</v>
          </cell>
          <cell r="C16">
            <v>23388.43</v>
          </cell>
          <cell r="D16">
            <v>17705.36</v>
          </cell>
          <cell r="E16">
            <v>23602.6</v>
          </cell>
          <cell r="F16">
            <v>18688.330000000002</v>
          </cell>
          <cell r="G16">
            <v>20524.29</v>
          </cell>
          <cell r="H16">
            <v>17386.169999999998</v>
          </cell>
          <cell r="P16">
            <v>121295.18000000001</v>
          </cell>
          <cell r="R16">
            <v>2073344.37</v>
          </cell>
        </row>
        <row r="17">
          <cell r="A17">
            <v>3021</v>
          </cell>
          <cell r="B17" t="str">
            <v>Engy</v>
          </cell>
          <cell r="C17">
            <v>1708988.84</v>
          </cell>
          <cell r="D17">
            <v>1603875.06</v>
          </cell>
          <cell r="E17">
            <v>1705196.76</v>
          </cell>
          <cell r="F17">
            <v>1274116.5</v>
          </cell>
          <cell r="G17">
            <v>1295934.8600000001</v>
          </cell>
          <cell r="H17">
            <v>1745863.08</v>
          </cell>
          <cell r="P17">
            <v>9333975.1000000015</v>
          </cell>
          <cell r="R17">
            <v>2308102.13</v>
          </cell>
          <cell r="S17">
            <v>169585.76</v>
          </cell>
        </row>
        <row r="18">
          <cell r="A18">
            <v>3023</v>
          </cell>
          <cell r="B18" t="str">
            <v>WMS</v>
          </cell>
          <cell r="C18">
            <v>291329.17</v>
          </cell>
          <cell r="D18">
            <v>269258.03000000003</v>
          </cell>
          <cell r="E18">
            <v>296079.25</v>
          </cell>
          <cell r="F18">
            <v>266017.31</v>
          </cell>
          <cell r="G18">
            <v>251080.92</v>
          </cell>
          <cell r="H18">
            <v>273026.62</v>
          </cell>
          <cell r="P18">
            <v>1646791.2999999998</v>
          </cell>
          <cell r="Q18">
            <v>266017.31</v>
          </cell>
          <cell r="R18">
            <v>-949.72</v>
          </cell>
        </row>
        <row r="19">
          <cell r="A19">
            <v>3025</v>
          </cell>
          <cell r="B19" t="str">
            <v>TNS</v>
          </cell>
          <cell r="C19">
            <v>248149.36</v>
          </cell>
          <cell r="D19">
            <v>224846.37</v>
          </cell>
          <cell r="E19">
            <v>263168.17</v>
          </cell>
          <cell r="F19">
            <v>224203.37</v>
          </cell>
          <cell r="G19">
            <v>233217.96</v>
          </cell>
          <cell r="H19">
            <v>283973.52</v>
          </cell>
          <cell r="P19">
            <v>1477558.75</v>
          </cell>
          <cell r="Q19">
            <v>224203.37</v>
          </cell>
          <cell r="R19">
            <v>-175294.73</v>
          </cell>
        </row>
        <row r="20">
          <cell r="A20">
            <v>3027</v>
          </cell>
          <cell r="B20" t="str">
            <v>TC</v>
          </cell>
          <cell r="C20">
            <v>238305.86</v>
          </cell>
          <cell r="D20">
            <v>216256.27</v>
          </cell>
          <cell r="E20">
            <v>251994.93</v>
          </cell>
          <cell r="F20">
            <v>217241.27</v>
          </cell>
          <cell r="G20">
            <v>223166.31</v>
          </cell>
          <cell r="H20">
            <v>238084.28</v>
          </cell>
          <cell r="P20">
            <v>1385048.9200000002</v>
          </cell>
        </row>
        <row r="21">
          <cell r="A21">
            <v>3028</v>
          </cell>
          <cell r="B21" t="str">
            <v>LV</v>
          </cell>
          <cell r="G21">
            <v>453.22</v>
          </cell>
          <cell r="H21">
            <v>8838.89</v>
          </cell>
          <cell r="P21">
            <v>9292.1099999999988</v>
          </cell>
        </row>
        <row r="22">
          <cell r="A22">
            <v>3029</v>
          </cell>
          <cell r="B22" t="str">
            <v>RRA</v>
          </cell>
          <cell r="C22">
            <v>72832.11</v>
          </cell>
          <cell r="D22">
            <v>67416.06</v>
          </cell>
          <cell r="E22">
            <v>74019.56</v>
          </cell>
          <cell r="F22">
            <v>66696.37</v>
          </cell>
          <cell r="G22">
            <v>62925.68</v>
          </cell>
          <cell r="H22">
            <v>68377.539999999994</v>
          </cell>
          <cell r="P22">
            <v>412267.31999999995</v>
          </cell>
        </row>
        <row r="23">
          <cell r="A23">
            <v>3031</v>
          </cell>
          <cell r="B23" t="str">
            <v>Engy</v>
          </cell>
          <cell r="C23">
            <v>298130.92</v>
          </cell>
          <cell r="D23">
            <v>319988.03999999998</v>
          </cell>
          <cell r="E23">
            <v>295820.94</v>
          </cell>
          <cell r="F23">
            <v>259100.65</v>
          </cell>
          <cell r="G23">
            <v>278831.49</v>
          </cell>
          <cell r="H23">
            <v>367644.38</v>
          </cell>
          <cell r="P23">
            <v>1819516.42</v>
          </cell>
        </row>
        <row r="24">
          <cell r="A24">
            <v>3033</v>
          </cell>
          <cell r="B24" t="str">
            <v>WMS</v>
          </cell>
          <cell r="C24">
            <v>64820.75</v>
          </cell>
          <cell r="D24">
            <v>67345.36</v>
          </cell>
          <cell r="E24">
            <v>64422.11</v>
          </cell>
          <cell r="F24">
            <v>71514.16</v>
          </cell>
          <cell r="G24">
            <v>68058.710000000006</v>
          </cell>
          <cell r="H24">
            <v>72794.570000000007</v>
          </cell>
          <cell r="P24">
            <v>408955.66000000003</v>
          </cell>
        </row>
        <row r="25">
          <cell r="A25">
            <v>3034</v>
          </cell>
          <cell r="B25" t="str">
            <v>TNS</v>
          </cell>
          <cell r="C25">
            <v>54990.75</v>
          </cell>
          <cell r="D25">
            <v>56581.38</v>
          </cell>
          <cell r="E25">
            <v>55506.96</v>
          </cell>
          <cell r="F25">
            <v>53734.91</v>
          </cell>
          <cell r="G25">
            <v>57688.03</v>
          </cell>
          <cell r="H25">
            <v>64592.6</v>
          </cell>
          <cell r="P25">
            <v>343094.63</v>
          </cell>
        </row>
        <row r="26">
          <cell r="A26">
            <v>3035</v>
          </cell>
          <cell r="B26" t="str">
            <v>TC</v>
          </cell>
          <cell r="C26">
            <v>52560.94</v>
          </cell>
          <cell r="D26">
            <v>55324.9</v>
          </cell>
          <cell r="E26">
            <v>54341.58</v>
          </cell>
          <cell r="F26">
            <v>53740.2</v>
          </cell>
          <cell r="G26">
            <v>55235.06</v>
          </cell>
          <cell r="H26">
            <v>53741.27</v>
          </cell>
          <cell r="P26">
            <v>324943.95</v>
          </cell>
          <cell r="Q26">
            <v>53740.2</v>
          </cell>
          <cell r="R26">
            <v>13656.79</v>
          </cell>
        </row>
        <row r="27">
          <cell r="A27">
            <v>3036</v>
          </cell>
          <cell r="B27" t="str">
            <v>RRA</v>
          </cell>
          <cell r="C27">
            <v>16205.18</v>
          </cell>
          <cell r="D27">
            <v>16836.34</v>
          </cell>
          <cell r="E27">
            <v>16105.5</v>
          </cell>
          <cell r="F27">
            <v>17878.560000000001</v>
          </cell>
          <cell r="G27">
            <v>17014.689999999999</v>
          </cell>
          <cell r="H27">
            <v>18198.650000000001</v>
          </cell>
          <cell r="P27">
            <v>102238.92000000001</v>
          </cell>
          <cell r="R27">
            <v>2215402.39</v>
          </cell>
          <cell r="S27">
            <v>1858.9</v>
          </cell>
        </row>
        <row r="28">
          <cell r="A28">
            <v>3038</v>
          </cell>
          <cell r="B28" t="str">
            <v>LV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2106.98</v>
          </cell>
          <cell r="P28">
            <v>2106.98</v>
          </cell>
        </row>
        <row r="29">
          <cell r="A29">
            <v>3041</v>
          </cell>
          <cell r="B29" t="str">
            <v>Engy</v>
          </cell>
          <cell r="P29">
            <v>0</v>
          </cell>
          <cell r="R29">
            <v>3542426.95</v>
          </cell>
          <cell r="S29">
            <v>59649.09</v>
          </cell>
        </row>
        <row r="30">
          <cell r="A30">
            <v>3043</v>
          </cell>
          <cell r="B30" t="str">
            <v>WMS</v>
          </cell>
          <cell r="P30">
            <v>0</v>
          </cell>
          <cell r="Q30" t="e">
            <v>#REF!</v>
          </cell>
          <cell r="R30">
            <v>-132524.57</v>
          </cell>
          <cell r="S30">
            <v>33.130000000000003</v>
          </cell>
        </row>
        <row r="31">
          <cell r="A31">
            <v>3044</v>
          </cell>
          <cell r="B31" t="str">
            <v>TNS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Q31">
            <v>0</v>
          </cell>
          <cell r="R31">
            <v>-615107.65</v>
          </cell>
        </row>
        <row r="32">
          <cell r="A32">
            <v>3045</v>
          </cell>
          <cell r="B32" t="str">
            <v>TC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P32">
            <v>0</v>
          </cell>
        </row>
        <row r="33">
          <cell r="A33">
            <v>3046</v>
          </cell>
          <cell r="B33" t="str">
            <v>RRA</v>
          </cell>
          <cell r="P33">
            <v>0</v>
          </cell>
        </row>
        <row r="34">
          <cell r="A34">
            <v>3051</v>
          </cell>
          <cell r="B34" t="str">
            <v>Engy</v>
          </cell>
          <cell r="C34">
            <v>0</v>
          </cell>
          <cell r="P34">
            <v>0</v>
          </cell>
        </row>
        <row r="35">
          <cell r="A35">
            <v>3053</v>
          </cell>
          <cell r="B35" t="str">
            <v>WMS</v>
          </cell>
          <cell r="C35">
            <v>6647.82</v>
          </cell>
          <cell r="D35">
            <v>6475.56</v>
          </cell>
          <cell r="E35">
            <v>5421.41</v>
          </cell>
          <cell r="F35">
            <v>5361.59</v>
          </cell>
          <cell r="G35">
            <v>4556.92</v>
          </cell>
          <cell r="H35">
            <v>4087.58</v>
          </cell>
          <cell r="P35">
            <v>32550.880000000005</v>
          </cell>
        </row>
        <row r="36">
          <cell r="A36">
            <v>3054</v>
          </cell>
          <cell r="B36" t="str">
            <v>TNS</v>
          </cell>
          <cell r="C36">
            <v>4034.43</v>
          </cell>
          <cell r="D36">
            <v>4034.8</v>
          </cell>
          <cell r="E36">
            <v>4051.93</v>
          </cell>
          <cell r="F36">
            <v>4051.92</v>
          </cell>
          <cell r="G36">
            <v>4060.98</v>
          </cell>
          <cell r="H36">
            <v>4210.83</v>
          </cell>
          <cell r="P36">
            <v>24444.89</v>
          </cell>
        </row>
        <row r="37">
          <cell r="A37">
            <v>3055</v>
          </cell>
          <cell r="B37" t="str">
            <v>TC</v>
          </cell>
          <cell r="C37">
            <v>3845.62</v>
          </cell>
          <cell r="D37">
            <v>3845.93</v>
          </cell>
          <cell r="E37">
            <v>3862.25</v>
          </cell>
          <cell r="F37">
            <v>3862.11</v>
          </cell>
          <cell r="G37">
            <v>3870.87</v>
          </cell>
          <cell r="H37">
            <v>3463.81</v>
          </cell>
          <cell r="P37">
            <v>22750.59</v>
          </cell>
          <cell r="Q37" t="e">
            <v>#REF!</v>
          </cell>
          <cell r="R37">
            <v>1978.9</v>
          </cell>
          <cell r="S37">
            <v>6.66</v>
          </cell>
        </row>
        <row r="38">
          <cell r="A38">
            <v>3056</v>
          </cell>
          <cell r="B38" t="str">
            <v>RRA</v>
          </cell>
          <cell r="C38">
            <v>1661.96</v>
          </cell>
          <cell r="D38">
            <v>1618.89</v>
          </cell>
          <cell r="E38">
            <v>1355.35</v>
          </cell>
          <cell r="F38">
            <v>1340.4</v>
          </cell>
          <cell r="G38">
            <v>1139.23</v>
          </cell>
          <cell r="H38">
            <v>1021.9</v>
          </cell>
          <cell r="P38">
            <v>8137.73</v>
          </cell>
          <cell r="R38">
            <v>804863.43</v>
          </cell>
          <cell r="S38">
            <v>-6265.89</v>
          </cell>
        </row>
        <row r="39">
          <cell r="A39">
            <v>3061</v>
          </cell>
          <cell r="B39" t="str">
            <v>Engy</v>
          </cell>
          <cell r="C39">
            <v>712.56</v>
          </cell>
          <cell r="D39">
            <v>571.85</v>
          </cell>
          <cell r="E39">
            <v>681.95</v>
          </cell>
          <cell r="F39">
            <v>589.29999999999995</v>
          </cell>
          <cell r="G39">
            <v>667.05</v>
          </cell>
          <cell r="H39">
            <v>680.11</v>
          </cell>
          <cell r="P39">
            <v>3902.82</v>
          </cell>
          <cell r="R39">
            <v>1047419.82</v>
          </cell>
          <cell r="S39">
            <v>26293.22</v>
          </cell>
        </row>
        <row r="40">
          <cell r="A40">
            <v>3063</v>
          </cell>
          <cell r="B40" t="str">
            <v>WMS</v>
          </cell>
          <cell r="C40">
            <v>67.06</v>
          </cell>
          <cell r="D40">
            <v>53.9</v>
          </cell>
          <cell r="E40">
            <v>62.79</v>
          </cell>
          <cell r="F40">
            <v>56.33</v>
          </cell>
          <cell r="G40">
            <v>61.17</v>
          </cell>
          <cell r="H40">
            <v>58.02</v>
          </cell>
          <cell r="P40">
            <v>359.27</v>
          </cell>
          <cell r="Q40" t="e">
            <v>#REF!</v>
          </cell>
          <cell r="R40">
            <v>-270483.71000000002</v>
          </cell>
          <cell r="S40">
            <v>-2015.46</v>
          </cell>
        </row>
        <row r="41">
          <cell r="A41">
            <v>3064</v>
          </cell>
          <cell r="B41" t="str">
            <v>TNS</v>
          </cell>
          <cell r="C41">
            <v>12.64</v>
          </cell>
          <cell r="D41">
            <v>10.17</v>
          </cell>
          <cell r="E41">
            <v>11.84</v>
          </cell>
          <cell r="F41">
            <v>10.62</v>
          </cell>
          <cell r="G41">
            <v>11.53</v>
          </cell>
          <cell r="H41">
            <v>11.44</v>
          </cell>
          <cell r="P41">
            <v>68.240000000000009</v>
          </cell>
          <cell r="Q41">
            <v>10.62</v>
          </cell>
          <cell r="R41">
            <v>-234739.75</v>
          </cell>
        </row>
        <row r="42">
          <cell r="A42">
            <v>3065</v>
          </cell>
          <cell r="B42" t="str">
            <v>TC</v>
          </cell>
          <cell r="C42">
            <v>11.92</v>
          </cell>
          <cell r="D42">
            <v>9.59</v>
          </cell>
          <cell r="E42">
            <v>11.17</v>
          </cell>
          <cell r="F42">
            <v>10.02</v>
          </cell>
          <cell r="G42">
            <v>10.88</v>
          </cell>
          <cell r="H42">
            <v>9.48</v>
          </cell>
          <cell r="P42">
            <v>63.06</v>
          </cell>
        </row>
        <row r="43">
          <cell r="A43">
            <v>3066</v>
          </cell>
          <cell r="B43" t="str">
            <v>RRA</v>
          </cell>
          <cell r="C43">
            <v>16.89</v>
          </cell>
          <cell r="D43">
            <v>13.6</v>
          </cell>
          <cell r="E43">
            <v>15.84</v>
          </cell>
          <cell r="F43">
            <v>14.21</v>
          </cell>
          <cell r="G43">
            <v>15.4</v>
          </cell>
          <cell r="H43">
            <v>14.48</v>
          </cell>
          <cell r="P43">
            <v>90.42</v>
          </cell>
        </row>
        <row r="44">
          <cell r="A44">
            <v>3068</v>
          </cell>
          <cell r="B44" t="str">
            <v>LV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0.31</v>
          </cell>
          <cell r="P44">
            <v>0.31</v>
          </cell>
        </row>
        <row r="45">
          <cell r="A45">
            <v>3070</v>
          </cell>
          <cell r="B45" t="str">
            <v>FRP</v>
          </cell>
          <cell r="C45">
            <v>-11787.68</v>
          </cell>
          <cell r="D45">
            <v>-534.78</v>
          </cell>
          <cell r="E45">
            <v>75152.78</v>
          </cell>
          <cell r="F45">
            <v>623992.11</v>
          </cell>
          <cell r="G45">
            <v>-619242.42000000004</v>
          </cell>
          <cell r="H45">
            <v>-256124.2</v>
          </cell>
          <cell r="P45">
            <v>-188544.19000000012</v>
          </cell>
        </row>
        <row r="46">
          <cell r="A46">
            <v>3081</v>
          </cell>
          <cell r="B46" t="str">
            <v>Engy</v>
          </cell>
          <cell r="C46">
            <v>31852.92</v>
          </cell>
          <cell r="D46">
            <v>32769.949999999997</v>
          </cell>
          <cell r="E46">
            <v>32387.18</v>
          </cell>
          <cell r="F46">
            <v>29683.33</v>
          </cell>
          <cell r="G46">
            <v>30800.11</v>
          </cell>
          <cell r="H46">
            <v>35606.019999999997</v>
          </cell>
          <cell r="P46">
            <v>193099.50999999998</v>
          </cell>
        </row>
        <row r="47">
          <cell r="A47">
            <v>3085</v>
          </cell>
          <cell r="B47" t="str">
            <v>TNS</v>
          </cell>
          <cell r="C47">
            <v>1639.24</v>
          </cell>
          <cell r="D47">
            <v>1639.24</v>
          </cell>
          <cell r="E47">
            <v>1649.01</v>
          </cell>
          <cell r="F47">
            <v>1648.99</v>
          </cell>
          <cell r="G47">
            <v>1648.97</v>
          </cell>
          <cell r="H47">
            <v>1692.63</v>
          </cell>
          <cell r="P47">
            <v>9918.0799999999981</v>
          </cell>
        </row>
        <row r="48">
          <cell r="A48">
            <v>3087</v>
          </cell>
          <cell r="B48" t="str">
            <v>TC</v>
          </cell>
          <cell r="C48">
            <v>1571.99</v>
          </cell>
          <cell r="D48">
            <v>1571.99</v>
          </cell>
          <cell r="E48">
            <v>1581.37</v>
          </cell>
          <cell r="F48">
            <v>1581.35</v>
          </cell>
          <cell r="G48">
            <v>1581.33</v>
          </cell>
          <cell r="H48">
            <v>1394.4</v>
          </cell>
          <cell r="P48">
            <v>9282.43</v>
          </cell>
        </row>
        <row r="49">
          <cell r="A49">
            <v>3088</v>
          </cell>
          <cell r="B49" t="str">
            <v>LV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63.64</v>
          </cell>
          <cell r="P49">
            <v>63.64</v>
          </cell>
        </row>
        <row r="50">
          <cell r="A50">
            <v>3201</v>
          </cell>
          <cell r="B50" t="str">
            <v>Engy</v>
          </cell>
          <cell r="C50">
            <v>217896.57</v>
          </cell>
          <cell r="D50">
            <v>-790048.18</v>
          </cell>
          <cell r="E50">
            <v>329053.44</v>
          </cell>
          <cell r="F50">
            <v>-1058444.99</v>
          </cell>
          <cell r="G50">
            <v>512064.59</v>
          </cell>
          <cell r="H50">
            <v>212527.53</v>
          </cell>
          <cell r="P50">
            <v>-576951.04000000004</v>
          </cell>
        </row>
        <row r="51">
          <cell r="A51">
            <v>3203</v>
          </cell>
          <cell r="B51" t="str">
            <v>WMS</v>
          </cell>
          <cell r="C51">
            <v>25266.73</v>
          </cell>
          <cell r="D51">
            <v>-39455.54</v>
          </cell>
          <cell r="E51">
            <v>-5932.53</v>
          </cell>
          <cell r="F51">
            <v>-74388.52</v>
          </cell>
          <cell r="G51">
            <v>49706.32</v>
          </cell>
          <cell r="H51">
            <v>7682.09</v>
          </cell>
          <cell r="P51">
            <v>-37121.449999999997</v>
          </cell>
        </row>
        <row r="52">
          <cell r="A52">
            <v>3205</v>
          </cell>
          <cell r="B52" t="str">
            <v>TNS</v>
          </cell>
          <cell r="C52">
            <v>25752.639999999999</v>
          </cell>
          <cell r="D52">
            <v>-40214.31</v>
          </cell>
          <cell r="E52">
            <v>-6046.61</v>
          </cell>
          <cell r="F52">
            <v>-75819.08</v>
          </cell>
          <cell r="G52">
            <v>64513.52</v>
          </cell>
          <cell r="H52">
            <v>8125.28</v>
          </cell>
          <cell r="P52">
            <v>-23688.560000000005</v>
          </cell>
        </row>
        <row r="53">
          <cell r="A53">
            <v>3207</v>
          </cell>
          <cell r="B53" t="str">
            <v>TC</v>
          </cell>
          <cell r="C53">
            <v>24780.83</v>
          </cell>
          <cell r="D53">
            <v>-38696.79</v>
          </cell>
          <cell r="E53">
            <v>-5818.43</v>
          </cell>
          <cell r="F53">
            <v>-72957.98</v>
          </cell>
          <cell r="G53">
            <v>14122.19</v>
          </cell>
          <cell r="H53">
            <v>6795.69</v>
          </cell>
          <cell r="P53">
            <v>-71774.489999999991</v>
          </cell>
          <cell r="Q53" t="e">
            <v>#REF!</v>
          </cell>
          <cell r="R53">
            <v>54</v>
          </cell>
          <cell r="S53">
            <v>0.5</v>
          </cell>
        </row>
        <row r="54">
          <cell r="A54">
            <v>3208</v>
          </cell>
          <cell r="B54" t="str">
            <v>GA</v>
          </cell>
          <cell r="C54">
            <v>127645.52</v>
          </cell>
          <cell r="D54">
            <v>148627.20000000001</v>
          </cell>
          <cell r="E54">
            <v>118546.23</v>
          </cell>
          <cell r="F54">
            <v>104631.3</v>
          </cell>
          <cell r="G54">
            <v>98092.3</v>
          </cell>
          <cell r="H54">
            <v>133100.51999999999</v>
          </cell>
          <cell r="P54">
            <v>730643.07000000007</v>
          </cell>
        </row>
        <row r="55">
          <cell r="A55">
            <v>3209</v>
          </cell>
          <cell r="B55" t="str">
            <v>RRA</v>
          </cell>
          <cell r="C55">
            <v>6316.6900000000023</v>
          </cell>
          <cell r="D55">
            <v>-9863.8799999999992</v>
          </cell>
          <cell r="E55">
            <v>-1483.14</v>
          </cell>
          <cell r="F55">
            <v>-18597.130000000005</v>
          </cell>
          <cell r="G55">
            <v>12426.58</v>
          </cell>
          <cell r="H55">
            <v>1920.52</v>
          </cell>
          <cell r="P55">
            <v>-9280.3600000000024</v>
          </cell>
          <cell r="R55">
            <v>272220.82</v>
          </cell>
          <cell r="S55">
            <v>-19714.900000000001</v>
          </cell>
        </row>
        <row r="56">
          <cell r="A56">
            <v>3211</v>
          </cell>
          <cell r="B56" t="str">
            <v>Engy</v>
          </cell>
          <cell r="C56">
            <v>-248128.99</v>
          </cell>
          <cell r="D56">
            <v>-24922.07</v>
          </cell>
          <cell r="E56">
            <v>-68273.52</v>
          </cell>
          <cell r="F56">
            <v>-149791.26999999999</v>
          </cell>
          <cell r="G56">
            <v>-32264.13</v>
          </cell>
          <cell r="H56">
            <v>228060.54</v>
          </cell>
          <cell r="P56">
            <v>-295319.43999999994</v>
          </cell>
          <cell r="R56">
            <v>1038715.43</v>
          </cell>
          <cell r="S56">
            <v>-86855.01</v>
          </cell>
        </row>
        <row r="57">
          <cell r="A57">
            <v>3213</v>
          </cell>
          <cell r="B57" t="str">
            <v>WMS</v>
          </cell>
          <cell r="C57">
            <v>-16416.59</v>
          </cell>
          <cell r="D57">
            <v>5139.09</v>
          </cell>
          <cell r="E57">
            <v>-15150.84</v>
          </cell>
          <cell r="F57">
            <v>-9453.61</v>
          </cell>
          <cell r="G57">
            <v>405.83</v>
          </cell>
          <cell r="H57">
            <v>15174.12</v>
          </cell>
          <cell r="P57">
            <v>-20301.999999999993</v>
          </cell>
          <cell r="Q57" t="e">
            <v>#REF!</v>
          </cell>
          <cell r="R57">
            <v>-55019.61</v>
          </cell>
          <cell r="S57">
            <v>11104.47</v>
          </cell>
        </row>
        <row r="58">
          <cell r="A58">
            <v>3215</v>
          </cell>
          <cell r="B58" t="str">
            <v>TNS</v>
          </cell>
          <cell r="C58">
            <v>-15469.49</v>
          </cell>
          <cell r="D58">
            <v>4842.6000000000004</v>
          </cell>
          <cell r="E58">
            <v>-14276.74</v>
          </cell>
          <cell r="F58">
            <v>-8908.2099999999991</v>
          </cell>
          <cell r="G58">
            <v>4314.2</v>
          </cell>
          <cell r="H58">
            <v>14882.3</v>
          </cell>
          <cell r="P58">
            <v>-14615.339999999997</v>
          </cell>
          <cell r="Q58">
            <v>-8908.2099999999991</v>
          </cell>
          <cell r="R58">
            <v>-84628.56</v>
          </cell>
        </row>
        <row r="59">
          <cell r="A59">
            <v>3217</v>
          </cell>
          <cell r="B59" t="str">
            <v>TC</v>
          </cell>
          <cell r="C59">
            <v>-14838.08</v>
          </cell>
          <cell r="D59">
            <v>4644.95</v>
          </cell>
          <cell r="E59">
            <v>-13694.02</v>
          </cell>
          <cell r="F59">
            <v>-8544.61</v>
          </cell>
          <cell r="G59">
            <v>-9462.67</v>
          </cell>
          <cell r="H59">
            <v>12256.02</v>
          </cell>
          <cell r="P59">
            <v>-29638.41</v>
          </cell>
        </row>
        <row r="60">
          <cell r="A60">
            <v>3218</v>
          </cell>
          <cell r="B60" t="str">
            <v>GA</v>
          </cell>
          <cell r="C60">
            <v>115359.81</v>
          </cell>
          <cell r="D60">
            <v>73951.38</v>
          </cell>
          <cell r="E60">
            <v>99721.82</v>
          </cell>
          <cell r="F60">
            <v>52519.199999999997</v>
          </cell>
          <cell r="G60">
            <v>93594.71</v>
          </cell>
          <cell r="H60">
            <v>79754.06</v>
          </cell>
          <cell r="P60">
            <v>514900.98000000004</v>
          </cell>
        </row>
        <row r="61">
          <cell r="A61">
            <v>3219</v>
          </cell>
          <cell r="B61" t="str">
            <v>RRA</v>
          </cell>
          <cell r="C61">
            <v>-4104.1499999999978</v>
          </cell>
          <cell r="D61">
            <v>1284.77</v>
          </cell>
          <cell r="E61">
            <v>-3787.7</v>
          </cell>
          <cell r="F61">
            <v>-2363.41</v>
          </cell>
          <cell r="G61">
            <v>101.46</v>
          </cell>
          <cell r="H61">
            <v>3793.53</v>
          </cell>
          <cell r="P61">
            <v>-5075.4999999999982</v>
          </cell>
        </row>
        <row r="62">
          <cell r="A62">
            <v>3221</v>
          </cell>
          <cell r="B62" t="str">
            <v>Engy</v>
          </cell>
          <cell r="C62">
            <v>-103293.68</v>
          </cell>
          <cell r="D62">
            <v>-78627.78</v>
          </cell>
          <cell r="E62">
            <v>-365231.82</v>
          </cell>
          <cell r="F62">
            <v>-64114.55</v>
          </cell>
          <cell r="G62">
            <v>432809.13</v>
          </cell>
          <cell r="H62">
            <v>28142.53</v>
          </cell>
          <cell r="P62">
            <v>-150316.17000000007</v>
          </cell>
        </row>
        <row r="63">
          <cell r="A63">
            <v>3223</v>
          </cell>
          <cell r="B63" t="str">
            <v>WMS</v>
          </cell>
          <cell r="C63">
            <v>-11930.01</v>
          </cell>
          <cell r="D63">
            <v>-943.88</v>
          </cell>
          <cell r="E63">
            <v>-12227.35</v>
          </cell>
          <cell r="F63">
            <v>-12211.16</v>
          </cell>
          <cell r="G63">
            <v>13834.88</v>
          </cell>
          <cell r="H63">
            <v>3978.79</v>
          </cell>
          <cell r="P63">
            <v>-19498.729999999996</v>
          </cell>
        </row>
        <row r="64">
          <cell r="A64">
            <v>3225</v>
          </cell>
          <cell r="B64" t="str">
            <v>TNS</v>
          </cell>
          <cell r="C64">
            <v>-15037.65</v>
          </cell>
          <cell r="D64">
            <v>12131.94</v>
          </cell>
          <cell r="E64">
            <v>-9969.82</v>
          </cell>
          <cell r="F64">
            <v>6932.83</v>
          </cell>
          <cell r="G64">
            <v>19974.27</v>
          </cell>
          <cell r="H64">
            <v>-8893.14</v>
          </cell>
          <cell r="P64">
            <v>5138.4300000000021</v>
          </cell>
          <cell r="Q64" t="e">
            <v>#REF!</v>
          </cell>
          <cell r="R64">
            <v>3.75</v>
          </cell>
        </row>
        <row r="65">
          <cell r="A65">
            <v>3226</v>
          </cell>
          <cell r="B65" t="str">
            <v>GA</v>
          </cell>
          <cell r="C65">
            <v>-252695.26</v>
          </cell>
          <cell r="D65">
            <v>-6915.95</v>
          </cell>
          <cell r="E65">
            <v>94387.93</v>
          </cell>
          <cell r="F65">
            <v>217215.79</v>
          </cell>
          <cell r="G65">
            <v>-141857.81</v>
          </cell>
          <cell r="H65">
            <v>-287089.83</v>
          </cell>
          <cell r="P65">
            <v>-376955.13</v>
          </cell>
        </row>
        <row r="66">
          <cell r="A66">
            <v>3227</v>
          </cell>
          <cell r="B66" t="str">
            <v>TC</v>
          </cell>
          <cell r="C66">
            <v>-14228.43</v>
          </cell>
          <cell r="D66">
            <v>10929.36</v>
          </cell>
          <cell r="E66">
            <v>-7777.08</v>
          </cell>
          <cell r="F66">
            <v>6235.75</v>
          </cell>
          <cell r="G66">
            <v>-12088.09</v>
          </cell>
          <cell r="H66">
            <v>-11587.22</v>
          </cell>
          <cell r="P66">
            <v>-28515.71</v>
          </cell>
          <cell r="R66">
            <v>61512.97</v>
          </cell>
        </row>
        <row r="67">
          <cell r="A67">
            <v>3228</v>
          </cell>
          <cell r="B67" t="str">
            <v>GA</v>
          </cell>
          <cell r="C67">
            <v>1669073.63</v>
          </cell>
          <cell r="D67">
            <v>1330740.3999999999</v>
          </cell>
          <cell r="E67">
            <v>1485366.34</v>
          </cell>
          <cell r="F67">
            <v>1211229.17</v>
          </cell>
          <cell r="G67">
            <v>1834821.01</v>
          </cell>
          <cell r="H67">
            <v>1515584.48</v>
          </cell>
          <cell r="P67">
            <v>9046815.0299999993</v>
          </cell>
          <cell r="R67">
            <v>58226.15</v>
          </cell>
        </row>
        <row r="68">
          <cell r="A68">
            <v>3229</v>
          </cell>
          <cell r="B68" t="str">
            <v>RRA</v>
          </cell>
          <cell r="C68">
            <v>-2982.5299999999988</v>
          </cell>
          <cell r="D68">
            <v>-235.9699999999998</v>
          </cell>
          <cell r="E68">
            <v>-3056.83</v>
          </cell>
          <cell r="F68">
            <v>-3052.75</v>
          </cell>
          <cell r="G68">
            <v>3458.71</v>
          </cell>
          <cell r="H68">
            <v>994.68</v>
          </cell>
          <cell r="P68">
            <v>-4874.6899999999978</v>
          </cell>
          <cell r="Q68">
            <v>-3052.75</v>
          </cell>
          <cell r="R68">
            <v>-9980.16</v>
          </cell>
        </row>
        <row r="69">
          <cell r="A69">
            <v>3231</v>
          </cell>
          <cell r="B69" t="str">
            <v>Engy</v>
          </cell>
          <cell r="C69">
            <v>21812.66</v>
          </cell>
          <cell r="D69">
            <v>-24139.01</v>
          </cell>
          <cell r="E69">
            <v>-36032.29</v>
          </cell>
          <cell r="F69">
            <v>19730.84</v>
          </cell>
          <cell r="G69">
            <v>88812.89</v>
          </cell>
          <cell r="H69">
            <v>-21281.08</v>
          </cell>
          <cell r="P69">
            <v>48904.009999999995</v>
          </cell>
        </row>
        <row r="70">
          <cell r="A70">
            <v>3233</v>
          </cell>
          <cell r="B70" t="str">
            <v>WMS</v>
          </cell>
          <cell r="C70">
            <v>2524.6</v>
          </cell>
          <cell r="D70">
            <v>-1741.79</v>
          </cell>
          <cell r="E70">
            <v>3878.68</v>
          </cell>
          <cell r="F70">
            <v>-134.96</v>
          </cell>
          <cell r="G70">
            <v>1755.75</v>
          </cell>
          <cell r="H70">
            <v>-2220.7800000000002</v>
          </cell>
          <cell r="P70">
            <v>4061.4999999999995</v>
          </cell>
        </row>
        <row r="71">
          <cell r="A71">
            <v>3234</v>
          </cell>
          <cell r="B71" t="str">
            <v>TNS</v>
          </cell>
          <cell r="C71">
            <v>1590.61</v>
          </cell>
          <cell r="D71">
            <v>-1140.79</v>
          </cell>
          <cell r="E71">
            <v>-1308.24</v>
          </cell>
          <cell r="F71">
            <v>2791.68</v>
          </cell>
          <cell r="G71">
            <v>4962.96</v>
          </cell>
          <cell r="H71">
            <v>-5208.71</v>
          </cell>
          <cell r="P71">
            <v>1687.5099999999993</v>
          </cell>
        </row>
        <row r="72">
          <cell r="A72">
            <v>3235</v>
          </cell>
          <cell r="B72" t="str">
            <v>TC</v>
          </cell>
          <cell r="C72">
            <v>2763.96</v>
          </cell>
          <cell r="D72">
            <v>-1351.41</v>
          </cell>
          <cell r="E72">
            <v>450.5</v>
          </cell>
          <cell r="F72">
            <v>82.88</v>
          </cell>
          <cell r="G72">
            <v>-1016.25</v>
          </cell>
          <cell r="H72">
            <v>-6310.45</v>
          </cell>
          <cell r="P72">
            <v>-5380.77</v>
          </cell>
        </row>
        <row r="73">
          <cell r="A73">
            <v>3236</v>
          </cell>
          <cell r="B73" t="str">
            <v>RRA</v>
          </cell>
          <cell r="C73">
            <v>631.16</v>
          </cell>
          <cell r="D73">
            <v>-435.45</v>
          </cell>
          <cell r="E73">
            <v>969.67</v>
          </cell>
          <cell r="F73">
            <v>-33.729999999999997</v>
          </cell>
          <cell r="G73">
            <v>438.93</v>
          </cell>
          <cell r="H73">
            <v>-555.19000000000005</v>
          </cell>
          <cell r="P73">
            <v>1015.3899999999999</v>
          </cell>
        </row>
        <row r="74">
          <cell r="A74">
            <v>3238</v>
          </cell>
          <cell r="B74" t="str">
            <v>GA</v>
          </cell>
          <cell r="C74">
            <v>473690.11</v>
          </cell>
          <cell r="D74">
            <v>388530.98</v>
          </cell>
          <cell r="E74">
            <v>406354.76</v>
          </cell>
          <cell r="F74">
            <v>361696.64</v>
          </cell>
          <cell r="G74">
            <v>598131.49</v>
          </cell>
          <cell r="H74">
            <v>477364.38</v>
          </cell>
          <cell r="P74">
            <v>2705768.3600000003</v>
          </cell>
          <cell r="Q74">
            <v>361696.64</v>
          </cell>
          <cell r="R74">
            <v>14432</v>
          </cell>
        </row>
        <row r="75">
          <cell r="A75">
            <v>3239</v>
          </cell>
          <cell r="B75" t="str">
            <v>GA</v>
          </cell>
          <cell r="C75">
            <v>-85005.3</v>
          </cell>
          <cell r="D75">
            <v>12741.19</v>
          </cell>
          <cell r="E75">
            <v>-22283.8</v>
          </cell>
          <cell r="F75">
            <v>140143.39000000001</v>
          </cell>
          <cell r="G75">
            <v>-1762.33</v>
          </cell>
          <cell r="H75">
            <v>-175016.55</v>
          </cell>
          <cell r="P75">
            <v>-131183.39999999997</v>
          </cell>
        </row>
        <row r="76">
          <cell r="A76">
            <v>3241</v>
          </cell>
          <cell r="B76" t="str">
            <v>Engy</v>
          </cell>
          <cell r="P76">
            <v>0</v>
          </cell>
          <cell r="R76">
            <v>11791.52</v>
          </cell>
        </row>
        <row r="77">
          <cell r="A77">
            <v>3243</v>
          </cell>
          <cell r="B77" t="str">
            <v>WMS</v>
          </cell>
          <cell r="P77">
            <v>0</v>
          </cell>
          <cell r="R77">
            <v>724.55</v>
          </cell>
        </row>
        <row r="78">
          <cell r="A78">
            <v>3244</v>
          </cell>
          <cell r="B78" t="str">
            <v>TNS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P78">
            <v>0</v>
          </cell>
        </row>
        <row r="79">
          <cell r="A79">
            <v>3245</v>
          </cell>
          <cell r="B79" t="str">
            <v>TC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P79">
            <v>0</v>
          </cell>
        </row>
        <row r="80">
          <cell r="A80">
            <v>3246</v>
          </cell>
          <cell r="B80" t="str">
            <v>RRA</v>
          </cell>
          <cell r="P80">
            <v>0</v>
          </cell>
        </row>
        <row r="81">
          <cell r="A81">
            <v>3248</v>
          </cell>
          <cell r="B81" t="str">
            <v>GA</v>
          </cell>
          <cell r="P81">
            <v>0</v>
          </cell>
        </row>
        <row r="82">
          <cell r="A82">
            <v>3258</v>
          </cell>
          <cell r="B82" t="str">
            <v>GA</v>
          </cell>
          <cell r="C82">
            <v>48580.26</v>
          </cell>
          <cell r="D82">
            <v>37359.019999999997</v>
          </cell>
          <cell r="E82">
            <v>34196.639999999999</v>
          </cell>
          <cell r="F82">
            <v>27117.279999999999</v>
          </cell>
          <cell r="G82">
            <v>40048.36</v>
          </cell>
          <cell r="H82">
            <v>26805.13</v>
          </cell>
          <cell r="P82">
            <v>214106.69</v>
          </cell>
        </row>
        <row r="83">
          <cell r="A83">
            <v>3268</v>
          </cell>
          <cell r="B83" t="str">
            <v>GA</v>
          </cell>
          <cell r="C83">
            <v>14.11</v>
          </cell>
          <cell r="D83">
            <v>11.71</v>
          </cell>
          <cell r="E83">
            <v>1.19</v>
          </cell>
          <cell r="F83">
            <v>10.96</v>
          </cell>
          <cell r="G83">
            <v>1.58</v>
          </cell>
          <cell r="H83">
            <v>12.35</v>
          </cell>
          <cell r="P83">
            <v>51.9</v>
          </cell>
          <cell r="Q83">
            <v>10.96</v>
          </cell>
          <cell r="R83">
            <v>103.95</v>
          </cell>
        </row>
        <row r="84">
          <cell r="A84">
            <v>3278</v>
          </cell>
          <cell r="B84" t="str">
            <v>GA</v>
          </cell>
          <cell r="C84">
            <v>98.36</v>
          </cell>
          <cell r="D84">
            <v>77.64</v>
          </cell>
          <cell r="E84">
            <v>84.89</v>
          </cell>
          <cell r="F84">
            <v>68.09</v>
          </cell>
          <cell r="G84">
            <v>118.29</v>
          </cell>
          <cell r="H84">
            <v>87.02</v>
          </cell>
          <cell r="P84">
            <v>534.29000000000008</v>
          </cell>
        </row>
        <row r="85">
          <cell r="P85">
            <v>0</v>
          </cell>
          <cell r="Q85">
            <v>28229.72</v>
          </cell>
        </row>
        <row r="86">
          <cell r="A86">
            <v>3908</v>
          </cell>
          <cell r="B86" t="str">
            <v>WAP to Retailers</v>
          </cell>
          <cell r="C86">
            <v>1038336.75</v>
          </cell>
          <cell r="D86">
            <v>1012648.69</v>
          </cell>
          <cell r="E86">
            <v>1057814.22</v>
          </cell>
          <cell r="F86">
            <v>758398.37</v>
          </cell>
          <cell r="G86">
            <v>798100.35</v>
          </cell>
          <cell r="H86">
            <v>1176671.5</v>
          </cell>
          <cell r="P86">
            <v>5841969.8799999999</v>
          </cell>
        </row>
        <row r="87">
          <cell r="P87">
            <v>0</v>
          </cell>
        </row>
        <row r="88">
          <cell r="C88">
            <v>10579693.859999998</v>
          </cell>
          <cell r="D88">
            <v>9938935.8000000007</v>
          </cell>
          <cell r="E88">
            <v>11004668.41</v>
          </cell>
          <cell r="F88">
            <v>9161337.0599999968</v>
          </cell>
          <cell r="G88">
            <v>10187444.600000001</v>
          </cell>
          <cell r="H88">
            <v>11084352.119999999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61956431.849999994</v>
          </cell>
          <cell r="Q88">
            <v>103862030</v>
          </cell>
        </row>
      </sheetData>
      <sheetData sheetId="5">
        <row r="27">
          <cell r="C27">
            <v>7338822.2700000005</v>
          </cell>
          <cell r="D27">
            <v>6572981.1800000006</v>
          </cell>
          <cell r="E27">
            <v>6787132.7800000003</v>
          </cell>
          <cell r="F27">
            <v>5379805.2699999996</v>
          </cell>
          <cell r="G27">
            <v>6999735.3600000003</v>
          </cell>
          <cell r="H27">
            <v>7207919.6799999997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2232654.91</v>
          </cell>
          <cell r="D28">
            <v>550596.99</v>
          </cell>
          <cell r="E28">
            <v>3333728.52</v>
          </cell>
          <cell r="F28">
            <v>1580011.61</v>
          </cell>
          <cell r="G28">
            <v>1649797.03</v>
          </cell>
          <cell r="H28">
            <v>1092653.96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562487.6</v>
          </cell>
          <cell r="D29">
            <v>456864.07999999996</v>
          </cell>
          <cell r="E29">
            <v>500113.49</v>
          </cell>
          <cell r="F29">
            <v>533392.16</v>
          </cell>
          <cell r="G29">
            <v>467894.41</v>
          </cell>
          <cell r="H29">
            <v>593501.81999999995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693887.25</v>
          </cell>
          <cell r="D30">
            <v>737651.77</v>
          </cell>
          <cell r="E30">
            <v>660798.89</v>
          </cell>
          <cell r="F30">
            <v>614697.54</v>
          </cell>
          <cell r="G30">
            <v>863411.49</v>
          </cell>
          <cell r="H30">
            <v>907849.01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559804.56000000006</v>
          </cell>
          <cell r="D31">
            <v>663818.09000000008</v>
          </cell>
          <cell r="E31">
            <v>531648.47</v>
          </cell>
          <cell r="F31">
            <v>510029.03</v>
          </cell>
          <cell r="G31">
            <v>726359.40999999992</v>
          </cell>
          <cell r="H31">
            <v>712951.98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179992.11</v>
          </cell>
          <cell r="D32">
            <v>140926.39000000001</v>
          </cell>
          <cell r="E32">
            <v>184787.62</v>
          </cell>
          <cell r="F32">
            <v>146748.38</v>
          </cell>
          <cell r="G32">
            <v>162709.92000000001</v>
          </cell>
          <cell r="H32">
            <v>186129.8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20314.990000000002</v>
          </cell>
          <cell r="D33">
            <v>24919.8</v>
          </cell>
          <cell r="E33">
            <v>23005.919999999998</v>
          </cell>
          <cell r="F33">
            <v>22074.98</v>
          </cell>
          <cell r="G33">
            <v>37024.71</v>
          </cell>
          <cell r="H33">
            <v>46215.65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>
            <v>0</v>
          </cell>
          <cell r="C219">
            <v>0</v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>
            <v>0</v>
          </cell>
          <cell r="C223">
            <v>0</v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>
            <v>0</v>
          </cell>
          <cell r="C231">
            <v>0</v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>
            <v>0</v>
          </cell>
          <cell r="C240">
            <v>0</v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>
            <v>0</v>
          </cell>
          <cell r="C266">
            <v>0</v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>
            <v>0</v>
          </cell>
          <cell r="C270">
            <v>0</v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>
            <v>0</v>
          </cell>
          <cell r="C277">
            <v>0</v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>
            <v>0</v>
          </cell>
          <cell r="C284">
            <v>0</v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>
            <v>0</v>
          </cell>
          <cell r="C313">
            <v>0</v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>
            <v>0</v>
          </cell>
          <cell r="C317">
            <v>0</v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>
            <v>0</v>
          </cell>
          <cell r="C320">
            <v>0</v>
          </cell>
          <cell r="D320">
            <v>0</v>
          </cell>
          <cell r="F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F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  <cell r="B5" t="str">
            <v>SA3</v>
          </cell>
          <cell r="C5" t="str">
            <v>FIXED ASSETS - Vehicle</v>
          </cell>
          <cell r="D5">
            <v>157000</v>
          </cell>
          <cell r="E5" t="str">
            <v>Vehicles</v>
          </cell>
          <cell r="F5" t="str">
            <v>1930</v>
          </cell>
        </row>
        <row r="6">
          <cell r="A6" t="str">
            <v>SA63 - FIXED ASSET Furniture and Fixtures</v>
          </cell>
          <cell r="B6" t="str">
            <v>SA63</v>
          </cell>
          <cell r="C6" t="str">
            <v>FIXED ASSET Furniture and Fixtures</v>
          </cell>
          <cell r="D6">
            <v>154000</v>
          </cell>
          <cell r="E6" t="str">
            <v>Furniture and fixtures</v>
          </cell>
          <cell r="F6" t="str">
            <v>1915</v>
          </cell>
        </row>
        <row r="7">
          <cell r="A7" t="str">
            <v>SA65 - FIXED ASSET Computer Hardware</v>
          </cell>
          <cell r="B7" t="str">
            <v>SA65</v>
          </cell>
          <cell r="C7" t="str">
            <v>FIXED ASSET Computer Hardware</v>
          </cell>
          <cell r="D7">
            <v>155000</v>
          </cell>
          <cell r="E7" t="str">
            <v>Computer hardware</v>
          </cell>
          <cell r="F7" t="str">
            <v>1920</v>
          </cell>
        </row>
        <row r="8">
          <cell r="A8" t="str">
            <v>SA66 - FIXED ASSET Computer Software</v>
          </cell>
          <cell r="B8" t="str">
            <v>SA66</v>
          </cell>
          <cell r="C8" t="str">
            <v>FIXED ASSET Computer Software</v>
          </cell>
          <cell r="D8">
            <v>154500</v>
          </cell>
          <cell r="E8" t="str">
            <v>Computer software</v>
          </cell>
          <cell r="F8" t="str">
            <v>1925</v>
          </cell>
        </row>
        <row r="9">
          <cell r="A9" t="str">
            <v>SA68 - FIXED ASSET Tools, Shop and Garage Equipment</v>
          </cell>
          <cell r="B9" t="str">
            <v>SA68</v>
          </cell>
          <cell r="C9" t="str">
            <v>FIXED ASSET Tools, Shop and Garage Equipment</v>
          </cell>
          <cell r="D9">
            <v>153000</v>
          </cell>
          <cell r="E9" t="str">
            <v>Tools, shop and garage equipment</v>
          </cell>
          <cell r="F9" t="str">
            <v>1940</v>
          </cell>
        </row>
        <row r="10">
          <cell r="A10" t="str">
            <v>SA71 - FIXED ASSET Measurement and Testing Equipment</v>
          </cell>
          <cell r="B10" t="str">
            <v>SA71</v>
          </cell>
          <cell r="C10" t="str">
            <v>FIXED ASSET Measurement and Testing Equipment</v>
          </cell>
          <cell r="D10">
            <v>153100</v>
          </cell>
          <cell r="E10" t="str">
            <v>Measurement and testing equipment</v>
          </cell>
          <cell r="F10" t="str">
            <v>1945</v>
          </cell>
        </row>
        <row r="11">
          <cell r="A11" t="str">
            <v>SA72 - FIXED ASSET Communications Equipment</v>
          </cell>
          <cell r="B11" t="str">
            <v>SA72</v>
          </cell>
          <cell r="C11" t="str">
            <v>FIXED ASSET Communications Equipment</v>
          </cell>
          <cell r="D11">
            <v>153300</v>
          </cell>
          <cell r="E11" t="str">
            <v>Communications equipment</v>
          </cell>
          <cell r="F11" t="str">
            <v>1955</v>
          </cell>
        </row>
        <row r="12">
          <cell r="A12" t="str">
            <v>SA93 - FIXED ASSET - Building Other (151000)</v>
          </cell>
          <cell r="B12" t="str">
            <v>SA93</v>
          </cell>
          <cell r="C12" t="str">
            <v>FIXED ASSET - Building Other (151000)</v>
          </cell>
          <cell r="D12">
            <v>151000</v>
          </cell>
          <cell r="E12" t="str">
            <v>Building</v>
          </cell>
          <cell r="F12" t="str">
            <v/>
          </cell>
        </row>
        <row r="13">
          <cell r="A13" t="str">
            <v>SA94 - FIXED ASSET - Substation Equipment (151300)</v>
          </cell>
          <cell r="B13" t="str">
            <v>SA94</v>
          </cell>
          <cell r="C13" t="str">
            <v>FIXED ASSET - Substation Equipment (151300)</v>
          </cell>
          <cell r="D13">
            <v>151300</v>
          </cell>
          <cell r="E13" t="str">
            <v>Substation switchgear and other elements</v>
          </cell>
          <cell r="F13" t="str">
            <v/>
          </cell>
        </row>
        <row r="14">
          <cell r="A14" t="str">
            <v>SA91 - FIXED ASSET Customer Connections</v>
          </cell>
          <cell r="B14" t="str">
            <v>SA91</v>
          </cell>
          <cell r="C14" t="str">
            <v>FIXED ASSET Customer Connections</v>
          </cell>
          <cell r="D14">
            <v>151250</v>
          </cell>
          <cell r="E14" t="str">
            <v>Hydro One Substation Contribution</v>
          </cell>
          <cell r="F14" t="str">
            <v>1995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24">
          <cell r="A224" t="str">
            <v>SA3 - FIXED ASSETS - Vehicle</v>
          </cell>
        </row>
        <row r="225">
          <cell r="A225" t="str">
            <v>SA63 - FIXED ASSET Furniture and Fixtures</v>
          </cell>
        </row>
        <row r="226">
          <cell r="A226" t="str">
            <v>SA65 - FIXED ASSET Computer Hardware</v>
          </cell>
        </row>
        <row r="227">
          <cell r="A227" t="str">
            <v>SA66 - FIXED ASSET Computer Software</v>
          </cell>
        </row>
        <row r="228">
          <cell r="A228" t="str">
            <v>SA68 - FIXED ASSET Tools, Shop and Garage Equipment</v>
          </cell>
        </row>
        <row r="229">
          <cell r="A229" t="str">
            <v>SA71 - FIXED ASSET Measurement and Testing Equipment</v>
          </cell>
        </row>
        <row r="230">
          <cell r="A230" t="str">
            <v>SA72 - FIXED ASSET Communications Equipment</v>
          </cell>
        </row>
        <row r="231">
          <cell r="A231" t="str">
            <v>SA93 - FIXED ASSET - Building Other (151000)</v>
          </cell>
        </row>
        <row r="232">
          <cell r="A232" t="str">
            <v>SA94 - FIXED ASSET - Substation Equipment (151300)</v>
          </cell>
        </row>
        <row r="233">
          <cell r="A233" t="str">
            <v>SA91 - FIXED ASSET Customer Connections</v>
          </cell>
        </row>
        <row r="325">
          <cell r="A325" t="str">
            <v>VECP - Cable Pulling Truck</v>
          </cell>
          <cell r="B325" t="str">
            <v>VECP</v>
          </cell>
          <cell r="C325" t="str">
            <v>Cable Pulling Truck</v>
          </cell>
          <cell r="D325">
            <v>47</v>
          </cell>
          <cell r="E325" t="str">
            <v>CAD</v>
          </cell>
        </row>
        <row r="326">
          <cell r="A326" t="str">
            <v>VEDD - Digger Derrick Truck</v>
          </cell>
          <cell r="B326" t="str">
            <v>VEDD</v>
          </cell>
          <cell r="C326" t="str">
            <v>Digger Derrick Truck</v>
          </cell>
          <cell r="D326">
            <v>47</v>
          </cell>
          <cell r="E326" t="str">
            <v>CAD</v>
          </cell>
        </row>
        <row r="327">
          <cell r="A327" t="str">
            <v>VEDB - Double Bucket Truck</v>
          </cell>
          <cell r="B327" t="str">
            <v>VEDB</v>
          </cell>
          <cell r="C327" t="str">
            <v>Double Bucket Truck</v>
          </cell>
          <cell r="D327">
            <v>36</v>
          </cell>
          <cell r="E327" t="str">
            <v>CAD</v>
          </cell>
        </row>
        <row r="328">
          <cell r="A328" t="str">
            <v>VEHD - Heavy Duty Pick Up</v>
          </cell>
          <cell r="B328" t="str">
            <v>VEHD</v>
          </cell>
          <cell r="C328" t="str">
            <v>Heavy Duty Pick Up</v>
          </cell>
          <cell r="D328">
            <v>27</v>
          </cell>
          <cell r="E328" t="str">
            <v>CAD</v>
          </cell>
        </row>
        <row r="329">
          <cell r="A329" t="str">
            <v>VECS - Crew Support Vehicle</v>
          </cell>
          <cell r="B329" t="str">
            <v>VECS</v>
          </cell>
          <cell r="C329" t="str">
            <v>Crew Support Vehicle</v>
          </cell>
          <cell r="D329">
            <v>27</v>
          </cell>
          <cell r="E329" t="str">
            <v>CAD</v>
          </cell>
        </row>
        <row r="330">
          <cell r="A330" t="str">
            <v>VEKC - Knuckle Crane Truck</v>
          </cell>
          <cell r="B330" t="str">
            <v>VEKC</v>
          </cell>
          <cell r="C330" t="str">
            <v>Knuckle Crane Truck</v>
          </cell>
          <cell r="D330">
            <v>50</v>
          </cell>
          <cell r="E330" t="str">
            <v>CAD</v>
          </cell>
        </row>
        <row r="331">
          <cell r="A331" t="str">
            <v>VELD - Low Duty Pick Up</v>
          </cell>
          <cell r="B331" t="str">
            <v>VELD</v>
          </cell>
          <cell r="C331" t="str">
            <v>Low Duty Pick Up</v>
          </cell>
          <cell r="D331">
            <v>19</v>
          </cell>
          <cell r="E331" t="str">
            <v>CAD</v>
          </cell>
        </row>
        <row r="332">
          <cell r="A332" t="str">
            <v>VEPV - Passenger Vehicle</v>
          </cell>
          <cell r="B332" t="str">
            <v>VEPV</v>
          </cell>
          <cell r="C332" t="str">
            <v>Passenger Vehicle</v>
          </cell>
          <cell r="D332">
            <v>14</v>
          </cell>
          <cell r="E332" t="str">
            <v>CAD</v>
          </cell>
        </row>
        <row r="333">
          <cell r="A333" t="str">
            <v>VECV - Cargo Van</v>
          </cell>
          <cell r="B333" t="str">
            <v>VECV</v>
          </cell>
          <cell r="C333" t="str">
            <v>Cargo Van</v>
          </cell>
          <cell r="D333">
            <v>14</v>
          </cell>
          <cell r="E333" t="str">
            <v>CAD</v>
          </cell>
        </row>
        <row r="334">
          <cell r="A334" t="str">
            <v>VESB - Single Bucket Truck</v>
          </cell>
          <cell r="B334" t="str">
            <v>VESB</v>
          </cell>
          <cell r="C334" t="str">
            <v>Single Bucket Truck</v>
          </cell>
          <cell r="D334">
            <v>36</v>
          </cell>
          <cell r="E334" t="str">
            <v>CAD</v>
          </cell>
        </row>
        <row r="335">
          <cell r="A335" t="str">
            <v>VESV - Step Van</v>
          </cell>
          <cell r="B335" t="str">
            <v>VESV</v>
          </cell>
          <cell r="C335" t="str">
            <v>Step Van</v>
          </cell>
          <cell r="D335">
            <v>20</v>
          </cell>
          <cell r="E335" t="str">
            <v>CAD</v>
          </cell>
        </row>
        <row r="336">
          <cell r="A336" t="str">
            <v>VEVT - Vac Truck</v>
          </cell>
          <cell r="B336" t="str">
            <v>VEVT</v>
          </cell>
          <cell r="C336" t="str">
            <v>Vac Truck</v>
          </cell>
          <cell r="D336">
            <v>72</v>
          </cell>
          <cell r="E336" t="str">
            <v>CAD</v>
          </cell>
        </row>
        <row r="337">
          <cell r="A337" t="str">
            <v>EQSW - Sweeper</v>
          </cell>
          <cell r="B337" t="str">
            <v>EQSW</v>
          </cell>
          <cell r="C337" t="str">
            <v>Sweeper</v>
          </cell>
          <cell r="D337">
            <v>10</v>
          </cell>
          <cell r="E337" t="str">
            <v>CAD</v>
          </cell>
        </row>
        <row r="338">
          <cell r="A338" t="str">
            <v>EQTR - Trailer</v>
          </cell>
          <cell r="B338" t="str">
            <v>EQTR</v>
          </cell>
          <cell r="C338" t="str">
            <v>Trailer</v>
          </cell>
          <cell r="D338">
            <v>10</v>
          </cell>
          <cell r="E338" t="str">
            <v>CAD</v>
          </cell>
        </row>
        <row r="339">
          <cell r="A339" t="str">
            <v>EQTC - Transformer Cart</v>
          </cell>
          <cell r="B339" t="str">
            <v>EQTC</v>
          </cell>
          <cell r="C339" t="str">
            <v>Transformer Cart</v>
          </cell>
          <cell r="D339">
            <v>10</v>
          </cell>
          <cell r="E339" t="str">
            <v>CAD</v>
          </cell>
        </row>
        <row r="340">
          <cell r="A340" t="str">
            <v>EQTT - Tension Trailer</v>
          </cell>
          <cell r="B340" t="str">
            <v>EQTT</v>
          </cell>
          <cell r="C340" t="str">
            <v>Tension Trailer</v>
          </cell>
          <cell r="D340">
            <v>15</v>
          </cell>
          <cell r="E340" t="str">
            <v>CAD</v>
          </cell>
        </row>
        <row r="341">
          <cell r="A341" t="str">
            <v>EQAC - Air Compressor</v>
          </cell>
          <cell r="B341" t="str">
            <v>EQAC</v>
          </cell>
          <cell r="C341" t="str">
            <v>Air Compressor</v>
          </cell>
          <cell r="D341">
            <v>10</v>
          </cell>
          <cell r="E341" t="str">
            <v>CAD</v>
          </cell>
        </row>
        <row r="342">
          <cell r="A342" t="str">
            <v>EQFL - Forklift</v>
          </cell>
          <cell r="B342" t="str">
            <v>EQFL</v>
          </cell>
          <cell r="C342" t="str">
            <v>Forklift</v>
          </cell>
          <cell r="D342">
            <v>10</v>
          </cell>
          <cell r="E342" t="str">
            <v>CAD</v>
          </cell>
        </row>
        <row r="343">
          <cell r="A343" t="str">
            <v>EQGN - Generator</v>
          </cell>
          <cell r="B343" t="str">
            <v>EQGN</v>
          </cell>
          <cell r="C343" t="str">
            <v>Generator</v>
          </cell>
          <cell r="D343">
            <v>10</v>
          </cell>
          <cell r="E343" t="str">
            <v>CAD</v>
          </cell>
        </row>
        <row r="344">
          <cell r="A344" t="str">
            <v>BACK - Backhoe</v>
          </cell>
          <cell r="B344" t="str">
            <v>BACK</v>
          </cell>
          <cell r="C344" t="str">
            <v>Backhoe</v>
          </cell>
          <cell r="D344">
            <v>50</v>
          </cell>
          <cell r="E344" t="str">
            <v>CAD</v>
          </cell>
        </row>
        <row r="506">
          <cell r="B506" t="str">
            <v>100000</v>
          </cell>
          <cell r="C506" t="str">
            <v>Cash - General chequing</v>
          </cell>
        </row>
        <row r="507">
          <cell r="B507" t="str">
            <v>100100</v>
          </cell>
          <cell r="C507" t="str">
            <v>Cash - Daffron energy credits</v>
          </cell>
        </row>
        <row r="508">
          <cell r="B508" t="str">
            <v>100200</v>
          </cell>
          <cell r="C508" t="str">
            <v>Cash - Receipts</v>
          </cell>
        </row>
        <row r="509">
          <cell r="B509" t="str">
            <v>100300</v>
          </cell>
          <cell r="C509" t="str">
            <v>Cash - Disbursments</v>
          </cell>
        </row>
        <row r="510">
          <cell r="B510" t="str">
            <v>104000</v>
          </cell>
          <cell r="C510" t="str">
            <v>Unapplied cash - A/R</v>
          </cell>
        </row>
        <row r="511">
          <cell r="B511" t="str">
            <v>105000</v>
          </cell>
          <cell r="C511" t="str">
            <v>Outstanding cheques - A/P (L)</v>
          </cell>
        </row>
        <row r="512">
          <cell r="B512" t="str">
            <v>106000</v>
          </cell>
          <cell r="C512" t="str">
            <v>Open customer cheques (L)</v>
          </cell>
        </row>
        <row r="513">
          <cell r="B513" t="str">
            <v>106100</v>
          </cell>
          <cell r="C513" t="str">
            <v>Clearing account customer cheques (L)</v>
          </cell>
        </row>
        <row r="514">
          <cell r="B514" t="str">
            <v>107000</v>
          </cell>
          <cell r="C514" t="str">
            <v>Cash - Petty cash</v>
          </cell>
        </row>
        <row r="515">
          <cell r="B515" t="str">
            <v>108500</v>
          </cell>
          <cell r="C515" t="str">
            <v>Foreign exchange</v>
          </cell>
        </row>
        <row r="516">
          <cell r="B516" t="str">
            <v>110000</v>
          </cell>
          <cell r="C516" t="str">
            <v>Accounts receivable - Trade (L)</v>
          </cell>
        </row>
        <row r="517">
          <cell r="B517" t="str">
            <v>110001</v>
          </cell>
          <cell r="C517" t="str">
            <v>Accounts receivable - Trade other</v>
          </cell>
        </row>
        <row r="518">
          <cell r="B518" t="str">
            <v>111100</v>
          </cell>
          <cell r="C518" t="str">
            <v>Intercompany accounts receivable - Horizon Holdings Inc. (L)</v>
          </cell>
        </row>
        <row r="519">
          <cell r="B519" t="str">
            <v>111110</v>
          </cell>
          <cell r="C519" t="str">
            <v>Intercompany accounts receivable - Horizon Utilities - EDO (L)</v>
          </cell>
        </row>
        <row r="520">
          <cell r="B520" t="str">
            <v>111120</v>
          </cell>
          <cell r="C520" t="str">
            <v>Intercompany accounts receivable - Horizon Utilities - Customer care (L)</v>
          </cell>
        </row>
        <row r="521">
          <cell r="B521" t="str">
            <v>111130</v>
          </cell>
          <cell r="C521" t="str">
            <v>Intercompany accounts receivable - Horizon Energy Solutions Inc. (L)</v>
          </cell>
        </row>
        <row r="522">
          <cell r="B522" t="str">
            <v>111140</v>
          </cell>
          <cell r="C522" t="str">
            <v>Intercompany accounts receivable - HESI - MSP (L)</v>
          </cell>
        </row>
        <row r="523">
          <cell r="B523" t="str">
            <v>111150</v>
          </cell>
          <cell r="C523" t="str">
            <v>Intercompany accounts receivable - HESI - Water heaters - St. Catharines (L)</v>
          </cell>
        </row>
        <row r="524">
          <cell r="B524" t="str">
            <v>111160</v>
          </cell>
          <cell r="C524" t="str">
            <v>Intercompany accounts receivable - Hamilton Hydro Services Inc. (L)</v>
          </cell>
        </row>
        <row r="525">
          <cell r="B525" t="str">
            <v>111170</v>
          </cell>
          <cell r="C525" t="str">
            <v>Intercompany accounts receivable - HHSI - Hamilton Community Energy (L)</v>
          </cell>
        </row>
        <row r="526">
          <cell r="B526" t="str">
            <v>111180</v>
          </cell>
          <cell r="C526" t="str">
            <v>Intercompany accounts receivable - HHSI - Water heaters - Hamilton (L)</v>
          </cell>
        </row>
        <row r="527">
          <cell r="B527" t="str">
            <v>111190</v>
          </cell>
          <cell r="C527" t="str">
            <v>Intercompany accounts receivable - HHSI - FibreWired (L)</v>
          </cell>
        </row>
        <row r="528">
          <cell r="B528" t="str">
            <v>111200</v>
          </cell>
          <cell r="C528" t="str">
            <v>Intercompany accounts receivable - Hamilton Utilities Corporation (L)</v>
          </cell>
        </row>
        <row r="529">
          <cell r="B529" t="str">
            <v>111300</v>
          </cell>
          <cell r="C529" t="str">
            <v>Intercompany receivable - HHSI - Daffron - Water Heaters</v>
          </cell>
        </row>
        <row r="530">
          <cell r="B530" t="str">
            <v>111310</v>
          </cell>
          <cell r="C530" t="str">
            <v>Intercompany receivable - HHSI - Daffron - HCE</v>
          </cell>
        </row>
        <row r="531">
          <cell r="B531" t="str">
            <v>111320</v>
          </cell>
          <cell r="C531" t="str">
            <v>Intercompany receivable - HESI - Daffron - Water Heaters</v>
          </cell>
        </row>
        <row r="532">
          <cell r="B532" t="str">
            <v>111330</v>
          </cell>
          <cell r="C532" t="str">
            <v>Intercompany receivable - HESI - Daffron - MSP</v>
          </cell>
        </row>
        <row r="533">
          <cell r="B533" t="str">
            <v>111400</v>
          </cell>
          <cell r="C533" t="str">
            <v>Intercompany accounts receivable - HHSI - Hamilton Community Energy</v>
          </cell>
        </row>
        <row r="534">
          <cell r="B534" t="str">
            <v>111410</v>
          </cell>
          <cell r="C534" t="str">
            <v>Intercompany accounts receivable - Hamilton Hydro Services Inc.</v>
          </cell>
        </row>
        <row r="535">
          <cell r="B535" t="str">
            <v>111420</v>
          </cell>
          <cell r="C535" t="str">
            <v>Intercompany accounts receivable - HHSI - Water heaters - Hamilton</v>
          </cell>
        </row>
        <row r="536">
          <cell r="B536" t="str">
            <v>111500</v>
          </cell>
          <cell r="C536" t="str">
            <v>Intercompany accounts receivable - HESI - MSP</v>
          </cell>
        </row>
        <row r="537">
          <cell r="B537" t="str">
            <v>111510</v>
          </cell>
          <cell r="C537" t="str">
            <v>Intercompany accounts receivable - Horizon Energy Solutions Inc.</v>
          </cell>
        </row>
        <row r="538">
          <cell r="B538" t="str">
            <v>111520</v>
          </cell>
          <cell r="C538" t="str">
            <v>Intercompany accounts receivable - HESI Water heaters - St. Catharines</v>
          </cell>
        </row>
        <row r="539">
          <cell r="B539" t="str">
            <v>111600</v>
          </cell>
          <cell r="C539" t="str">
            <v>Intercompany accounts receivable - Customer care - Clearing</v>
          </cell>
        </row>
        <row r="540">
          <cell r="B540" t="str">
            <v>111610</v>
          </cell>
          <cell r="C540" t="str">
            <v>Intercompany accounts receivable - Horizon Utilities - Customer care</v>
          </cell>
        </row>
        <row r="541">
          <cell r="B541" t="str">
            <v>111700</v>
          </cell>
          <cell r="C541" t="str">
            <v>Intercompany accounts receivable - Horizon Holdings Inc.</v>
          </cell>
        </row>
        <row r="542">
          <cell r="B542" t="str">
            <v>111800</v>
          </cell>
          <cell r="C542" t="str">
            <v>Intercompany accounts receivable - Horizon Utilities - EDO</v>
          </cell>
        </row>
        <row r="543">
          <cell r="B543" t="str">
            <v>111900</v>
          </cell>
          <cell r="C543" t="str">
            <v>Intercompany accounts receivable - Hamilton Utilities Corporation</v>
          </cell>
        </row>
        <row r="544">
          <cell r="B544" t="str">
            <v>112000</v>
          </cell>
          <cell r="C544" t="str">
            <v>Advanced invoice clearing (L)</v>
          </cell>
        </row>
        <row r="545">
          <cell r="B545" t="str">
            <v>112500</v>
          </cell>
          <cell r="C545" t="str">
            <v>Accounts receivable - Recoverable work (L)</v>
          </cell>
        </row>
        <row r="546">
          <cell r="B546" t="str">
            <v>112501</v>
          </cell>
          <cell r="C546" t="str">
            <v>Accounts receivable - Recoverable work other</v>
          </cell>
        </row>
        <row r="547">
          <cell r="B547" t="str">
            <v>113000</v>
          </cell>
          <cell r="C547" t="str">
            <v>Accounts receivable - Retailers</v>
          </cell>
        </row>
        <row r="548">
          <cell r="B548" t="str">
            <v>113500</v>
          </cell>
          <cell r="C548" t="str">
            <v>Accounts receivable - Daffron</v>
          </cell>
        </row>
        <row r="549">
          <cell r="B549" t="str">
            <v>113600</v>
          </cell>
          <cell r="C549" t="str">
            <v>Accounts receivable - Unbilled</v>
          </cell>
        </row>
        <row r="550">
          <cell r="B550" t="str">
            <v>113998</v>
          </cell>
          <cell r="C550" t="str">
            <v>Daffron historical clearing account</v>
          </cell>
        </row>
        <row r="551">
          <cell r="B551" t="str">
            <v>113999</v>
          </cell>
          <cell r="C551" t="str">
            <v>Water and sewer - Clearing account</v>
          </cell>
        </row>
        <row r="552">
          <cell r="B552" t="str">
            <v>114000</v>
          </cell>
          <cell r="C552" t="str">
            <v>Allowance for doubtful accounts - Trade (L)</v>
          </cell>
        </row>
        <row r="553">
          <cell r="B553" t="str">
            <v>114100</v>
          </cell>
          <cell r="C553" t="str">
            <v>Allowance for doubtful accounts - Daffron</v>
          </cell>
        </row>
        <row r="554">
          <cell r="B554" t="str">
            <v>114200</v>
          </cell>
          <cell r="C554" t="str">
            <v>Allowance for doubtful accounts - Miscellaneous</v>
          </cell>
        </row>
        <row r="555">
          <cell r="B555" t="str">
            <v>115000</v>
          </cell>
          <cell r="C555" t="str">
            <v>Advance - Employee travel</v>
          </cell>
        </row>
        <row r="556">
          <cell r="B556" t="str">
            <v>117000</v>
          </cell>
          <cell r="C556" t="str">
            <v>Other receivables</v>
          </cell>
        </row>
        <row r="557">
          <cell r="B557" t="str">
            <v>117100</v>
          </cell>
          <cell r="C557" t="str">
            <v>Other receivables - Regulatory</v>
          </cell>
        </row>
        <row r="558">
          <cell r="B558" t="str">
            <v>117200</v>
          </cell>
          <cell r="C558" t="str">
            <v>Other receivables - Miscellaneous backbilling</v>
          </cell>
        </row>
        <row r="559">
          <cell r="B559" t="str">
            <v>118000</v>
          </cell>
          <cell r="C559" t="str">
            <v>Interest/dividend receivable</v>
          </cell>
        </row>
        <row r="560">
          <cell r="B560" t="str">
            <v>118500</v>
          </cell>
          <cell r="C560" t="str">
            <v>Rents receivable</v>
          </cell>
        </row>
        <row r="561">
          <cell r="B561" t="str">
            <v>119000</v>
          </cell>
          <cell r="C561" t="str">
            <v>Notes receivables</v>
          </cell>
        </row>
        <row r="562">
          <cell r="B562" t="str">
            <v>120000</v>
          </cell>
          <cell r="C562" t="str">
            <v>Inventory (L)</v>
          </cell>
        </row>
        <row r="563">
          <cell r="B563" t="str">
            <v>120001</v>
          </cell>
          <cell r="C563" t="str">
            <v>Inventory</v>
          </cell>
        </row>
        <row r="564">
          <cell r="B564" t="str">
            <v>120099</v>
          </cell>
          <cell r="C564" t="str">
            <v>Inventory - Return clearing</v>
          </cell>
        </row>
        <row r="565">
          <cell r="B565" t="str">
            <v>120500</v>
          </cell>
          <cell r="C565" t="str">
            <v>Inventory - Fuel</v>
          </cell>
        </row>
        <row r="566">
          <cell r="B566" t="str">
            <v>122000</v>
          </cell>
          <cell r="C566" t="str">
            <v>Inventory - Work in process</v>
          </cell>
        </row>
        <row r="567">
          <cell r="B567" t="str">
            <v>122500</v>
          </cell>
          <cell r="C567" t="str">
            <v>Inventory - Work in process at vendor</v>
          </cell>
        </row>
        <row r="568">
          <cell r="B568" t="str">
            <v>122600</v>
          </cell>
          <cell r="C568" t="str">
            <v>Inventory in exchange</v>
          </cell>
        </row>
        <row r="569">
          <cell r="B569" t="str">
            <v>124500</v>
          </cell>
          <cell r="C569" t="str">
            <v>Transfer within a site</v>
          </cell>
        </row>
        <row r="570">
          <cell r="B570" t="str">
            <v>124600</v>
          </cell>
          <cell r="C570" t="str">
            <v>Transfer between sites</v>
          </cell>
        </row>
        <row r="571">
          <cell r="B571" t="str">
            <v>124700</v>
          </cell>
          <cell r="C571" t="str">
            <v>Non-inventory trans between sites</v>
          </cell>
        </row>
        <row r="572">
          <cell r="B572" t="str">
            <v>125800</v>
          </cell>
          <cell r="C572" t="str">
            <v>Inventory - Consignment</v>
          </cell>
        </row>
        <row r="573">
          <cell r="B573" t="str">
            <v>126000</v>
          </cell>
          <cell r="C573" t="str">
            <v>Reserve for excess and obsolete inventory</v>
          </cell>
        </row>
        <row r="574">
          <cell r="B574" t="str">
            <v>127100</v>
          </cell>
          <cell r="C574" t="str">
            <v>Work in progress (L)</v>
          </cell>
        </row>
        <row r="575">
          <cell r="B575" t="str">
            <v>127101</v>
          </cell>
          <cell r="C575" t="str">
            <v>Work in progress - Other</v>
          </cell>
        </row>
        <row r="576">
          <cell r="B576" t="str">
            <v>127102</v>
          </cell>
          <cell r="C576" t="str">
            <v>Work in progress - Project closure clearing</v>
          </cell>
        </row>
        <row r="577">
          <cell r="B577" t="str">
            <v>127800</v>
          </cell>
          <cell r="C577" t="str">
            <v>Capitalized project revenue (L)</v>
          </cell>
        </row>
        <row r="578">
          <cell r="B578" t="str">
            <v>130000</v>
          </cell>
          <cell r="C578" t="str">
            <v>Deferred tax - Current</v>
          </cell>
        </row>
        <row r="579">
          <cell r="B579" t="str">
            <v>131000</v>
          </cell>
          <cell r="C579" t="str">
            <v>Deferred tax - Long-term</v>
          </cell>
        </row>
        <row r="580">
          <cell r="B580" t="str">
            <v>140000</v>
          </cell>
          <cell r="C580" t="str">
            <v>Prepaid expense (L)</v>
          </cell>
        </row>
        <row r="581">
          <cell r="B581" t="str">
            <v>140100</v>
          </cell>
          <cell r="C581" t="str">
            <v>Prepaid insurance (L)</v>
          </cell>
        </row>
        <row r="582">
          <cell r="B582" t="str">
            <v>140200</v>
          </cell>
          <cell r="C582" t="str">
            <v>Prepaid property taxes</v>
          </cell>
        </row>
        <row r="583">
          <cell r="B583" t="str">
            <v>140300</v>
          </cell>
          <cell r="C583" t="str">
            <v>Prepaid other</v>
          </cell>
        </row>
        <row r="584">
          <cell r="B584" t="str">
            <v>140350</v>
          </cell>
          <cell r="C584" t="str">
            <v>Prepaid Postage</v>
          </cell>
        </row>
        <row r="585">
          <cell r="B585" t="str">
            <v>140390</v>
          </cell>
          <cell r="C585" t="str">
            <v>Prepaid Customer Care (L)</v>
          </cell>
        </row>
        <row r="586">
          <cell r="B586" t="str">
            <v>140391</v>
          </cell>
          <cell r="C586" t="str">
            <v>Prepaid Customer Care</v>
          </cell>
        </row>
        <row r="587">
          <cell r="B587" t="str">
            <v>140400</v>
          </cell>
          <cell r="C587" t="str">
            <v>Supplier advances (L)</v>
          </cell>
        </row>
        <row r="588">
          <cell r="B588" t="str">
            <v>144000</v>
          </cell>
          <cell r="C588" t="str">
            <v>Other Current Assets</v>
          </cell>
        </row>
        <row r="589">
          <cell r="B589" t="str">
            <v>144100</v>
          </cell>
          <cell r="C589" t="str">
            <v>Accrual for tax - Federal</v>
          </cell>
        </row>
        <row r="590">
          <cell r="B590" t="str">
            <v>144200</v>
          </cell>
          <cell r="C590" t="str">
            <v>Accrual for tax - Provincial</v>
          </cell>
        </row>
        <row r="591">
          <cell r="B591" t="str">
            <v>145000</v>
          </cell>
          <cell r="C591" t="str">
            <v>Investment - Long-term</v>
          </cell>
        </row>
        <row r="592">
          <cell r="B592" t="str">
            <v>146000</v>
          </cell>
          <cell r="C592" t="str">
            <v>Other special or collateral funds</v>
          </cell>
        </row>
        <row r="593">
          <cell r="B593" t="str">
            <v>146500</v>
          </cell>
          <cell r="C593" t="str">
            <v>Sinking funds</v>
          </cell>
        </row>
        <row r="594">
          <cell r="B594" t="str">
            <v>147000</v>
          </cell>
          <cell r="C594" t="str">
            <v>Unamortized debt expense</v>
          </cell>
        </row>
        <row r="595">
          <cell r="B595" t="str">
            <v>148000</v>
          </cell>
          <cell r="C595" t="str">
            <v>Deferred issuance costs</v>
          </cell>
        </row>
        <row r="596">
          <cell r="B596" t="str">
            <v>148100</v>
          </cell>
          <cell r="C596" t="str">
            <v>Deferred merger and aquisition costs</v>
          </cell>
        </row>
        <row r="597">
          <cell r="B597" t="str">
            <v>148200</v>
          </cell>
          <cell r="C597" t="str">
            <v>Deferred costs - Other</v>
          </cell>
        </row>
        <row r="598">
          <cell r="B598" t="str">
            <v>148300</v>
          </cell>
          <cell r="C598" t="str">
            <v>Account 1562 reserve</v>
          </cell>
        </row>
        <row r="599">
          <cell r="B599" t="str">
            <v>148400</v>
          </cell>
          <cell r="C599" t="str">
            <v>Deferred conservation and demand management costs</v>
          </cell>
        </row>
        <row r="600">
          <cell r="B600" t="str">
            <v>150000</v>
          </cell>
          <cell r="C600" t="str">
            <v>Land</v>
          </cell>
        </row>
        <row r="601">
          <cell r="B601" t="str">
            <v>150500</v>
          </cell>
          <cell r="C601" t="str">
            <v>Land rights - Distribution plant</v>
          </cell>
        </row>
        <row r="602">
          <cell r="B602" t="str">
            <v>150600</v>
          </cell>
          <cell r="C602" t="str">
            <v>Land rights - General plant</v>
          </cell>
        </row>
        <row r="603">
          <cell r="B603" t="str">
            <v>150700</v>
          </cell>
          <cell r="C603" t="str">
            <v>Land - Substations</v>
          </cell>
        </row>
        <row r="604">
          <cell r="B604" t="str">
            <v>151000</v>
          </cell>
          <cell r="C604" t="str">
            <v>Building</v>
          </cell>
        </row>
        <row r="605">
          <cell r="B605" t="str">
            <v>151200</v>
          </cell>
          <cell r="C605" t="str">
            <v>Building - Substations</v>
          </cell>
        </row>
        <row r="606">
          <cell r="B606" t="str">
            <v>151250</v>
          </cell>
          <cell r="C606" t="str">
            <v>Hydro One substation contribution</v>
          </cell>
        </row>
        <row r="607">
          <cell r="B607" t="str">
            <v>151300</v>
          </cell>
          <cell r="C607" t="str">
            <v>Substation equipment</v>
          </cell>
        </row>
        <row r="608">
          <cell r="B608" t="str">
            <v>151400</v>
          </cell>
          <cell r="C608" t="str">
            <v>Transformers</v>
          </cell>
        </row>
        <row r="609">
          <cell r="B609" t="str">
            <v>151450</v>
          </cell>
          <cell r="C609" t="str">
            <v>Services</v>
          </cell>
        </row>
        <row r="610">
          <cell r="B610" t="str">
            <v>151500</v>
          </cell>
          <cell r="C610" t="str">
            <v>Meters</v>
          </cell>
        </row>
        <row r="611">
          <cell r="B611" t="str">
            <v>151510</v>
          </cell>
          <cell r="C611" t="str">
            <v>Smart meters</v>
          </cell>
        </row>
        <row r="612">
          <cell r="B612" t="str">
            <v>152000</v>
          </cell>
          <cell r="C612" t="str">
            <v>Leasehold improvement - Distribution plant</v>
          </cell>
        </row>
        <row r="613">
          <cell r="B613" t="str">
            <v>152100</v>
          </cell>
          <cell r="C613" t="str">
            <v>Leasehold improvement - General plant</v>
          </cell>
        </row>
        <row r="614">
          <cell r="B614" t="str">
            <v>152500</v>
          </cell>
          <cell r="C614" t="str">
            <v>Poles, towers and fixtures</v>
          </cell>
        </row>
        <row r="615">
          <cell r="B615" t="str">
            <v>153000</v>
          </cell>
          <cell r="C615" t="str">
            <v>Tools, shop and garage equipment</v>
          </cell>
        </row>
        <row r="616">
          <cell r="B616" t="str">
            <v>153100</v>
          </cell>
          <cell r="C616" t="str">
            <v>Measurement and testing equipment</v>
          </cell>
        </row>
        <row r="617">
          <cell r="B617" t="str">
            <v>153200</v>
          </cell>
          <cell r="C617" t="str">
            <v>Power operated equipment</v>
          </cell>
        </row>
        <row r="618">
          <cell r="B618" t="str">
            <v>153300</v>
          </cell>
          <cell r="C618" t="str">
            <v>Communications equipment</v>
          </cell>
        </row>
        <row r="619">
          <cell r="B619" t="str">
            <v>153400</v>
          </cell>
          <cell r="C619" t="str">
            <v>Other equipment</v>
          </cell>
        </row>
        <row r="620">
          <cell r="B620" t="str">
            <v>153500</v>
          </cell>
          <cell r="C620" t="str">
            <v>Stores equipment</v>
          </cell>
        </row>
        <row r="621">
          <cell r="B621" t="str">
            <v>153600</v>
          </cell>
          <cell r="C621" t="str">
            <v>System supervisory equipment</v>
          </cell>
        </row>
        <row r="622">
          <cell r="B622" t="str">
            <v>154000</v>
          </cell>
          <cell r="C622" t="str">
            <v>Furniture and fixtures</v>
          </cell>
        </row>
        <row r="623">
          <cell r="B623" t="str">
            <v>154500</v>
          </cell>
          <cell r="C623" t="str">
            <v>Computer software</v>
          </cell>
        </row>
        <row r="624">
          <cell r="B624" t="str">
            <v>155000</v>
          </cell>
          <cell r="C624" t="str">
            <v>Computer hardware</v>
          </cell>
        </row>
        <row r="625">
          <cell r="B625" t="str">
            <v>155500</v>
          </cell>
          <cell r="C625" t="str">
            <v>Overhead conductors and devices</v>
          </cell>
        </row>
        <row r="626">
          <cell r="B626" t="str">
            <v>156000</v>
          </cell>
          <cell r="C626" t="str">
            <v>Underground conductors and devices</v>
          </cell>
        </row>
        <row r="627">
          <cell r="B627" t="str">
            <v>156600</v>
          </cell>
          <cell r="C627" t="str">
            <v>Underground conduit</v>
          </cell>
        </row>
        <row r="628">
          <cell r="B628" t="str">
            <v>157000</v>
          </cell>
          <cell r="C628" t="str">
            <v>Vehicles</v>
          </cell>
        </row>
        <row r="629">
          <cell r="B629" t="str">
            <v>158000</v>
          </cell>
          <cell r="C629" t="str">
            <v>Other tangible property</v>
          </cell>
        </row>
        <row r="630">
          <cell r="B630" t="str">
            <v>158100</v>
          </cell>
          <cell r="C630" t="str">
            <v>Water heaters</v>
          </cell>
        </row>
        <row r="631">
          <cell r="B631" t="str">
            <v>158200</v>
          </cell>
          <cell r="C631" t="str">
            <v>Sentinel lights</v>
          </cell>
        </row>
        <row r="632">
          <cell r="B632" t="str">
            <v>158300</v>
          </cell>
          <cell r="C632" t="str">
            <v>Piping infrastructure</v>
          </cell>
        </row>
        <row r="633">
          <cell r="B633" t="str">
            <v>158400</v>
          </cell>
          <cell r="C633" t="str">
            <v>Generators</v>
          </cell>
        </row>
        <row r="634">
          <cell r="B634" t="str">
            <v>158500</v>
          </cell>
          <cell r="C634" t="str">
            <v>Energy centre equipment class 43.1</v>
          </cell>
        </row>
        <row r="635">
          <cell r="B635" t="str">
            <v>159000</v>
          </cell>
          <cell r="C635" t="str">
            <v>Capital - work in progress</v>
          </cell>
        </row>
        <row r="636">
          <cell r="B636" t="str">
            <v>159500</v>
          </cell>
          <cell r="C636" t="str">
            <v>Property under capital lease</v>
          </cell>
        </row>
        <row r="637">
          <cell r="B637" t="str">
            <v>159900</v>
          </cell>
          <cell r="C637" t="str">
            <v>Provision for impairment</v>
          </cell>
        </row>
        <row r="638">
          <cell r="B638" t="str">
            <v>160000</v>
          </cell>
          <cell r="C638" t="str">
            <v>Accumulated depreciation</v>
          </cell>
        </row>
        <row r="639">
          <cell r="B639" t="str">
            <v>160500</v>
          </cell>
          <cell r="C639" t="str">
            <v>Accumulated depreciation - capital contribution</v>
          </cell>
        </row>
        <row r="640">
          <cell r="B640" t="str">
            <v>160900</v>
          </cell>
          <cell r="C640" t="str">
            <v>Amortization of provision for impairment</v>
          </cell>
        </row>
        <row r="641">
          <cell r="B641" t="str">
            <v>161000</v>
          </cell>
          <cell r="C641" t="str">
            <v>Accumulated depreciation - Adjustments</v>
          </cell>
        </row>
        <row r="642">
          <cell r="B642" t="str">
            <v>170000</v>
          </cell>
          <cell r="C642" t="str">
            <v>Unrecovered plant and regulatory study costs</v>
          </cell>
        </row>
        <row r="643">
          <cell r="B643" t="str">
            <v>170500</v>
          </cell>
          <cell r="C643" t="str">
            <v>Other regulatory assets - Net accruals</v>
          </cell>
        </row>
        <row r="644">
          <cell r="B644" t="str">
            <v>170510</v>
          </cell>
          <cell r="C644" t="str">
            <v>Other regulatory assets - Other adjustments</v>
          </cell>
        </row>
        <row r="645">
          <cell r="B645" t="str">
            <v>170520</v>
          </cell>
          <cell r="C645" t="str">
            <v>Other regulatory assets - Carrying charges</v>
          </cell>
        </row>
        <row r="646">
          <cell r="B646" t="str">
            <v>171000</v>
          </cell>
          <cell r="C646" t="str">
            <v>Preliminary survey and investigation charges</v>
          </cell>
        </row>
        <row r="647">
          <cell r="B647" t="str">
            <v>171500</v>
          </cell>
          <cell r="C647" t="str">
            <v>Emission allowance inventory</v>
          </cell>
        </row>
        <row r="648">
          <cell r="B648" t="str">
            <v>171600</v>
          </cell>
          <cell r="C648" t="str">
            <v>Emission allowance withheld</v>
          </cell>
        </row>
        <row r="649">
          <cell r="B649" t="str">
            <v>171800</v>
          </cell>
          <cell r="C649" t="str">
            <v>RCVA retail - Net accruals</v>
          </cell>
        </row>
        <row r="650">
          <cell r="B650" t="str">
            <v>171810</v>
          </cell>
          <cell r="C650" t="str">
            <v>RCVA retail - Other Adjustments</v>
          </cell>
        </row>
        <row r="651">
          <cell r="B651" t="str">
            <v>171820</v>
          </cell>
          <cell r="C651" t="str">
            <v>RCVA retail - Carrying charges</v>
          </cell>
        </row>
        <row r="652">
          <cell r="B652" t="str">
            <v>172500</v>
          </cell>
          <cell r="C652" t="str">
            <v>Miscellaneous deferred debits - Regulatory</v>
          </cell>
        </row>
        <row r="653">
          <cell r="B653" t="str">
            <v>172510</v>
          </cell>
          <cell r="C653" t="str">
            <v>Retroactive revenue recovery</v>
          </cell>
        </row>
        <row r="654">
          <cell r="B654" t="str">
            <v>173000</v>
          </cell>
          <cell r="C654" t="str">
            <v>Deferred losses from disposition of utility plant</v>
          </cell>
        </row>
        <row r="655">
          <cell r="B655" t="str">
            <v>174000</v>
          </cell>
          <cell r="C655" t="str">
            <v>Unamortized loss on reacquired debt</v>
          </cell>
        </row>
        <row r="656">
          <cell r="B656" t="str">
            <v>174500</v>
          </cell>
          <cell r="C656" t="str">
            <v>Development charge deposits/receivables</v>
          </cell>
        </row>
        <row r="657">
          <cell r="B657" t="str">
            <v>174800</v>
          </cell>
          <cell r="C657" t="str">
            <v>RCVA STR - Net accruals</v>
          </cell>
        </row>
        <row r="658">
          <cell r="B658" t="str">
            <v>174810</v>
          </cell>
          <cell r="C658" t="str">
            <v>RCVA STR - Other adjustments</v>
          </cell>
        </row>
        <row r="659">
          <cell r="B659" t="str">
            <v>174820</v>
          </cell>
          <cell r="C659" t="str">
            <v>RCVA STR - Carrying charges</v>
          </cell>
        </row>
        <row r="660">
          <cell r="B660" t="str">
            <v>175000</v>
          </cell>
          <cell r="C660" t="str">
            <v>LV variance account - Net accruals</v>
          </cell>
        </row>
        <row r="661">
          <cell r="B661" t="str">
            <v>175010</v>
          </cell>
          <cell r="C661" t="str">
            <v>LV variance account - Other adjustments</v>
          </cell>
        </row>
        <row r="662">
          <cell r="B662" t="str">
            <v>175020</v>
          </cell>
          <cell r="C662" t="str">
            <v>LV variance account - Carrying charges</v>
          </cell>
        </row>
        <row r="663">
          <cell r="B663" t="str">
            <v>175500</v>
          </cell>
          <cell r="C663" t="str">
            <v>Smart meter capital and recovery offset VA - Revenues</v>
          </cell>
        </row>
        <row r="664">
          <cell r="B664" t="str">
            <v>175510</v>
          </cell>
          <cell r="C664" t="str">
            <v>Smart meter capital and recovery offset VA - Capital</v>
          </cell>
        </row>
        <row r="665">
          <cell r="B665" t="str">
            <v>175520</v>
          </cell>
          <cell r="C665" t="str">
            <v>Smart meter capital and recovery offset VA - Carrying charges</v>
          </cell>
        </row>
        <row r="666">
          <cell r="B666" t="str">
            <v>175530</v>
          </cell>
          <cell r="C666" t="str">
            <v>Smart meter capital and recovery offset VA - Accumulated amortization</v>
          </cell>
        </row>
        <row r="667">
          <cell r="B667" t="str">
            <v>175540</v>
          </cell>
          <cell r="C667" t="str">
            <v>Smart meter capital and recovery offset VA - Stranded meter costs</v>
          </cell>
        </row>
        <row r="668">
          <cell r="B668" t="str">
            <v>175550</v>
          </cell>
          <cell r="C668" t="str">
            <v>Smart meter capital and recovery offset VA - Smart meter revenue for GAAP</v>
          </cell>
        </row>
        <row r="669">
          <cell r="B669" t="str">
            <v>175600</v>
          </cell>
          <cell r="C669" t="str">
            <v>Smart Meter OM&amp;A VA - Incremental costs</v>
          </cell>
        </row>
        <row r="670">
          <cell r="B670" t="str">
            <v>175610</v>
          </cell>
          <cell r="C670" t="str">
            <v>Smart Meter OM&amp;A VA - Carrying charges</v>
          </cell>
        </row>
        <row r="671">
          <cell r="B671" t="str">
            <v>175620</v>
          </cell>
          <cell r="C671" t="str">
            <v>Smart meter historical</v>
          </cell>
        </row>
        <row r="672">
          <cell r="B672" t="str">
            <v>175630</v>
          </cell>
          <cell r="C672" t="str">
            <v>Smart Meter OM&amp;A VA - Amortization expense</v>
          </cell>
        </row>
        <row r="673">
          <cell r="B673" t="str">
            <v>176000</v>
          </cell>
          <cell r="C673" t="str">
            <v>Deferred development costs</v>
          </cell>
        </row>
        <row r="674">
          <cell r="B674" t="str">
            <v>176200</v>
          </cell>
          <cell r="C674" t="str">
            <v>Deferred taxes</v>
          </cell>
        </row>
        <row r="675">
          <cell r="B675" t="str">
            <v>176201</v>
          </cell>
          <cell r="C675" t="str">
            <v>Deferred taxes - Future payment in lieu of taxes</v>
          </cell>
        </row>
        <row r="676">
          <cell r="B676" t="str">
            <v>176300</v>
          </cell>
          <cell r="C676" t="str">
            <v>Contra asset - Deferred taxes</v>
          </cell>
        </row>
        <row r="677">
          <cell r="B677" t="str">
            <v>176500</v>
          </cell>
          <cell r="C677" t="str">
            <v>Conservation and demand management expenditures and recoveries</v>
          </cell>
        </row>
        <row r="678">
          <cell r="B678" t="str">
            <v>176600</v>
          </cell>
          <cell r="C678" t="str">
            <v>Conservation and demand management contra account</v>
          </cell>
        </row>
        <row r="679">
          <cell r="B679" t="str">
            <v>177000</v>
          </cell>
          <cell r="C679" t="str">
            <v>Reserve for transition costs</v>
          </cell>
        </row>
        <row r="680">
          <cell r="B680" t="str">
            <v>177100</v>
          </cell>
          <cell r="C680" t="str">
            <v>Qualifying transition costs</v>
          </cell>
        </row>
        <row r="681">
          <cell r="B681" t="str">
            <v>177200</v>
          </cell>
          <cell r="C681" t="str">
            <v>Extraordinary event costs</v>
          </cell>
        </row>
        <row r="682">
          <cell r="B682" t="str">
            <v>177400</v>
          </cell>
          <cell r="C682" t="str">
            <v>Deferred rate impact amounts</v>
          </cell>
        </row>
        <row r="683">
          <cell r="B683" t="str">
            <v>178000</v>
          </cell>
          <cell r="C683" t="str">
            <v>RSVA WMS - Net accruals</v>
          </cell>
        </row>
        <row r="684">
          <cell r="B684" t="str">
            <v>178010</v>
          </cell>
          <cell r="C684" t="str">
            <v>RSVA WMS - Other adjustments</v>
          </cell>
        </row>
        <row r="685">
          <cell r="B685" t="str">
            <v>178020</v>
          </cell>
          <cell r="C685" t="str">
            <v>RSVA WMS - Carrying charges</v>
          </cell>
        </row>
        <row r="686">
          <cell r="B686" t="str">
            <v>178200</v>
          </cell>
          <cell r="C686" t="str">
            <v>RSVA one-time - Net accruals</v>
          </cell>
        </row>
        <row r="687">
          <cell r="B687" t="str">
            <v>178210</v>
          </cell>
          <cell r="C687" t="str">
            <v>RSVA one-time - Other adjustments</v>
          </cell>
        </row>
        <row r="688">
          <cell r="B688" t="str">
            <v>178220</v>
          </cell>
          <cell r="C688" t="str">
            <v>RSVA one-time - Carrying charges</v>
          </cell>
        </row>
        <row r="689">
          <cell r="B689" t="str">
            <v>178400</v>
          </cell>
          <cell r="C689" t="str">
            <v>RSVA NW - Net accruals</v>
          </cell>
        </row>
        <row r="690">
          <cell r="B690" t="str">
            <v>178410</v>
          </cell>
          <cell r="C690" t="str">
            <v>RSVA NW - Other adjustments</v>
          </cell>
        </row>
        <row r="691">
          <cell r="B691" t="str">
            <v>178420</v>
          </cell>
          <cell r="C691" t="str">
            <v>RSVA NW - Carrying charges</v>
          </cell>
        </row>
        <row r="692">
          <cell r="B692" t="str">
            <v>178600</v>
          </cell>
          <cell r="C692" t="str">
            <v>RSVA CN - Net accruals</v>
          </cell>
        </row>
        <row r="693">
          <cell r="B693" t="str">
            <v>178610</v>
          </cell>
          <cell r="C693" t="str">
            <v>RSVA CN - Other adjustments</v>
          </cell>
        </row>
        <row r="694">
          <cell r="B694" t="str">
            <v>178620</v>
          </cell>
          <cell r="C694" t="str">
            <v>RSVA CN - Carrying charges</v>
          </cell>
        </row>
        <row r="695">
          <cell r="B695" t="str">
            <v>178800</v>
          </cell>
          <cell r="C695" t="str">
            <v>RSVA power - Net accruals</v>
          </cell>
        </row>
        <row r="696">
          <cell r="B696" t="str">
            <v>178810</v>
          </cell>
          <cell r="C696" t="str">
            <v>RSVA power - Other adjustments</v>
          </cell>
        </row>
        <row r="697">
          <cell r="B697" t="str">
            <v>178820</v>
          </cell>
          <cell r="C697" t="str">
            <v>RSVA power - Carrying charges</v>
          </cell>
        </row>
        <row r="698">
          <cell r="B698" t="str">
            <v>178830</v>
          </cell>
          <cell r="C698" t="str">
            <v>RSVA power adj - Net accruals</v>
          </cell>
        </row>
        <row r="699">
          <cell r="B699" t="str">
            <v>178840</v>
          </cell>
          <cell r="C699" t="str">
            <v>RSVA power adj - Other adjustments</v>
          </cell>
        </row>
        <row r="700">
          <cell r="B700" t="str">
            <v>178850</v>
          </cell>
          <cell r="C700" t="str">
            <v>RSVA power adj - Carrying charges</v>
          </cell>
        </row>
        <row r="701">
          <cell r="B701" t="str">
            <v>179000</v>
          </cell>
          <cell r="C701" t="str">
            <v>Recovery of regulatory asset balances - Net accruals</v>
          </cell>
        </row>
        <row r="702">
          <cell r="B702" t="str">
            <v>179010</v>
          </cell>
          <cell r="C702" t="str">
            <v>Recovery of regulatory asset balances - Other adjustments</v>
          </cell>
        </row>
        <row r="703">
          <cell r="B703" t="str">
            <v>179020</v>
          </cell>
          <cell r="C703" t="str">
            <v>Recovery of regulatory asset balances - Carrying charges</v>
          </cell>
        </row>
        <row r="704">
          <cell r="B704" t="str">
            <v>179030</v>
          </cell>
          <cell r="C704" t="str">
            <v>Recovery of regulatory asset balances 2008 - Net accruals</v>
          </cell>
        </row>
        <row r="705">
          <cell r="B705" t="str">
            <v>179040</v>
          </cell>
          <cell r="C705" t="str">
            <v>Recovery of regulatory asset balances 2008 - Other adjustments</v>
          </cell>
        </row>
        <row r="706">
          <cell r="B706" t="str">
            <v>179050</v>
          </cell>
          <cell r="C706" t="str">
            <v>Recovery of regulatory asset balances 2008 - Carrying charges</v>
          </cell>
        </row>
        <row r="707">
          <cell r="B707" t="str">
            <v>179200</v>
          </cell>
          <cell r="C707" t="str">
            <v>PIL's and tax variance for 2006 and subsequent years</v>
          </cell>
        </row>
        <row r="708">
          <cell r="B708" t="str">
            <v>179210</v>
          </cell>
          <cell r="C708" t="str">
            <v>PIL's and tax variance for 2006 and subsequent years - Other adjustments</v>
          </cell>
        </row>
        <row r="709">
          <cell r="B709" t="str">
            <v>179220</v>
          </cell>
          <cell r="C709" t="str">
            <v>PIL's and tax variance for 2006 and sub years - Carrying charges</v>
          </cell>
        </row>
        <row r="710">
          <cell r="B710" t="str">
            <v>179300</v>
          </cell>
          <cell r="C710" t="str">
            <v>Regulatory provisions</v>
          </cell>
        </row>
        <row r="711">
          <cell r="B711" t="str">
            <v>180000</v>
          </cell>
          <cell r="C711" t="str">
            <v>Customer contracts</v>
          </cell>
        </row>
        <row r="712">
          <cell r="B712" t="str">
            <v>190000</v>
          </cell>
          <cell r="C712" t="str">
            <v>Deposits</v>
          </cell>
        </row>
        <row r="713">
          <cell r="B713" t="str">
            <v>190100</v>
          </cell>
          <cell r="C713" t="str">
            <v>Deposits - Long-term</v>
          </cell>
        </row>
        <row r="714">
          <cell r="B714" t="str">
            <v>190400</v>
          </cell>
          <cell r="C714" t="str">
            <v>Contribution to overhead substation</v>
          </cell>
        </row>
        <row r="715">
          <cell r="B715" t="str">
            <v>190500</v>
          </cell>
          <cell r="C715" t="str">
            <v>Contributions and grants</v>
          </cell>
        </row>
        <row r="716">
          <cell r="B716" t="str">
            <v>190600</v>
          </cell>
          <cell r="C716" t="str">
            <v>Contributions - Damage recoverable</v>
          </cell>
        </row>
        <row r="717">
          <cell r="B717" t="str">
            <v>193000</v>
          </cell>
          <cell r="C717" t="str">
            <v>Unamortized bond issue cost</v>
          </cell>
        </row>
        <row r="718">
          <cell r="B718" t="str">
            <v>193500</v>
          </cell>
          <cell r="C718" t="str">
            <v>Unamortized bond discount</v>
          </cell>
        </row>
        <row r="719">
          <cell r="B719" t="str">
            <v>193600</v>
          </cell>
          <cell r="C719" t="str">
            <v>Goodwill</v>
          </cell>
        </row>
        <row r="720">
          <cell r="B720" t="str">
            <v>194000</v>
          </cell>
          <cell r="C720" t="str">
            <v>Notes receivable from associated companies</v>
          </cell>
        </row>
        <row r="721">
          <cell r="B721" t="str">
            <v>195000</v>
          </cell>
          <cell r="C721" t="str">
            <v>Investment in subsidiaries</v>
          </cell>
        </row>
        <row r="722">
          <cell r="B722" t="str">
            <v>196000</v>
          </cell>
          <cell r="C722" t="str">
            <v>Promissory note receivable</v>
          </cell>
        </row>
        <row r="723">
          <cell r="B723" t="str">
            <v>199999</v>
          </cell>
          <cell r="C723" t="str">
            <v>Consolidation clearing - Balance sheet</v>
          </cell>
        </row>
        <row r="724">
          <cell r="B724" t="str">
            <v>200000</v>
          </cell>
          <cell r="C724" t="str">
            <v>Accounts payable - Trade (L)</v>
          </cell>
        </row>
        <row r="725">
          <cell r="B725" t="str">
            <v>200100</v>
          </cell>
          <cell r="C725" t="str">
            <v>Accounts payable - Daffron energy credits</v>
          </cell>
        </row>
        <row r="726">
          <cell r="B726" t="str">
            <v>200200</v>
          </cell>
          <cell r="C726" t="str">
            <v>Accounts payable - Trade preliminary invoice (L)</v>
          </cell>
        </row>
        <row r="727">
          <cell r="B727" t="str">
            <v>201000</v>
          </cell>
          <cell r="C727" t="str">
            <v>Accounts payable - Unbilled material receipt (L)</v>
          </cell>
        </row>
        <row r="728">
          <cell r="B728" t="str">
            <v>201001</v>
          </cell>
          <cell r="C728" t="str">
            <v>Accounts payable - Unbilled material receipt conversion</v>
          </cell>
        </row>
        <row r="729">
          <cell r="B729" t="str">
            <v>202000</v>
          </cell>
          <cell r="C729" t="str">
            <v>Accounts payable - Receipt without purchase order</v>
          </cell>
        </row>
        <row r="730">
          <cell r="B730" t="str">
            <v>203000</v>
          </cell>
          <cell r="C730" t="str">
            <v>Accounts payable - Unbilled prepayment</v>
          </cell>
        </row>
        <row r="731">
          <cell r="B731" t="str">
            <v>204000</v>
          </cell>
          <cell r="C731" t="str">
            <v>Accounts payable - Customer credit balances</v>
          </cell>
        </row>
        <row r="732">
          <cell r="B732" t="str">
            <v>205000</v>
          </cell>
          <cell r="C732" t="str">
            <v>Accounts payable - Employee travel reimbursement</v>
          </cell>
        </row>
        <row r="733">
          <cell r="B733" t="str">
            <v>205100</v>
          </cell>
          <cell r="C733" t="str">
            <v>Customer overpayment (L)</v>
          </cell>
        </row>
        <row r="734">
          <cell r="B734" t="str">
            <v>205200</v>
          </cell>
          <cell r="C734" t="str">
            <v>Holdbacks payable</v>
          </cell>
        </row>
        <row r="735">
          <cell r="B735" t="str">
            <v>205300</v>
          </cell>
          <cell r="C735" t="str">
            <v>Debt retirement charges payable</v>
          </cell>
        </row>
        <row r="736">
          <cell r="B736" t="str">
            <v>205400</v>
          </cell>
          <cell r="C736" t="str">
            <v>Accounts payable - Other</v>
          </cell>
        </row>
        <row r="737">
          <cell r="B737" t="str">
            <v>205410</v>
          </cell>
          <cell r="C737" t="str">
            <v>Accounts payable - Unmatched supplier cheque (L)</v>
          </cell>
        </row>
        <row r="738">
          <cell r="B738" t="str">
            <v>205900</v>
          </cell>
          <cell r="C738" t="str">
            <v>Accounts payable - City of Hamilton</v>
          </cell>
        </row>
        <row r="739">
          <cell r="B739" t="str">
            <v>206000</v>
          </cell>
          <cell r="C739" t="str">
            <v>Capital lease obligation - Current</v>
          </cell>
        </row>
        <row r="740">
          <cell r="B740" t="str">
            <v>208000</v>
          </cell>
          <cell r="C740" t="str">
            <v>Payroll payable</v>
          </cell>
        </row>
        <row r="741">
          <cell r="B741" t="str">
            <v>208010</v>
          </cell>
          <cell r="C741" t="str">
            <v>Payroll - OMERS payable</v>
          </cell>
        </row>
        <row r="742">
          <cell r="B742" t="str">
            <v>208020</v>
          </cell>
          <cell r="C742" t="str">
            <v>Payroll - EI payable</v>
          </cell>
        </row>
        <row r="743">
          <cell r="B743" t="str">
            <v>208030</v>
          </cell>
          <cell r="C743" t="str">
            <v>Payroll - CPP payable</v>
          </cell>
        </row>
        <row r="744">
          <cell r="B744" t="str">
            <v>208040</v>
          </cell>
          <cell r="C744" t="str">
            <v>Payroll - Income taxes payable</v>
          </cell>
        </row>
        <row r="745">
          <cell r="B745" t="str">
            <v>208050</v>
          </cell>
          <cell r="C745" t="str">
            <v>Payroll - Union dues payable</v>
          </cell>
        </row>
        <row r="746">
          <cell r="B746" t="str">
            <v>208060</v>
          </cell>
          <cell r="C746" t="str">
            <v>Payroll - Charity fund payable</v>
          </cell>
        </row>
        <row r="747">
          <cell r="B747" t="str">
            <v>208070</v>
          </cell>
          <cell r="C747" t="str">
            <v>Payroll - Garnish payable</v>
          </cell>
        </row>
        <row r="748">
          <cell r="B748" t="str">
            <v>208080</v>
          </cell>
          <cell r="C748" t="str">
            <v>Payroll - WSIB payable</v>
          </cell>
        </row>
        <row r="749">
          <cell r="B749" t="str">
            <v>208090</v>
          </cell>
          <cell r="C749" t="str">
            <v>Payroll - EHT payable</v>
          </cell>
        </row>
        <row r="750">
          <cell r="B750" t="str">
            <v>208100</v>
          </cell>
          <cell r="C750" t="str">
            <v>Payroll - Group benefits payable</v>
          </cell>
        </row>
        <row r="751">
          <cell r="B751" t="str">
            <v>208110</v>
          </cell>
          <cell r="C751" t="str">
            <v>Payroll - Life insurance payable</v>
          </cell>
        </row>
        <row r="752">
          <cell r="B752" t="str">
            <v>208120</v>
          </cell>
          <cell r="C752" t="str">
            <v>Payroll - CSB payable</v>
          </cell>
        </row>
        <row r="753">
          <cell r="B753" t="str">
            <v>208130</v>
          </cell>
          <cell r="C753" t="str">
            <v>Payroll - Credit union payable</v>
          </cell>
        </row>
        <row r="754">
          <cell r="B754" t="str">
            <v>208140</v>
          </cell>
          <cell r="C754" t="str">
            <v>Payroll - Other deductions</v>
          </cell>
        </row>
        <row r="755">
          <cell r="B755" t="str">
            <v>208150</v>
          </cell>
          <cell r="C755" t="str">
            <v>Payroll - Support payable</v>
          </cell>
        </row>
        <row r="756">
          <cell r="B756" t="str">
            <v>208200</v>
          </cell>
          <cell r="C756" t="str">
            <v>Payroll - Banked overtime payable</v>
          </cell>
        </row>
        <row r="757">
          <cell r="B757" t="str">
            <v>209000</v>
          </cell>
          <cell r="C757" t="str">
            <v>Customer deposits - Current</v>
          </cell>
        </row>
        <row r="758">
          <cell r="B758" t="str">
            <v>209005</v>
          </cell>
          <cell r="C758" t="str">
            <v>Construction deposits (L)</v>
          </cell>
        </row>
        <row r="759">
          <cell r="B759" t="str">
            <v>209006</v>
          </cell>
          <cell r="C759" t="str">
            <v>Construction deposits - other</v>
          </cell>
        </row>
        <row r="760">
          <cell r="B760" t="str">
            <v>209007</v>
          </cell>
          <cell r="C760" t="str">
            <v>Deposits - meter fees</v>
          </cell>
        </row>
        <row r="761">
          <cell r="B761" t="str">
            <v>209010</v>
          </cell>
          <cell r="C761" t="str">
            <v>Interest on customer deposits - Current</v>
          </cell>
        </row>
        <row r="762">
          <cell r="B762" t="str">
            <v>209020</v>
          </cell>
          <cell r="C762" t="str">
            <v>Interest on construction deposits - Current</v>
          </cell>
        </row>
        <row r="763">
          <cell r="B763" t="str">
            <v>209030</v>
          </cell>
          <cell r="C763" t="str">
            <v>Customer deferred deposits - Current</v>
          </cell>
        </row>
        <row r="764">
          <cell r="B764" t="str">
            <v>209035</v>
          </cell>
          <cell r="C764" t="str">
            <v>Retailer deposits - Current</v>
          </cell>
        </row>
        <row r="765">
          <cell r="B765" t="str">
            <v>209040</v>
          </cell>
          <cell r="C765" t="str">
            <v>Advanced invoice clearing (L)</v>
          </cell>
        </row>
        <row r="766">
          <cell r="B766" t="str">
            <v>209050</v>
          </cell>
          <cell r="C766" t="str">
            <v>Customer rebates payable</v>
          </cell>
        </row>
        <row r="767">
          <cell r="B767" t="str">
            <v>209100</v>
          </cell>
          <cell r="C767" t="str">
            <v>Unearned revenue</v>
          </cell>
        </row>
        <row r="768">
          <cell r="B768" t="str">
            <v>211100</v>
          </cell>
          <cell r="C768" t="str">
            <v>Intercompany accounts payable - Horizon Holdings Inc. (L)</v>
          </cell>
        </row>
        <row r="769">
          <cell r="B769" t="str">
            <v>211110</v>
          </cell>
          <cell r="C769" t="str">
            <v>Intercompany accounts payable - Horizon Utilities - EDO (L)</v>
          </cell>
        </row>
        <row r="770">
          <cell r="B770" t="str">
            <v>211120</v>
          </cell>
          <cell r="C770" t="str">
            <v>Intercompany accounts payable - Horizon Utilities - Customer care (L)</v>
          </cell>
        </row>
        <row r="771">
          <cell r="B771" t="str">
            <v>211130</v>
          </cell>
          <cell r="C771" t="str">
            <v>Intercompany accounts payable - Horizon Energy Solutions Inc. (L)</v>
          </cell>
        </row>
        <row r="772">
          <cell r="B772" t="str">
            <v>211140</v>
          </cell>
          <cell r="C772" t="str">
            <v>Intercompany accounts payable - HESI - MSP (L)</v>
          </cell>
        </row>
        <row r="773">
          <cell r="B773" t="str">
            <v>211150</v>
          </cell>
          <cell r="C773" t="str">
            <v>Intercompany accounts payable - HESI - Water heaters - St. Catharines (L)</v>
          </cell>
        </row>
        <row r="774">
          <cell r="B774" t="str">
            <v>211160</v>
          </cell>
          <cell r="C774" t="str">
            <v>Intercompany accounts payable - Hamilton Hydro Services Inc. (L)</v>
          </cell>
        </row>
        <row r="775">
          <cell r="B775" t="str">
            <v>211170</v>
          </cell>
          <cell r="C775" t="str">
            <v>Intercompany accounts payable - HHSI - Hamilton Community Energy (L)</v>
          </cell>
        </row>
        <row r="776">
          <cell r="B776" t="str">
            <v>211180</v>
          </cell>
          <cell r="C776" t="str">
            <v>Intercompany accounts payable - HHSI - Water heaters Hamilton (L)</v>
          </cell>
        </row>
        <row r="777">
          <cell r="B777" t="str">
            <v>211190</v>
          </cell>
          <cell r="C777" t="str">
            <v>Intercompany accounts payable - HHSI - FibreWired (L)</v>
          </cell>
        </row>
        <row r="778">
          <cell r="B778" t="str">
            <v>211200</v>
          </cell>
          <cell r="C778" t="str">
            <v>Intercompany accounts payable - Hamilton Utilities Corporation (L)</v>
          </cell>
        </row>
        <row r="779">
          <cell r="B779" t="str">
            <v>211300</v>
          </cell>
          <cell r="C779" t="str">
            <v>Intercompany payable - HHSI - Daffron - Water Heaters</v>
          </cell>
        </row>
        <row r="780">
          <cell r="B780" t="str">
            <v>211310</v>
          </cell>
          <cell r="C780" t="str">
            <v>Intercompany payable - HHSI - Daffron - HCE</v>
          </cell>
        </row>
        <row r="781">
          <cell r="B781" t="str">
            <v>211320</v>
          </cell>
          <cell r="C781" t="str">
            <v>Intercompany payable - HESI - Daffron - Water Heaters</v>
          </cell>
        </row>
        <row r="782">
          <cell r="B782" t="str">
            <v>211330</v>
          </cell>
          <cell r="C782" t="str">
            <v>Intercompany payable - HESI - Daffron - MSP</v>
          </cell>
        </row>
        <row r="783">
          <cell r="B783" t="str">
            <v>211400</v>
          </cell>
          <cell r="C783" t="str">
            <v>Intercompany payable - HHSI - Hamilton Community Energy</v>
          </cell>
        </row>
        <row r="784">
          <cell r="B784" t="str">
            <v>211410</v>
          </cell>
          <cell r="C784" t="str">
            <v>Intercompany payable - Hamilton Hydro Services Inc.</v>
          </cell>
        </row>
        <row r="785">
          <cell r="B785" t="str">
            <v>211420</v>
          </cell>
          <cell r="C785" t="str">
            <v>Intercompany payable - HHSI - Water heaters - Hamilton</v>
          </cell>
        </row>
        <row r="786">
          <cell r="B786" t="str">
            <v>211500</v>
          </cell>
          <cell r="C786" t="str">
            <v>Intercompany payable - HESI - MSP</v>
          </cell>
        </row>
        <row r="787">
          <cell r="B787" t="str">
            <v>211510</v>
          </cell>
          <cell r="C787" t="str">
            <v>Intercompany payable - Horizon Energy Solutions Inc.</v>
          </cell>
        </row>
        <row r="788">
          <cell r="B788" t="str">
            <v>211520</v>
          </cell>
          <cell r="C788" t="str">
            <v>Intercompany payable - HESI - Water heaters - St. Catharines</v>
          </cell>
        </row>
        <row r="789">
          <cell r="B789" t="str">
            <v>211610</v>
          </cell>
          <cell r="C789" t="str">
            <v>Intercompany payable - Horizon Utilities - Customer care</v>
          </cell>
        </row>
        <row r="790">
          <cell r="B790" t="str">
            <v>211700</v>
          </cell>
          <cell r="C790" t="str">
            <v>Intercompany payable - Horizon Holdings Inc.</v>
          </cell>
        </row>
        <row r="791">
          <cell r="B791" t="str">
            <v>211800</v>
          </cell>
          <cell r="C791" t="str">
            <v>Intercompany payable - Horizon Utilities - EDO</v>
          </cell>
        </row>
        <row r="792">
          <cell r="B792" t="str">
            <v>211900</v>
          </cell>
          <cell r="C792" t="str">
            <v>Intercompany payable - Hamilton Utilities Corporation</v>
          </cell>
        </row>
        <row r="793">
          <cell r="B793" t="str">
            <v>212100</v>
          </cell>
          <cell r="C793" t="str">
            <v>Intercompany accounts receivable SHGI</v>
          </cell>
        </row>
        <row r="794">
          <cell r="B794" t="str">
            <v>218000</v>
          </cell>
          <cell r="C794" t="str">
            <v>Intercompany loan payable (L)</v>
          </cell>
        </row>
        <row r="795">
          <cell r="B795" t="str">
            <v>219000</v>
          </cell>
          <cell r="C795" t="str">
            <v>Intercompany loan receivable (L)</v>
          </cell>
        </row>
        <row r="796">
          <cell r="B796" t="str">
            <v>220000</v>
          </cell>
          <cell r="C796" t="str">
            <v>Accrued salaries and wages</v>
          </cell>
        </row>
        <row r="797">
          <cell r="B797" t="str">
            <v>221000</v>
          </cell>
          <cell r="C797" t="str">
            <v>Accrued payroll tax</v>
          </cell>
        </row>
        <row r="798">
          <cell r="B798" t="str">
            <v>222000</v>
          </cell>
          <cell r="C798" t="str">
            <v>Accrued dividend payable</v>
          </cell>
        </row>
        <row r="799">
          <cell r="B799" t="str">
            <v>224000</v>
          </cell>
          <cell r="C799" t="str">
            <v>Accrued employee benefit and payroll deduction</v>
          </cell>
        </row>
        <row r="800">
          <cell r="B800" t="str">
            <v>226000</v>
          </cell>
          <cell r="C800" t="str">
            <v>Accrued bonus</v>
          </cell>
        </row>
        <row r="801">
          <cell r="B801" t="str">
            <v>227000</v>
          </cell>
          <cell r="C801" t="str">
            <v>Accrued vacation</v>
          </cell>
        </row>
        <row r="802">
          <cell r="B802" t="str">
            <v>229000</v>
          </cell>
          <cell r="C802" t="str">
            <v>Other accrued liabilities</v>
          </cell>
        </row>
        <row r="803">
          <cell r="B803" t="str">
            <v>229100</v>
          </cell>
          <cell r="C803" t="str">
            <v>Other accrued liabilities - Regulatory</v>
          </cell>
        </row>
        <row r="804">
          <cell r="B804" t="str">
            <v>229200</v>
          </cell>
          <cell r="C804" t="str">
            <v>Other accrued liabilities - Backbilling</v>
          </cell>
        </row>
        <row r="805">
          <cell r="B805" t="str">
            <v>229400</v>
          </cell>
          <cell r="C805" t="str">
            <v>Accrual for tax - Federal</v>
          </cell>
        </row>
        <row r="806">
          <cell r="B806" t="str">
            <v>229500</v>
          </cell>
          <cell r="C806" t="str">
            <v>Accrual for tax - Provincial</v>
          </cell>
        </row>
        <row r="807">
          <cell r="B807" t="str">
            <v>230100</v>
          </cell>
          <cell r="C807" t="str">
            <v>Deferred revenue (L)</v>
          </cell>
        </row>
        <row r="808">
          <cell r="B808" t="str">
            <v>230200</v>
          </cell>
          <cell r="C808" t="str">
            <v>Deferred revenue</v>
          </cell>
        </row>
        <row r="809">
          <cell r="B809" t="str">
            <v>230600</v>
          </cell>
          <cell r="C809" t="str">
            <v>Employee future benefits</v>
          </cell>
        </row>
        <row r="810">
          <cell r="B810" t="str">
            <v>230800</v>
          </cell>
          <cell r="C810" t="str">
            <v>Pensions - Past service liability</v>
          </cell>
        </row>
        <row r="811">
          <cell r="B811" t="str">
            <v>231000</v>
          </cell>
          <cell r="C811" t="str">
            <v>Vested sick leave liability</v>
          </cell>
        </row>
        <row r="812">
          <cell r="B812" t="str">
            <v>231100</v>
          </cell>
          <cell r="C812" t="str">
            <v>Capital lease obligiation - long-term</v>
          </cell>
        </row>
        <row r="813">
          <cell r="B813" t="str">
            <v>232000</v>
          </cell>
          <cell r="C813" t="str">
            <v>Stale dated cheques</v>
          </cell>
        </row>
        <row r="814">
          <cell r="B814" t="str">
            <v>233500</v>
          </cell>
          <cell r="C814" t="str">
            <v>Unamortized bond premium</v>
          </cell>
        </row>
        <row r="815">
          <cell r="B815" t="str">
            <v>234000</v>
          </cell>
          <cell r="C815" t="str">
            <v>Accrued pension cost liability</v>
          </cell>
        </row>
        <row r="816">
          <cell r="B816" t="str">
            <v>235000</v>
          </cell>
          <cell r="C816" t="str">
            <v>Future income taxes - Long-term</v>
          </cell>
        </row>
        <row r="817">
          <cell r="B817" t="str">
            <v>236000</v>
          </cell>
          <cell r="C817" t="str">
            <v>Due to HUC re: Qualifying transition costs recovery</v>
          </cell>
        </row>
        <row r="818">
          <cell r="B818" t="str">
            <v>237000</v>
          </cell>
          <cell r="C818" t="str">
            <v>Due to SCHI re: Qualifying transition costs recovery</v>
          </cell>
        </row>
        <row r="819">
          <cell r="B819" t="str">
            <v>238000</v>
          </cell>
          <cell r="C819" t="str">
            <v>Due from SCHI - MPA indemnity</v>
          </cell>
        </row>
        <row r="820">
          <cell r="B820" t="str">
            <v>239000</v>
          </cell>
          <cell r="C820" t="str">
            <v>Other regulatory liabilities</v>
          </cell>
        </row>
        <row r="821">
          <cell r="B821" t="str">
            <v>247000</v>
          </cell>
          <cell r="C821" t="str">
            <v>Debt retirement charges payable</v>
          </cell>
        </row>
        <row r="822">
          <cell r="B822" t="str">
            <v>247500</v>
          </cell>
          <cell r="C822" t="str">
            <v>GST payable</v>
          </cell>
        </row>
        <row r="823">
          <cell r="B823" t="str">
            <v>248000</v>
          </cell>
          <cell r="C823" t="str">
            <v>PST payable</v>
          </cell>
        </row>
        <row r="824">
          <cell r="B824" t="str">
            <v>248500</v>
          </cell>
          <cell r="C824" t="str">
            <v>Sales tax on advanced invoices</v>
          </cell>
        </row>
        <row r="825">
          <cell r="B825" t="str">
            <v>249500</v>
          </cell>
          <cell r="C825" t="str">
            <v>Customer deposits - Long-term</v>
          </cell>
        </row>
        <row r="826">
          <cell r="B826" t="str">
            <v>249600</v>
          </cell>
          <cell r="C826" t="str">
            <v>Construction deposits - Long-term (L)</v>
          </cell>
        </row>
        <row r="827">
          <cell r="B827" t="str">
            <v>249700</v>
          </cell>
          <cell r="C827" t="str">
            <v>Retaler deposits - Long-term</v>
          </cell>
        </row>
        <row r="828">
          <cell r="B828" t="str">
            <v>251000</v>
          </cell>
          <cell r="C828" t="str">
            <v>Notes payable</v>
          </cell>
        </row>
        <row r="829">
          <cell r="B829" t="str">
            <v>262000</v>
          </cell>
          <cell r="C829" t="str">
            <v>Current portion of long-term debt</v>
          </cell>
        </row>
        <row r="830">
          <cell r="B830" t="str">
            <v>263000</v>
          </cell>
          <cell r="C830" t="str">
            <v>Accrued interest on long-term debt</v>
          </cell>
        </row>
        <row r="831">
          <cell r="B831" t="str">
            <v>270000</v>
          </cell>
          <cell r="C831" t="str">
            <v>Long-term portion of obligation under capital lease</v>
          </cell>
        </row>
        <row r="832">
          <cell r="B832" t="str">
            <v>272000</v>
          </cell>
          <cell r="C832" t="str">
            <v>Long-term debt</v>
          </cell>
        </row>
        <row r="833">
          <cell r="B833" t="str">
            <v>275000</v>
          </cell>
          <cell r="C833" t="str">
            <v>Debenture - bond issuance long term portion</v>
          </cell>
        </row>
        <row r="834">
          <cell r="B834" t="str">
            <v>285000</v>
          </cell>
          <cell r="C834" t="str">
            <v>Future income taxes - Current</v>
          </cell>
        </row>
        <row r="835">
          <cell r="B835" t="str">
            <v>294000</v>
          </cell>
          <cell r="C835" t="str">
            <v>Notes payable to associated companies</v>
          </cell>
        </row>
        <row r="836">
          <cell r="B836" t="str">
            <v>300000</v>
          </cell>
          <cell r="C836" t="str">
            <v>Common stock</v>
          </cell>
        </row>
        <row r="837">
          <cell r="B837" t="str">
            <v>301000</v>
          </cell>
          <cell r="C837" t="str">
            <v>Contributed surplus</v>
          </cell>
        </row>
        <row r="838">
          <cell r="B838" t="str">
            <v>302000</v>
          </cell>
          <cell r="C838" t="str">
            <v>Minority interest</v>
          </cell>
        </row>
        <row r="839">
          <cell r="B839" t="str">
            <v>310000</v>
          </cell>
          <cell r="C839" t="str">
            <v>Preferred stock</v>
          </cell>
        </row>
        <row r="840">
          <cell r="B840" t="str">
            <v>340000</v>
          </cell>
          <cell r="C840" t="str">
            <v>Retained earnings</v>
          </cell>
        </row>
        <row r="841">
          <cell r="B841" t="str">
            <v>350000</v>
          </cell>
          <cell r="C841" t="str">
            <v>Dividend - Common stock</v>
          </cell>
        </row>
        <row r="842">
          <cell r="B842" t="str">
            <v>351000</v>
          </cell>
          <cell r="C842" t="str">
            <v>Dividend - Preferred stock</v>
          </cell>
        </row>
        <row r="843">
          <cell r="B843" t="str">
            <v>360000</v>
          </cell>
          <cell r="C843" t="str">
            <v>Accumulated income</v>
          </cell>
        </row>
        <row r="844">
          <cell r="B844" t="str">
            <v>400600</v>
          </cell>
          <cell r="C844" t="str">
            <v>Residential energy sales - Power</v>
          </cell>
        </row>
        <row r="845">
          <cell r="B845" t="str">
            <v>400601</v>
          </cell>
          <cell r="C845" t="str">
            <v>Residential energy sales - Power adjustment</v>
          </cell>
        </row>
        <row r="846">
          <cell r="B846" t="str">
            <v>402000</v>
          </cell>
          <cell r="C846" t="str">
            <v>Large users energy sales - Power</v>
          </cell>
        </row>
        <row r="847">
          <cell r="B847" t="str">
            <v>402001</v>
          </cell>
          <cell r="C847" t="str">
            <v>Large users energy sales - Power adjustment</v>
          </cell>
        </row>
        <row r="848">
          <cell r="B848" t="str">
            <v>402500</v>
          </cell>
          <cell r="C848" t="str">
            <v>Street lighting energy sales - Power</v>
          </cell>
        </row>
        <row r="849">
          <cell r="B849" t="str">
            <v>402501</v>
          </cell>
          <cell r="C849" t="str">
            <v>Street lighting energy sales - Power adjustment</v>
          </cell>
        </row>
        <row r="850">
          <cell r="B850" t="str">
            <v>403000</v>
          </cell>
          <cell r="C850" t="str">
            <v>Sentinel lighting energy sales - Power</v>
          </cell>
        </row>
        <row r="851">
          <cell r="B851" t="str">
            <v>403001</v>
          </cell>
          <cell r="C851" t="str">
            <v>Sentinel lighting energy sales - Power adjustment</v>
          </cell>
        </row>
        <row r="852">
          <cell r="B852" t="str">
            <v>403500</v>
          </cell>
          <cell r="C852" t="str">
            <v>General service &lt;50 kW energy sales - Power</v>
          </cell>
        </row>
        <row r="853">
          <cell r="B853" t="str">
            <v>403501</v>
          </cell>
          <cell r="C853" t="str">
            <v>General service &lt;50 kW energy sales - Power adjustment</v>
          </cell>
        </row>
        <row r="854">
          <cell r="B854" t="str">
            <v>403510</v>
          </cell>
          <cell r="C854" t="str">
            <v>General service &gt;50 kW energy sales - Power</v>
          </cell>
        </row>
        <row r="855">
          <cell r="B855" t="str">
            <v>403511</v>
          </cell>
          <cell r="C855" t="str">
            <v>General service &gt;50 kW energy sales - Power adjustment</v>
          </cell>
        </row>
        <row r="856">
          <cell r="B856" t="str">
            <v>403520</v>
          </cell>
          <cell r="C856" t="str">
            <v>Unmetered energy sales - Power</v>
          </cell>
        </row>
        <row r="857">
          <cell r="B857" t="str">
            <v>403521</v>
          </cell>
          <cell r="C857" t="str">
            <v>Unmetered energy sales - Power adjustment</v>
          </cell>
        </row>
        <row r="858">
          <cell r="B858" t="str">
            <v>405000</v>
          </cell>
          <cell r="C858" t="str">
            <v>Revenue adjustment - power</v>
          </cell>
        </row>
        <row r="859">
          <cell r="B859" t="str">
            <v>405001</v>
          </cell>
          <cell r="C859" t="str">
            <v>Revenue adjustment - power adjustment</v>
          </cell>
        </row>
        <row r="860">
          <cell r="B860" t="str">
            <v>405500</v>
          </cell>
          <cell r="C860" t="str">
            <v>Energy sales for resale (retailers)</v>
          </cell>
        </row>
        <row r="861">
          <cell r="B861" t="str">
            <v>406200</v>
          </cell>
          <cell r="C861" t="str">
            <v>Billed - WMS</v>
          </cell>
        </row>
        <row r="862">
          <cell r="B862" t="str">
            <v>406400</v>
          </cell>
          <cell r="C862" t="str">
            <v>Billed - One time</v>
          </cell>
        </row>
        <row r="863">
          <cell r="B863" t="str">
            <v>406600</v>
          </cell>
          <cell r="C863" t="str">
            <v>Billed - NW</v>
          </cell>
        </row>
        <row r="864">
          <cell r="B864" t="str">
            <v>406800</v>
          </cell>
          <cell r="C864" t="str">
            <v>Billed - CN</v>
          </cell>
        </row>
        <row r="865">
          <cell r="B865" t="str">
            <v>407500</v>
          </cell>
          <cell r="C865" t="str">
            <v>Billed - LV</v>
          </cell>
        </row>
        <row r="866">
          <cell r="B866" t="str">
            <v>408000</v>
          </cell>
          <cell r="C866" t="str">
            <v>Distribution services revenue - Residential - Fixed</v>
          </cell>
        </row>
        <row r="867">
          <cell r="B867" t="str">
            <v>408001</v>
          </cell>
          <cell r="C867" t="str">
            <v>Distribution services revenue - Large users - Fixed</v>
          </cell>
        </row>
        <row r="868">
          <cell r="B868" t="str">
            <v>408002</v>
          </cell>
          <cell r="C868" t="str">
            <v>Distribution services revenue - Street lighting - Fixed</v>
          </cell>
        </row>
        <row r="869">
          <cell r="B869" t="str">
            <v>408003</v>
          </cell>
          <cell r="C869" t="str">
            <v>Distribution services revenue - Sentinel lighting - Fixed</v>
          </cell>
        </row>
        <row r="870">
          <cell r="B870" t="str">
            <v>408004</v>
          </cell>
          <cell r="C870" t="str">
            <v>Distribution services revenue - General services &lt; 50 kW - Fixed</v>
          </cell>
        </row>
        <row r="871">
          <cell r="B871" t="str">
            <v>408005</v>
          </cell>
          <cell r="C871" t="str">
            <v>Distribution services revenue - General services &gt; 50 kW - Fixed</v>
          </cell>
        </row>
        <row r="872">
          <cell r="B872" t="str">
            <v>408006</v>
          </cell>
          <cell r="C872" t="str">
            <v>Distribution services revenue - Unmetered - Fixed</v>
          </cell>
        </row>
        <row r="873">
          <cell r="B873" t="str">
            <v>408008</v>
          </cell>
          <cell r="C873" t="str">
            <v>Distribution services revenue - Adjustment - Fixed</v>
          </cell>
        </row>
        <row r="874">
          <cell r="B874" t="str">
            <v>408009</v>
          </cell>
          <cell r="C874" t="str">
            <v>Distribution services revenue - SSS administration charge - Fixed</v>
          </cell>
        </row>
        <row r="875">
          <cell r="B875" t="str">
            <v>408010</v>
          </cell>
          <cell r="C875" t="str">
            <v>Regulatory assets drawdown - Fixed</v>
          </cell>
        </row>
        <row r="876">
          <cell r="B876" t="str">
            <v>408012</v>
          </cell>
          <cell r="C876" t="str">
            <v>Other PILS adjustments - Fixed</v>
          </cell>
        </row>
        <row r="877">
          <cell r="B877" t="str">
            <v>408014</v>
          </cell>
          <cell r="C877" t="str">
            <v>Backbilling adjustments - Fixed</v>
          </cell>
        </row>
        <row r="878">
          <cell r="B878" t="str">
            <v>408016</v>
          </cell>
          <cell r="C878" t="str">
            <v>Distribution services revenue - Unbilled - Fixed</v>
          </cell>
        </row>
        <row r="879">
          <cell r="B879" t="str">
            <v>408018</v>
          </cell>
          <cell r="C879" t="str">
            <v>Distribution services revenue - Adjustment - Smart meter</v>
          </cell>
        </row>
        <row r="880">
          <cell r="B880" t="str">
            <v>408030</v>
          </cell>
          <cell r="C880" t="str">
            <v>Distribution services revenue - Residential - Variable</v>
          </cell>
        </row>
        <row r="881">
          <cell r="B881" t="str">
            <v>408031</v>
          </cell>
          <cell r="C881" t="str">
            <v>Distribution services revenue - Large users - Variable</v>
          </cell>
        </row>
        <row r="882">
          <cell r="B882" t="str">
            <v>408032</v>
          </cell>
          <cell r="C882" t="str">
            <v>Distribution services revenue - Street lighting - Variable</v>
          </cell>
        </row>
        <row r="883">
          <cell r="B883" t="str">
            <v>408033</v>
          </cell>
          <cell r="C883" t="str">
            <v>Distribution services revenue - Sentinel lighting - Variable</v>
          </cell>
        </row>
        <row r="884">
          <cell r="B884" t="str">
            <v>408034</v>
          </cell>
          <cell r="C884" t="str">
            <v>Distribution services revenue - General services &lt; 50 kW - Variable</v>
          </cell>
        </row>
        <row r="885">
          <cell r="B885" t="str">
            <v>408035</v>
          </cell>
          <cell r="C885" t="str">
            <v>Distribution services revenue - General services &gt; 50 kW - Variable</v>
          </cell>
        </row>
        <row r="886">
          <cell r="B886" t="str">
            <v>408036</v>
          </cell>
          <cell r="C886" t="str">
            <v>Distribution services revenue - Unmetered - Variable</v>
          </cell>
        </row>
        <row r="887">
          <cell r="B887" t="str">
            <v>408037</v>
          </cell>
          <cell r="C887" t="str">
            <v>Distribution services revenue - Standby - Variable</v>
          </cell>
        </row>
        <row r="888">
          <cell r="B888" t="str">
            <v>408038</v>
          </cell>
          <cell r="C888" t="str">
            <v>Distribution services revenue - Adjustment - Variable</v>
          </cell>
        </row>
        <row r="889">
          <cell r="B889" t="str">
            <v>408039</v>
          </cell>
          <cell r="C889" t="str">
            <v>Distribution services revenue - Unbilled - Variable</v>
          </cell>
        </row>
        <row r="890">
          <cell r="B890" t="str">
            <v>408040</v>
          </cell>
          <cell r="C890" t="str">
            <v>Regulatory assets drawdown - Variable</v>
          </cell>
        </row>
        <row r="891">
          <cell r="B891" t="str">
            <v>408042</v>
          </cell>
          <cell r="C891" t="str">
            <v>PILS 2007 drawdown - Variable</v>
          </cell>
        </row>
        <row r="892">
          <cell r="B892" t="str">
            <v>408044</v>
          </cell>
          <cell r="C892" t="str">
            <v>Backbilling adjustments - Variable</v>
          </cell>
        </row>
        <row r="893">
          <cell r="B893" t="str">
            <v>408046</v>
          </cell>
          <cell r="C893" t="str">
            <v>Distribution services revenue - Load transfer - Variable</v>
          </cell>
        </row>
        <row r="894">
          <cell r="B894" t="str">
            <v>408048</v>
          </cell>
          <cell r="C894" t="str">
            <v>Distribution services revenue - Theft of power - Variable</v>
          </cell>
        </row>
        <row r="895">
          <cell r="B895" t="str">
            <v>408070</v>
          </cell>
          <cell r="C895" t="str">
            <v>Transformer discounts - GS &lt; 50 kW</v>
          </cell>
        </row>
        <row r="896">
          <cell r="B896" t="str">
            <v>408071</v>
          </cell>
          <cell r="C896" t="str">
            <v>Transformer discounts - GS &gt; 50 kW</v>
          </cell>
        </row>
        <row r="897">
          <cell r="B897" t="str">
            <v>408072</v>
          </cell>
          <cell r="C897" t="str">
            <v>Transformer discounts - Large users</v>
          </cell>
        </row>
        <row r="898">
          <cell r="B898" t="str">
            <v>408200</v>
          </cell>
          <cell r="C898" t="str">
            <v>Retail services revenue - Establishing service agreements</v>
          </cell>
        </row>
        <row r="899">
          <cell r="B899" t="str">
            <v>408210</v>
          </cell>
          <cell r="C899" t="str">
            <v>Retail services revenue - Distributor consolidated billing</v>
          </cell>
        </row>
        <row r="900">
          <cell r="B900" t="str">
            <v>408220</v>
          </cell>
          <cell r="C900" t="str">
            <v>Retail services revenue - Retailer consolidated billing</v>
          </cell>
        </row>
        <row r="901">
          <cell r="B901" t="str">
            <v>408400</v>
          </cell>
          <cell r="C901" t="str">
            <v>Service transaction request revenue - Retailer request fee</v>
          </cell>
        </row>
        <row r="902">
          <cell r="B902" t="str">
            <v>408410</v>
          </cell>
          <cell r="C902" t="str">
            <v>Service transaction request revenue - Retailer processing fee</v>
          </cell>
        </row>
        <row r="903">
          <cell r="B903" t="str">
            <v>409005</v>
          </cell>
          <cell r="C903" t="str">
            <v>Power purchased</v>
          </cell>
        </row>
        <row r="904">
          <cell r="B904" t="str">
            <v>409008</v>
          </cell>
          <cell r="C904" t="str">
            <v>Charges - WMS</v>
          </cell>
        </row>
        <row r="905">
          <cell r="B905" t="str">
            <v>409010</v>
          </cell>
          <cell r="C905" t="str">
            <v>Cost of power adjustments</v>
          </cell>
        </row>
        <row r="906">
          <cell r="B906" t="str">
            <v>409012</v>
          </cell>
          <cell r="C906" t="str">
            <v>Charges - WMS one time</v>
          </cell>
        </row>
        <row r="907">
          <cell r="B907" t="str">
            <v>409014</v>
          </cell>
          <cell r="C907" t="str">
            <v>Charges - Retail transmission - NW</v>
          </cell>
        </row>
        <row r="908">
          <cell r="B908" t="str">
            <v>409016</v>
          </cell>
          <cell r="C908" t="str">
            <v>Charges - Retail transmission - CN</v>
          </cell>
        </row>
        <row r="909">
          <cell r="B909" t="str">
            <v>409018</v>
          </cell>
          <cell r="C909" t="str">
            <v>Charges - Low voltage</v>
          </cell>
        </row>
        <row r="910">
          <cell r="B910" t="str">
            <v>410000</v>
          </cell>
          <cell r="C910" t="str">
            <v>Rental income - Pole and duct</v>
          </cell>
        </row>
        <row r="911">
          <cell r="B911" t="str">
            <v>410010</v>
          </cell>
          <cell r="C911" t="str">
            <v>Rental income - Pole and duct - Intercompany</v>
          </cell>
        </row>
        <row r="912">
          <cell r="B912" t="str">
            <v>411000</v>
          </cell>
          <cell r="C912" t="str">
            <v>Building rental - John Street (Daffron)</v>
          </cell>
        </row>
        <row r="913">
          <cell r="B913" t="str">
            <v>411500</v>
          </cell>
          <cell r="C913" t="str">
            <v>Building rental - John Street (City of Hamilton)</v>
          </cell>
        </row>
        <row r="914">
          <cell r="B914" t="str">
            <v>412000</v>
          </cell>
          <cell r="C914" t="str">
            <v>Building rental - Stoney Creek</v>
          </cell>
        </row>
        <row r="915">
          <cell r="B915" t="str">
            <v>412500</v>
          </cell>
          <cell r="C915" t="str">
            <v>Building rental - Governor's Road</v>
          </cell>
        </row>
        <row r="916">
          <cell r="B916" t="str">
            <v>413000</v>
          </cell>
          <cell r="C916" t="str">
            <v>Building rental - St. Catharines</v>
          </cell>
        </row>
        <row r="917">
          <cell r="B917" t="str">
            <v>420000</v>
          </cell>
          <cell r="C917" t="str">
            <v>Late payment charges</v>
          </cell>
        </row>
        <row r="918">
          <cell r="B918" t="str">
            <v>421000</v>
          </cell>
          <cell r="C918" t="str">
            <v>Lawyers fees</v>
          </cell>
        </row>
        <row r="919">
          <cell r="B919" t="str">
            <v>421100</v>
          </cell>
          <cell r="C919" t="str">
            <v>Income tax letter</v>
          </cell>
        </row>
        <row r="920">
          <cell r="B920" t="str">
            <v>421200</v>
          </cell>
          <cell r="C920" t="str">
            <v>Notification charge</v>
          </cell>
        </row>
        <row r="921">
          <cell r="B921" t="str">
            <v>421300</v>
          </cell>
          <cell r="C921" t="str">
            <v>Account history</v>
          </cell>
        </row>
        <row r="922">
          <cell r="B922" t="str">
            <v>421400</v>
          </cell>
          <cell r="C922" t="str">
            <v>Legal letter</v>
          </cell>
        </row>
        <row r="923">
          <cell r="B923" t="str">
            <v>421500</v>
          </cell>
          <cell r="C923" t="str">
            <v>NSF payment charges</v>
          </cell>
        </row>
        <row r="924">
          <cell r="B924" t="str">
            <v>421600</v>
          </cell>
          <cell r="C924" t="str">
            <v>Special meter reads</v>
          </cell>
        </row>
        <row r="925">
          <cell r="B925" t="str">
            <v>421700</v>
          </cell>
          <cell r="C925" t="str">
            <v>Meter dispute charges</v>
          </cell>
        </row>
        <row r="926">
          <cell r="B926" t="str">
            <v>421800</v>
          </cell>
          <cell r="C926" t="str">
            <v>Statement of account</v>
          </cell>
        </row>
        <row r="927">
          <cell r="B927" t="str">
            <v>421900</v>
          </cell>
          <cell r="C927" t="str">
            <v>Post dated cheque removal</v>
          </cell>
        </row>
        <row r="928">
          <cell r="B928" t="str">
            <v>422000</v>
          </cell>
          <cell r="C928" t="str">
            <v>Collection charges</v>
          </cell>
        </row>
        <row r="929">
          <cell r="B929" t="str">
            <v>422100</v>
          </cell>
          <cell r="C929" t="str">
            <v>Reconnection charges</v>
          </cell>
        </row>
        <row r="930">
          <cell r="B930" t="str">
            <v>422200</v>
          </cell>
          <cell r="C930" t="str">
            <v>Credit checks</v>
          </cell>
        </row>
        <row r="931">
          <cell r="B931" t="str">
            <v>422300</v>
          </cell>
          <cell r="C931" t="str">
            <v>Duplicate invoice charges</v>
          </cell>
        </row>
        <row r="932">
          <cell r="B932" t="str">
            <v>422400</v>
          </cell>
          <cell r="C932" t="str">
            <v>Request for other billing information</v>
          </cell>
        </row>
        <row r="933">
          <cell r="B933" t="str">
            <v>422500</v>
          </cell>
          <cell r="C933" t="str">
            <v>New connection charges</v>
          </cell>
        </row>
        <row r="934">
          <cell r="B934" t="str">
            <v>423000</v>
          </cell>
          <cell r="C934" t="str">
            <v>Meter department charges</v>
          </cell>
        </row>
        <row r="935">
          <cell r="B935" t="str">
            <v>423500</v>
          </cell>
          <cell r="C935" t="str">
            <v>Theft of power</v>
          </cell>
        </row>
        <row r="936">
          <cell r="B936" t="str">
            <v>424000</v>
          </cell>
          <cell r="C936" t="str">
            <v>Scrap sales</v>
          </cell>
        </row>
        <row r="937">
          <cell r="B937" t="str">
            <v>424500</v>
          </cell>
          <cell r="C937" t="str">
            <v>Merchandising</v>
          </cell>
        </row>
        <row r="938">
          <cell r="B938" t="str">
            <v>425000</v>
          </cell>
          <cell r="C938" t="str">
            <v>City call centre charges</v>
          </cell>
        </row>
        <row r="939">
          <cell r="B939" t="str">
            <v>426000</v>
          </cell>
          <cell r="C939" t="str">
            <v>Ontario Power Authority program bonus</v>
          </cell>
        </row>
        <row r="940">
          <cell r="B940" t="str">
            <v>427000</v>
          </cell>
          <cell r="C940" t="str">
            <v>Water heater rental</v>
          </cell>
        </row>
        <row r="941">
          <cell r="B941" t="str">
            <v>427500</v>
          </cell>
          <cell r="C941" t="str">
            <v>Sentinel light rental</v>
          </cell>
        </row>
        <row r="942">
          <cell r="B942" t="str">
            <v>429900</v>
          </cell>
          <cell r="C942" t="str">
            <v>Miscellaneous revenue</v>
          </cell>
        </row>
        <row r="943">
          <cell r="B943" t="str">
            <v>429910</v>
          </cell>
          <cell r="C943" t="str">
            <v>Miscellaneous revenue - Intercompany</v>
          </cell>
        </row>
        <row r="944">
          <cell r="B944" t="str">
            <v>430000</v>
          </cell>
          <cell r="C944" t="str">
            <v>Water billing</v>
          </cell>
        </row>
        <row r="945">
          <cell r="B945" t="str">
            <v>431000</v>
          </cell>
          <cell r="C945" t="str">
            <v>Water billing late payment charges</v>
          </cell>
        </row>
        <row r="946">
          <cell r="B946" t="str">
            <v>431500</v>
          </cell>
          <cell r="C946" t="str">
            <v>WNH payment processing charges</v>
          </cell>
        </row>
        <row r="947">
          <cell r="B947" t="str">
            <v>440000</v>
          </cell>
          <cell r="C947" t="str">
            <v>Management fee revenue</v>
          </cell>
        </row>
        <row r="948">
          <cell r="B948" t="str">
            <v>440010</v>
          </cell>
          <cell r="C948" t="str">
            <v>Billing and customer service fees - EDO</v>
          </cell>
        </row>
        <row r="949">
          <cell r="B949" t="str">
            <v>440020</v>
          </cell>
          <cell r="C949" t="str">
            <v>Billing and customer service fees - Water heaters</v>
          </cell>
        </row>
        <row r="950">
          <cell r="B950" t="str">
            <v>440030</v>
          </cell>
          <cell r="C950" t="str">
            <v>Management fee revenue - Intercompany - Horizon</v>
          </cell>
        </row>
        <row r="951">
          <cell r="B951" t="str">
            <v>440040</v>
          </cell>
          <cell r="C951" t="str">
            <v>Management fee revenue - Intercompany - HUC</v>
          </cell>
        </row>
        <row r="952">
          <cell r="B952" t="str">
            <v>451000</v>
          </cell>
          <cell r="C952" t="str">
            <v>Revenue - Cooling</v>
          </cell>
        </row>
        <row r="953">
          <cell r="B953" t="str">
            <v>452000</v>
          </cell>
          <cell r="C953" t="str">
            <v>Revenue - Thermal heat</v>
          </cell>
        </row>
        <row r="954">
          <cell r="B954" t="str">
            <v>453000</v>
          </cell>
          <cell r="C954" t="str">
            <v>Revenue - Electricity</v>
          </cell>
        </row>
        <row r="955">
          <cell r="B955" t="str">
            <v>459000</v>
          </cell>
          <cell r="C955" t="str">
            <v>Telecommunication service charges</v>
          </cell>
        </row>
        <row r="956">
          <cell r="B956" t="str">
            <v>459010</v>
          </cell>
          <cell r="C956" t="str">
            <v>Telecommunication service charges - Intercompany</v>
          </cell>
        </row>
        <row r="957">
          <cell r="B957" t="str">
            <v>490000</v>
          </cell>
          <cell r="C957" t="str">
            <v>Interest income - Intercompany</v>
          </cell>
        </row>
        <row r="958">
          <cell r="B958" t="str">
            <v>491000</v>
          </cell>
          <cell r="C958" t="str">
            <v>Interest income - Bank</v>
          </cell>
        </row>
        <row r="959">
          <cell r="B959" t="str">
            <v>492000</v>
          </cell>
          <cell r="C959" t="str">
            <v>Interest income - Miscellaneous receivables</v>
          </cell>
        </row>
        <row r="960">
          <cell r="B960" t="str">
            <v>498000</v>
          </cell>
          <cell r="C960" t="str">
            <v>Dividend income</v>
          </cell>
        </row>
        <row r="961">
          <cell r="B961" t="str">
            <v>499900</v>
          </cell>
          <cell r="C961" t="str">
            <v>Billing and customer service revenue (Reporting purposes only)</v>
          </cell>
        </row>
        <row r="962">
          <cell r="B962" t="str">
            <v>499910</v>
          </cell>
          <cell r="C962" t="str">
            <v>Other revenue (Reporting purposes only)</v>
          </cell>
        </row>
        <row r="963">
          <cell r="B963" t="str">
            <v>499920</v>
          </cell>
          <cell r="C963" t="str">
            <v>Interest income (Reporting purposes only)</v>
          </cell>
        </row>
        <row r="964">
          <cell r="B964" t="str">
            <v>500000</v>
          </cell>
          <cell r="C964" t="str">
            <v>Cost of goods sold</v>
          </cell>
        </row>
        <row r="965">
          <cell r="B965" t="str">
            <v>502000</v>
          </cell>
          <cell r="C965" t="str">
            <v>Cost of service sold</v>
          </cell>
        </row>
        <row r="966">
          <cell r="B966" t="str">
            <v>503000</v>
          </cell>
          <cell r="C966" t="str">
            <v>Cost of service sold-contra account</v>
          </cell>
        </row>
        <row r="967">
          <cell r="B967" t="str">
            <v>600000</v>
          </cell>
          <cell r="C967" t="str">
            <v>Salaries</v>
          </cell>
        </row>
        <row r="968">
          <cell r="B968" t="str">
            <v>601000</v>
          </cell>
          <cell r="C968" t="str">
            <v>Overtime</v>
          </cell>
        </row>
        <row r="969">
          <cell r="B969" t="str">
            <v>604000</v>
          </cell>
          <cell r="C969" t="str">
            <v>Contract labour</v>
          </cell>
        </row>
        <row r="970">
          <cell r="B970" t="str">
            <v>605000</v>
          </cell>
          <cell r="C970" t="str">
            <v>Bonus</v>
          </cell>
        </row>
        <row r="971">
          <cell r="B971" t="str">
            <v>605500</v>
          </cell>
          <cell r="C971" t="str">
            <v>Commissions</v>
          </cell>
        </row>
        <row r="972">
          <cell r="B972" t="str">
            <v>606000</v>
          </cell>
          <cell r="C972" t="str">
            <v>Overtime and vacation payout</v>
          </cell>
        </row>
        <row r="973">
          <cell r="B973" t="str">
            <v>608000</v>
          </cell>
          <cell r="C973" t="str">
            <v>Direct labour - Work order</v>
          </cell>
        </row>
        <row r="974">
          <cell r="B974" t="str">
            <v>608090</v>
          </cell>
          <cell r="C974" t="str">
            <v>Direct labour - Work order - Contra</v>
          </cell>
        </row>
        <row r="975">
          <cell r="B975" t="str">
            <v>608100</v>
          </cell>
          <cell r="C975" t="str">
            <v>Direct labour - Work order - Overhead</v>
          </cell>
        </row>
        <row r="976">
          <cell r="B976" t="str">
            <v>608190</v>
          </cell>
          <cell r="C976" t="str">
            <v>Direct labour - Work order - Overhead - Contra</v>
          </cell>
        </row>
        <row r="977">
          <cell r="B977" t="str">
            <v>609000</v>
          </cell>
          <cell r="C977" t="str">
            <v>Direct labour - Project (ABC costs)</v>
          </cell>
        </row>
        <row r="978">
          <cell r="B978" t="str">
            <v>609090</v>
          </cell>
          <cell r="C978" t="str">
            <v>Direct labour - Project (ABC costs) - Contra</v>
          </cell>
        </row>
        <row r="979">
          <cell r="B979" t="str">
            <v>609100</v>
          </cell>
          <cell r="C979" t="str">
            <v>Direct labour - Project (ABC costs) - Overhead</v>
          </cell>
        </row>
        <row r="980">
          <cell r="B980" t="str">
            <v>609190</v>
          </cell>
          <cell r="C980" t="str">
            <v>Direct labour - Project (ABC costs) - Overhead - Contra</v>
          </cell>
        </row>
        <row r="981">
          <cell r="B981" t="str">
            <v>610000</v>
          </cell>
          <cell r="C981" t="str">
            <v>Employer payroll taxes</v>
          </cell>
        </row>
        <row r="982">
          <cell r="B982" t="str">
            <v>611000</v>
          </cell>
          <cell r="C982" t="str">
            <v>Health and medical benefits</v>
          </cell>
        </row>
        <row r="983">
          <cell r="B983" t="str">
            <v>611200</v>
          </cell>
          <cell r="C983" t="str">
            <v>OMERS</v>
          </cell>
        </row>
        <row r="984">
          <cell r="B984" t="str">
            <v>611300</v>
          </cell>
          <cell r="C984" t="str">
            <v>Long-term disability</v>
          </cell>
        </row>
        <row r="985">
          <cell r="B985" t="str">
            <v>611400</v>
          </cell>
          <cell r="C985" t="str">
            <v>EHT</v>
          </cell>
        </row>
        <row r="986">
          <cell r="B986" t="str">
            <v>611500</v>
          </cell>
          <cell r="C986" t="str">
            <v>Life insurance premiums</v>
          </cell>
        </row>
        <row r="987">
          <cell r="B987" t="str">
            <v>612000</v>
          </cell>
          <cell r="C987" t="str">
            <v>Employee future benefits</v>
          </cell>
        </row>
        <row r="988">
          <cell r="B988" t="str">
            <v>613000</v>
          </cell>
          <cell r="C988" t="str">
            <v>Retiree benefits</v>
          </cell>
        </row>
        <row r="989">
          <cell r="B989" t="str">
            <v>614000</v>
          </cell>
          <cell r="C989" t="str">
            <v>Vacation and holidays</v>
          </cell>
        </row>
        <row r="990">
          <cell r="B990" t="str">
            <v>615000</v>
          </cell>
          <cell r="C990" t="str">
            <v>Other downtime</v>
          </cell>
        </row>
        <row r="991">
          <cell r="B991" t="str">
            <v>619000</v>
          </cell>
          <cell r="C991" t="str">
            <v>Other employee compensation</v>
          </cell>
        </row>
        <row r="992">
          <cell r="B992" t="str">
            <v>620000</v>
          </cell>
          <cell r="C992" t="str">
            <v>Travel and accommodations</v>
          </cell>
        </row>
        <row r="993">
          <cell r="B993" t="str">
            <v>621000</v>
          </cell>
          <cell r="C993" t="str">
            <v>Mileage</v>
          </cell>
        </row>
        <row r="994">
          <cell r="B994" t="str">
            <v>622000</v>
          </cell>
          <cell r="C994" t="str">
            <v>Meals and entertainment</v>
          </cell>
        </row>
        <row r="995">
          <cell r="B995" t="str">
            <v>630000</v>
          </cell>
          <cell r="C995" t="str">
            <v>Recruiting</v>
          </cell>
        </row>
        <row r="996">
          <cell r="B996" t="str">
            <v>640000</v>
          </cell>
          <cell r="C996" t="str">
            <v>Training and development</v>
          </cell>
        </row>
        <row r="997">
          <cell r="B997" t="str">
            <v>641000</v>
          </cell>
          <cell r="C997" t="str">
            <v>Subscriptions and memberships</v>
          </cell>
        </row>
        <row r="998">
          <cell r="B998" t="str">
            <v>650000</v>
          </cell>
          <cell r="C998" t="str">
            <v>Direct work order charges - Materials used</v>
          </cell>
        </row>
        <row r="999">
          <cell r="B999" t="str">
            <v>651000</v>
          </cell>
          <cell r="C999" t="str">
            <v>Direct work order charges - Vehicles used</v>
          </cell>
        </row>
        <row r="1000">
          <cell r="B1000" t="str">
            <v>671000</v>
          </cell>
          <cell r="C1000" t="str">
            <v>Vehicle</v>
          </cell>
        </row>
        <row r="1001">
          <cell r="B1001" t="str">
            <v>672000</v>
          </cell>
          <cell r="C1001" t="str">
            <v>Fuel</v>
          </cell>
        </row>
        <row r="1002">
          <cell r="B1002" t="str">
            <v>681000</v>
          </cell>
          <cell r="C1002" t="str">
            <v>Safety</v>
          </cell>
        </row>
        <row r="1003">
          <cell r="B1003" t="str">
            <v>690000</v>
          </cell>
          <cell r="C1003" t="str">
            <v>Computer maintenance</v>
          </cell>
        </row>
        <row r="1004">
          <cell r="B1004" t="str">
            <v>691000</v>
          </cell>
          <cell r="C1004" t="str">
            <v>Internet services</v>
          </cell>
        </row>
        <row r="1005">
          <cell r="B1005" t="str">
            <v>691010</v>
          </cell>
          <cell r="C1005" t="str">
            <v>Internet services - Intercompany</v>
          </cell>
        </row>
        <row r="1006">
          <cell r="B1006" t="str">
            <v>692000</v>
          </cell>
          <cell r="C1006" t="str">
            <v>Software license and maintenance</v>
          </cell>
        </row>
        <row r="1007">
          <cell r="B1007" t="str">
            <v>699900</v>
          </cell>
          <cell r="C1007" t="str">
            <v>Salaries and benefits (Reporting purposes only)</v>
          </cell>
        </row>
        <row r="1008">
          <cell r="B1008" t="str">
            <v>700000</v>
          </cell>
          <cell r="C1008" t="str">
            <v>Maintenance supplies</v>
          </cell>
        </row>
        <row r="1009">
          <cell r="B1009" t="str">
            <v>704000</v>
          </cell>
          <cell r="C1009" t="str">
            <v>General office supplies</v>
          </cell>
        </row>
        <row r="1010">
          <cell r="B1010" t="str">
            <v>707000</v>
          </cell>
          <cell r="C1010" t="str">
            <v>Small tools</v>
          </cell>
        </row>
        <row r="1011">
          <cell r="B1011" t="str">
            <v>708000</v>
          </cell>
          <cell r="C1011" t="str">
            <v>Consumables</v>
          </cell>
        </row>
        <row r="1012">
          <cell r="B1012" t="str">
            <v>709000</v>
          </cell>
          <cell r="C1012" t="str">
            <v>Other supplies</v>
          </cell>
        </row>
        <row r="1013">
          <cell r="B1013" t="str">
            <v>709900</v>
          </cell>
          <cell r="C1013" t="str">
            <v>Purchase price variance</v>
          </cell>
        </row>
        <row r="1014">
          <cell r="B1014" t="str">
            <v>710000</v>
          </cell>
          <cell r="C1014" t="str">
            <v>Rent</v>
          </cell>
        </row>
        <row r="1015">
          <cell r="B1015" t="str">
            <v>711000</v>
          </cell>
          <cell r="C1015" t="str">
            <v>Repairs and maintenance - Equipment</v>
          </cell>
        </row>
        <row r="1016">
          <cell r="B1016" t="str">
            <v>711200</v>
          </cell>
          <cell r="C1016" t="str">
            <v>Equipment repair</v>
          </cell>
        </row>
        <row r="1017">
          <cell r="B1017" t="str">
            <v>711500</v>
          </cell>
          <cell r="C1017" t="str">
            <v>Equipment rental</v>
          </cell>
        </row>
        <row r="1018">
          <cell r="B1018" t="str">
            <v>720000</v>
          </cell>
          <cell r="C1018" t="str">
            <v>Rent - Building</v>
          </cell>
        </row>
        <row r="1019">
          <cell r="B1019" t="str">
            <v>720500</v>
          </cell>
          <cell r="C1019" t="str">
            <v>Rent - Outside storage</v>
          </cell>
        </row>
        <row r="1020">
          <cell r="B1020" t="str">
            <v>721000</v>
          </cell>
          <cell r="C1020" t="str">
            <v>Utilities</v>
          </cell>
        </row>
        <row r="1021">
          <cell r="B1021" t="str">
            <v>721010</v>
          </cell>
          <cell r="C1021" t="str">
            <v>Natural Gas</v>
          </cell>
        </row>
        <row r="1022">
          <cell r="B1022" t="str">
            <v>722000</v>
          </cell>
          <cell r="C1022" t="str">
            <v>Property tax</v>
          </cell>
        </row>
        <row r="1023">
          <cell r="B1023" t="str">
            <v>723000</v>
          </cell>
          <cell r="C1023" t="str">
            <v>Repairs and maintenance - Building</v>
          </cell>
        </row>
        <row r="1024">
          <cell r="B1024" t="str">
            <v>723500</v>
          </cell>
          <cell r="C1024" t="str">
            <v>HVAC maintenance</v>
          </cell>
        </row>
        <row r="1025">
          <cell r="B1025" t="str">
            <v>724000</v>
          </cell>
          <cell r="C1025" t="str">
            <v>Janitorial and landscaping service</v>
          </cell>
        </row>
        <row r="1026">
          <cell r="B1026" t="str">
            <v>725000</v>
          </cell>
          <cell r="C1026" t="str">
            <v>Security service</v>
          </cell>
        </row>
        <row r="1027">
          <cell r="B1027" t="str">
            <v>726100</v>
          </cell>
          <cell r="C1027" t="str">
            <v>WSIB</v>
          </cell>
        </row>
        <row r="1028">
          <cell r="B1028" t="str">
            <v>726200</v>
          </cell>
          <cell r="C1028" t="str">
            <v>Insurance - Property</v>
          </cell>
        </row>
        <row r="1029">
          <cell r="B1029" t="str">
            <v>726300</v>
          </cell>
          <cell r="C1029" t="str">
            <v>Insurance - General</v>
          </cell>
        </row>
        <row r="1030">
          <cell r="B1030" t="str">
            <v>726400</v>
          </cell>
          <cell r="C1030" t="str">
            <v>Insurance - Automobile</v>
          </cell>
        </row>
        <row r="1031">
          <cell r="B1031" t="str">
            <v>730000</v>
          </cell>
          <cell r="C1031" t="str">
            <v>Telephone</v>
          </cell>
        </row>
        <row r="1032">
          <cell r="B1032" t="str">
            <v>730010</v>
          </cell>
          <cell r="C1032" t="str">
            <v>Telephone - Intercompany</v>
          </cell>
        </row>
        <row r="1033">
          <cell r="B1033" t="str">
            <v>731000</v>
          </cell>
          <cell r="C1033" t="str">
            <v>Cellular and pager</v>
          </cell>
        </row>
        <row r="1034">
          <cell r="B1034" t="str">
            <v>735000</v>
          </cell>
          <cell r="C1034" t="str">
            <v>Wireless communications</v>
          </cell>
        </row>
        <row r="1035">
          <cell r="B1035" t="str">
            <v>740000</v>
          </cell>
          <cell r="C1035" t="str">
            <v>Freight postage and delivery</v>
          </cell>
        </row>
        <row r="1036">
          <cell r="B1036" t="str">
            <v>745000</v>
          </cell>
          <cell r="C1036" t="str">
            <v>Emergency maintenance</v>
          </cell>
        </row>
        <row r="1037">
          <cell r="B1037" t="str">
            <v>750000</v>
          </cell>
          <cell r="C1037" t="str">
            <v>Legal fees</v>
          </cell>
        </row>
        <row r="1038">
          <cell r="B1038" t="str">
            <v>751000</v>
          </cell>
          <cell r="C1038" t="str">
            <v>Auditing fees</v>
          </cell>
        </row>
        <row r="1039">
          <cell r="B1039" t="str">
            <v>752000</v>
          </cell>
          <cell r="C1039" t="str">
            <v>Tax service</v>
          </cell>
        </row>
        <row r="1040">
          <cell r="B1040" t="str">
            <v>753000</v>
          </cell>
          <cell r="C1040" t="str">
            <v>Consulting</v>
          </cell>
        </row>
        <row r="1041">
          <cell r="B1041" t="str">
            <v>753500</v>
          </cell>
          <cell r="C1041" t="str">
            <v>Tree trimming</v>
          </cell>
        </row>
        <row r="1042">
          <cell r="B1042" t="str">
            <v>754000</v>
          </cell>
          <cell r="C1042" t="str">
            <v>Outside service provider</v>
          </cell>
        </row>
        <row r="1043">
          <cell r="B1043" t="str">
            <v>754500</v>
          </cell>
          <cell r="C1043" t="str">
            <v>Service agreements</v>
          </cell>
        </row>
        <row r="1044">
          <cell r="B1044" t="str">
            <v>755000</v>
          </cell>
          <cell r="C1044" t="str">
            <v>Other professional service</v>
          </cell>
        </row>
        <row r="1045">
          <cell r="B1045" t="str">
            <v>755500</v>
          </cell>
          <cell r="C1045" t="str">
            <v>Joint use</v>
          </cell>
        </row>
        <row r="1046">
          <cell r="B1046" t="str">
            <v>755510</v>
          </cell>
          <cell r="C1046" t="str">
            <v>Joint use - Intercompany</v>
          </cell>
        </row>
        <row r="1047">
          <cell r="B1047" t="str">
            <v>756000</v>
          </cell>
          <cell r="C1047" t="str">
            <v>Outside sales commissions</v>
          </cell>
        </row>
        <row r="1048">
          <cell r="B1048" t="str">
            <v>756500</v>
          </cell>
          <cell r="C1048" t="str">
            <v>Intercompany customer service charges</v>
          </cell>
        </row>
        <row r="1049">
          <cell r="B1049" t="str">
            <v>757000</v>
          </cell>
          <cell r="C1049" t="str">
            <v>Management fee expense</v>
          </cell>
        </row>
        <row r="1050">
          <cell r="B1050" t="str">
            <v>757010</v>
          </cell>
          <cell r="C1050" t="str">
            <v>Management fee expense - Intercompany - Horizon</v>
          </cell>
        </row>
        <row r="1051">
          <cell r="B1051" t="str">
            <v>757020</v>
          </cell>
          <cell r="C1051" t="str">
            <v>Management fee expense - Intercompany - HUC</v>
          </cell>
        </row>
        <row r="1052">
          <cell r="B1052" t="str">
            <v>757500</v>
          </cell>
          <cell r="C1052" t="str">
            <v>Honorarium</v>
          </cell>
        </row>
        <row r="1053">
          <cell r="B1053" t="str">
            <v>757510</v>
          </cell>
          <cell r="C1053" t="str">
            <v>Board expenses</v>
          </cell>
        </row>
        <row r="1054">
          <cell r="B1054" t="str">
            <v>758000</v>
          </cell>
          <cell r="C1054" t="str">
            <v>Meter reading - Hydro</v>
          </cell>
        </row>
        <row r="1055">
          <cell r="B1055" t="str">
            <v>758100</v>
          </cell>
          <cell r="C1055" t="str">
            <v>Meter reading - Water</v>
          </cell>
        </row>
        <row r="1056">
          <cell r="B1056" t="str">
            <v>758500</v>
          </cell>
          <cell r="C1056" t="str">
            <v>Meter cuts and reconnections</v>
          </cell>
        </row>
        <row r="1057">
          <cell r="B1057" t="str">
            <v>760000</v>
          </cell>
          <cell r="C1057" t="str">
            <v>Bank charges</v>
          </cell>
        </row>
        <row r="1058">
          <cell r="B1058" t="str">
            <v>761000</v>
          </cell>
          <cell r="C1058" t="str">
            <v>Bad debts</v>
          </cell>
        </row>
        <row r="1059">
          <cell r="B1059" t="str">
            <v>761500</v>
          </cell>
          <cell r="C1059" t="str">
            <v>Bad debt recovery</v>
          </cell>
        </row>
        <row r="1060">
          <cell r="B1060" t="str">
            <v>761700</v>
          </cell>
          <cell r="C1060" t="str">
            <v>Collection agency fees</v>
          </cell>
        </row>
        <row r="1061">
          <cell r="B1061" t="str">
            <v>763000</v>
          </cell>
          <cell r="C1061" t="str">
            <v>Dues and subscriptions</v>
          </cell>
        </row>
        <row r="1062">
          <cell r="B1062" t="str">
            <v>764000</v>
          </cell>
          <cell r="C1062" t="str">
            <v>Donations</v>
          </cell>
        </row>
        <row r="1063">
          <cell r="B1063" t="str">
            <v>764100</v>
          </cell>
          <cell r="C1063" t="str">
            <v>Sponsorships</v>
          </cell>
        </row>
        <row r="1064">
          <cell r="B1064" t="str">
            <v>765000</v>
          </cell>
          <cell r="C1064" t="str">
            <v>Conservation and demand management expense</v>
          </cell>
        </row>
        <row r="1065">
          <cell r="B1065" t="str">
            <v>765500</v>
          </cell>
          <cell r="C1065" t="str">
            <v>Research and development</v>
          </cell>
        </row>
        <row r="1066">
          <cell r="B1066" t="str">
            <v>766000</v>
          </cell>
          <cell r="C1066" t="str">
            <v>Issuance costs - Debenture</v>
          </cell>
        </row>
        <row r="1067">
          <cell r="B1067" t="str">
            <v>766500</v>
          </cell>
          <cell r="C1067" t="str">
            <v>Letter of credit fees</v>
          </cell>
        </row>
        <row r="1068">
          <cell r="B1068" t="str">
            <v>767000</v>
          </cell>
          <cell r="C1068" t="str">
            <v>Mergers and acquisitions</v>
          </cell>
        </row>
        <row r="1069">
          <cell r="B1069" t="str">
            <v>767500</v>
          </cell>
          <cell r="C1069" t="str">
            <v>Project planning</v>
          </cell>
        </row>
        <row r="1070">
          <cell r="B1070" t="str">
            <v>768000</v>
          </cell>
          <cell r="C1070" t="str">
            <v>Load transfers</v>
          </cell>
        </row>
        <row r="1071">
          <cell r="B1071" t="str">
            <v>768500</v>
          </cell>
          <cell r="C1071" t="str">
            <v>Regulatory costs</v>
          </cell>
        </row>
        <row r="1072">
          <cell r="B1072" t="str">
            <v>769000</v>
          </cell>
          <cell r="C1072" t="str">
            <v>Rounding difference (L)</v>
          </cell>
        </row>
        <row r="1073">
          <cell r="B1073" t="str">
            <v>770000</v>
          </cell>
          <cell r="C1073" t="str">
            <v>Advertising</v>
          </cell>
        </row>
        <row r="1074">
          <cell r="B1074" t="str">
            <v>772000</v>
          </cell>
          <cell r="C1074" t="str">
            <v>Sales promotion</v>
          </cell>
        </row>
        <row r="1075">
          <cell r="B1075" t="str">
            <v>773000</v>
          </cell>
          <cell r="C1075" t="str">
            <v>Public relations</v>
          </cell>
        </row>
        <row r="1076">
          <cell r="B1076" t="str">
            <v>779000</v>
          </cell>
          <cell r="C1076" t="str">
            <v>Marketing</v>
          </cell>
        </row>
        <row r="1077">
          <cell r="B1077" t="str">
            <v>780000</v>
          </cell>
          <cell r="C1077" t="str">
            <v>Intercompany expense</v>
          </cell>
        </row>
        <row r="1078">
          <cell r="B1078" t="str">
            <v>781000</v>
          </cell>
          <cell r="C1078" t="str">
            <v>Issue inventory charge - internal</v>
          </cell>
        </row>
        <row r="1079">
          <cell r="B1079" t="str">
            <v>781100</v>
          </cell>
          <cell r="C1079" t="str">
            <v>Income from issue inventory - internal</v>
          </cell>
        </row>
        <row r="1080">
          <cell r="B1080" t="str">
            <v>790000</v>
          </cell>
          <cell r="C1080" t="str">
            <v>Inventory value adjustments</v>
          </cell>
        </row>
        <row r="1081">
          <cell r="B1081" t="str">
            <v>792000</v>
          </cell>
          <cell r="C1081" t="str">
            <v>Scrap and spoilage</v>
          </cell>
        </row>
        <row r="1082">
          <cell r="B1082" t="str">
            <v>792300</v>
          </cell>
          <cell r="C1082" t="str">
            <v>Non-Inventory transfers between sites</v>
          </cell>
        </row>
        <row r="1083">
          <cell r="B1083" t="str">
            <v>792400</v>
          </cell>
          <cell r="C1083" t="str">
            <v>Purchase price variances - inventory</v>
          </cell>
        </row>
        <row r="1084">
          <cell r="B1084" t="str">
            <v>792490</v>
          </cell>
          <cell r="C1084" t="str">
            <v>Purchasing clearing - Balance must be zero</v>
          </cell>
        </row>
        <row r="1085">
          <cell r="B1085" t="str">
            <v>792500</v>
          </cell>
          <cell r="C1085" t="str">
            <v>Inventory count adjustments</v>
          </cell>
        </row>
        <row r="1086">
          <cell r="B1086" t="str">
            <v>793000</v>
          </cell>
          <cell r="C1086" t="str">
            <v>Inventory obsolesence</v>
          </cell>
        </row>
        <row r="1087">
          <cell r="B1087" t="str">
            <v>795000</v>
          </cell>
          <cell r="C1087" t="str">
            <v>Impairment loss - Long-lived assets</v>
          </cell>
        </row>
        <row r="1088">
          <cell r="B1088" t="str">
            <v>796000</v>
          </cell>
          <cell r="C1088" t="str">
            <v>Interest expense - Intercompany</v>
          </cell>
        </row>
        <row r="1089">
          <cell r="B1089" t="str">
            <v>799000</v>
          </cell>
          <cell r="C1089" t="str">
            <v>Miscellaneous expense</v>
          </cell>
        </row>
        <row r="1090">
          <cell r="B1090" t="str">
            <v>799900</v>
          </cell>
          <cell r="C1090" t="str">
            <v>Operating costs (Reporting purposes only)</v>
          </cell>
        </row>
        <row r="1091">
          <cell r="B1091" t="str">
            <v>799999</v>
          </cell>
          <cell r="C1091" t="str">
            <v>FibreWired operating expenses</v>
          </cell>
        </row>
        <row r="1092">
          <cell r="B1092" t="str">
            <v>800000</v>
          </cell>
          <cell r="C1092" t="str">
            <v>Amortization</v>
          </cell>
        </row>
        <row r="1093">
          <cell r="B1093" t="str">
            <v>800100</v>
          </cell>
          <cell r="C1093" t="str">
            <v>Amortization - Stores and fleet</v>
          </cell>
        </row>
        <row r="1094">
          <cell r="B1094" t="str">
            <v>800500</v>
          </cell>
          <cell r="C1094" t="str">
            <v>Amortization - Capital contribution</v>
          </cell>
        </row>
        <row r="1095">
          <cell r="B1095" t="str">
            <v>811500</v>
          </cell>
          <cell r="C1095" t="str">
            <v>Unrealized gain on foreign currency exchange</v>
          </cell>
        </row>
        <row r="1096">
          <cell r="B1096" t="str">
            <v>811600</v>
          </cell>
          <cell r="C1096" t="str">
            <v>Unrealized loss on foreign currency exchange</v>
          </cell>
        </row>
        <row r="1097">
          <cell r="B1097" t="str">
            <v>812000</v>
          </cell>
          <cell r="C1097" t="str">
            <v>Interest expense</v>
          </cell>
        </row>
        <row r="1098">
          <cell r="B1098" t="str">
            <v>819000</v>
          </cell>
          <cell r="C1098" t="str">
            <v>Other interest expense</v>
          </cell>
        </row>
        <row r="1099">
          <cell r="B1099" t="str">
            <v>830000</v>
          </cell>
          <cell r="C1099" t="str">
            <v>Gain/loss on sale of assets</v>
          </cell>
        </row>
        <row r="1100">
          <cell r="B1100" t="str">
            <v>832000</v>
          </cell>
          <cell r="C1100" t="str">
            <v>Gain/loss on disposal of assets</v>
          </cell>
        </row>
        <row r="1101">
          <cell r="B1101" t="str">
            <v>840000</v>
          </cell>
          <cell r="C1101" t="str">
            <v>Minority interest expense</v>
          </cell>
        </row>
        <row r="1102">
          <cell r="B1102" t="str">
            <v>851000</v>
          </cell>
          <cell r="C1102" t="str">
            <v>Payment in lieu of taxes - Federal</v>
          </cell>
        </row>
        <row r="1103">
          <cell r="B1103" t="str">
            <v>852000</v>
          </cell>
          <cell r="C1103" t="str">
            <v>Payment in lieu of taxes - Provincial</v>
          </cell>
        </row>
        <row r="1104">
          <cell r="B1104" t="str">
            <v>853000</v>
          </cell>
          <cell r="C1104" t="str">
            <v>Capital tax</v>
          </cell>
        </row>
        <row r="1105">
          <cell r="B1105" t="str">
            <v>860000</v>
          </cell>
          <cell r="C1105" t="str">
            <v>Extraordinary income - Gross</v>
          </cell>
        </row>
        <row r="1106">
          <cell r="B1106" t="str">
            <v>860500</v>
          </cell>
          <cell r="C1106" t="str">
            <v>Extraordinary losses - Gross</v>
          </cell>
        </row>
        <row r="1107">
          <cell r="B1107" t="str">
            <v>861000</v>
          </cell>
          <cell r="C1107" t="str">
            <v>Extraordinary items - Tax effect</v>
          </cell>
        </row>
        <row r="1108">
          <cell r="B1108" t="str">
            <v>881000</v>
          </cell>
          <cell r="C1108" t="str">
            <v>Foreign currency translation adjustment</v>
          </cell>
        </row>
        <row r="1109">
          <cell r="B1109" t="str">
            <v>885000</v>
          </cell>
          <cell r="C1109" t="str">
            <v>Gain/loss on tax w/ currency translation</v>
          </cell>
        </row>
        <row r="1110">
          <cell r="B1110" t="str">
            <v>899900</v>
          </cell>
          <cell r="C1110" t="str">
            <v>Depreciation and amortization (Reporting purposes only)</v>
          </cell>
        </row>
        <row r="1111">
          <cell r="B1111" t="str">
            <v>899910</v>
          </cell>
          <cell r="C1111" t="str">
            <v>Income and large corporations taxes (Reporting purposes only)</v>
          </cell>
        </row>
        <row r="1112">
          <cell r="B1112" t="str">
            <v>900000</v>
          </cell>
          <cell r="C1112" t="str">
            <v>Payroll burden - Costs recovered</v>
          </cell>
        </row>
        <row r="1113">
          <cell r="B1113" t="str">
            <v>900100</v>
          </cell>
          <cell r="C1113" t="str">
            <v>Payroll burden - Costs allocated in</v>
          </cell>
        </row>
        <row r="1114">
          <cell r="B1114" t="str">
            <v>901000</v>
          </cell>
          <cell r="C1114" t="str">
            <v>Fleet burden - Costs recovered</v>
          </cell>
        </row>
        <row r="1115">
          <cell r="B1115" t="str">
            <v>902000</v>
          </cell>
          <cell r="C1115" t="str">
            <v>Stores burden - Costs recovered</v>
          </cell>
        </row>
        <row r="1116">
          <cell r="B1116" t="str">
            <v>902500</v>
          </cell>
          <cell r="C1116" t="str">
            <v>Procurement burden - Costs recovered</v>
          </cell>
        </row>
        <row r="1117">
          <cell r="B1117" t="str">
            <v>903000</v>
          </cell>
          <cell r="C1117" t="str">
            <v>Engineering burden - Costs recovered</v>
          </cell>
        </row>
        <row r="1118">
          <cell r="B1118" t="str">
            <v>903100</v>
          </cell>
          <cell r="C1118" t="str">
            <v>Engineering cost centre - Costs recovered</v>
          </cell>
        </row>
        <row r="1119">
          <cell r="B1119" t="str">
            <v>903200</v>
          </cell>
          <cell r="C1119" t="str">
            <v>Capital planning - Costs recovered</v>
          </cell>
        </row>
        <row r="1120">
          <cell r="B1120" t="str">
            <v>905000</v>
          </cell>
          <cell r="C1120" t="str">
            <v>Building costs - Costs recovered</v>
          </cell>
        </row>
        <row r="1121">
          <cell r="B1121" t="str">
            <v>906000</v>
          </cell>
          <cell r="C1121" t="str">
            <v>PC services costs - Costs recovered</v>
          </cell>
        </row>
        <row r="1122">
          <cell r="B1122" t="str">
            <v>906200</v>
          </cell>
          <cell r="C1122" t="str">
            <v>Business applications - Costs recovered</v>
          </cell>
        </row>
        <row r="1123">
          <cell r="B1123" t="str">
            <v>910000</v>
          </cell>
          <cell r="C1123" t="str">
            <v>Payroll burden - Costs allocated in</v>
          </cell>
        </row>
        <row r="1124">
          <cell r="B1124" t="str">
            <v>911000</v>
          </cell>
          <cell r="C1124" t="str">
            <v>Fleet burden - Costs allocated in</v>
          </cell>
        </row>
        <row r="1125">
          <cell r="B1125" t="str">
            <v>912000</v>
          </cell>
          <cell r="C1125" t="str">
            <v>Stores burden - Costs allocated in</v>
          </cell>
        </row>
        <row r="1126">
          <cell r="B1126" t="str">
            <v>912500</v>
          </cell>
          <cell r="C1126" t="str">
            <v>Procurement burden - Costs allocated in</v>
          </cell>
        </row>
        <row r="1127">
          <cell r="B1127" t="str">
            <v>913000</v>
          </cell>
          <cell r="C1127" t="str">
            <v>Engineering burden - Costs allocated in</v>
          </cell>
        </row>
        <row r="1128">
          <cell r="B1128" t="str">
            <v>913100</v>
          </cell>
          <cell r="C1128" t="str">
            <v>Engineering cost centre - Costs allocated in</v>
          </cell>
        </row>
        <row r="1129">
          <cell r="B1129" t="str">
            <v>913200</v>
          </cell>
          <cell r="C1129" t="str">
            <v>Capital planning - Costs allocated in</v>
          </cell>
        </row>
        <row r="1130">
          <cell r="B1130" t="str">
            <v>915000</v>
          </cell>
          <cell r="C1130" t="str">
            <v>Building costs - Costs allocated in</v>
          </cell>
        </row>
        <row r="1131">
          <cell r="B1131" t="str">
            <v>916000</v>
          </cell>
          <cell r="C1131" t="str">
            <v>PC services costs - Costs allocated in</v>
          </cell>
        </row>
        <row r="1132">
          <cell r="B1132" t="str">
            <v>916200</v>
          </cell>
          <cell r="C1132" t="str">
            <v>Business applications - Costs allocated in</v>
          </cell>
        </row>
        <row r="1133">
          <cell r="B1133" t="str">
            <v>920000</v>
          </cell>
          <cell r="C1133" t="str">
            <v>Variance account - Payroll burden</v>
          </cell>
        </row>
        <row r="1134">
          <cell r="B1134" t="str">
            <v>921000</v>
          </cell>
          <cell r="C1134" t="str">
            <v>Variance account - Fleet burden</v>
          </cell>
        </row>
        <row r="1135">
          <cell r="B1135" t="str">
            <v>922000</v>
          </cell>
          <cell r="C1135" t="str">
            <v>Variance account - Stores burden</v>
          </cell>
        </row>
        <row r="1136">
          <cell r="B1136" t="str">
            <v>923000</v>
          </cell>
          <cell r="C1136" t="str">
            <v>Variance account - Engineering burden</v>
          </cell>
        </row>
        <row r="1137">
          <cell r="B1137" t="str">
            <v>930000</v>
          </cell>
          <cell r="C1137" t="str">
            <v>Customer Service - Department contra account</v>
          </cell>
        </row>
        <row r="1138">
          <cell r="B1138" t="str">
            <v>940000</v>
          </cell>
          <cell r="C1138" t="str">
            <v>Smater meter - OM&amp;A Contra</v>
          </cell>
        </row>
        <row r="1139">
          <cell r="B1139" t="str">
            <v>940010</v>
          </cell>
          <cell r="C1139" t="str">
            <v>Smater meter - Depreciation Contra</v>
          </cell>
        </row>
        <row r="1140">
          <cell r="B1140" t="str">
            <v>980000</v>
          </cell>
          <cell r="C1140" t="str">
            <v>Cost recovery account</v>
          </cell>
        </row>
        <row r="1141">
          <cell r="B1141" t="str">
            <v>999999</v>
          </cell>
          <cell r="C1141" t="str">
            <v>Consolidation clearing - Income statement</v>
          </cell>
        </row>
      </sheetData>
      <sheetData sheetId="6" refreshError="1"/>
      <sheetData sheetId="7" refreshError="1"/>
      <sheetData sheetId="8" refreshError="1">
        <row r="1">
          <cell r="D1" t="str">
            <v>620-101</v>
          </cell>
        </row>
        <row r="7">
          <cell r="S7" t="str">
            <v/>
          </cell>
          <cell r="T7" t="str">
            <v/>
          </cell>
          <cell r="U7" t="str">
            <v>Coordinator, Human Resources</v>
          </cell>
          <cell r="V7">
            <v>51.398619791666668</v>
          </cell>
        </row>
        <row r="8">
          <cell r="S8" t="str">
            <v/>
          </cell>
          <cell r="T8" t="str">
            <v/>
          </cell>
          <cell r="U8" t="str">
            <v>Advisor, Human Resources</v>
          </cell>
          <cell r="V8">
            <v>67.342984375</v>
          </cell>
        </row>
        <row r="9">
          <cell r="S9" t="str">
            <v/>
          </cell>
          <cell r="T9" t="str">
            <v/>
          </cell>
          <cell r="U9" t="str">
            <v>Director, Human Resources</v>
          </cell>
          <cell r="V9">
            <v>116.56065624999999</v>
          </cell>
        </row>
        <row r="10">
          <cell r="S10" t="str">
            <v/>
          </cell>
          <cell r="T10" t="str">
            <v/>
          </cell>
          <cell r="U10" t="str">
            <v>Lead, Training &amp; Development</v>
          </cell>
          <cell r="V10">
            <v>76.85675520833334</v>
          </cell>
        </row>
        <row r="11">
          <cell r="S11" t="str">
            <v/>
          </cell>
          <cell r="T11" t="str">
            <v/>
          </cell>
          <cell r="U11" t="str">
            <v>Coordinator, Training</v>
          </cell>
          <cell r="V11">
            <v>56.833333333333336</v>
          </cell>
        </row>
        <row r="12">
          <cell r="S12" t="str">
            <v/>
          </cell>
          <cell r="T12" t="str">
            <v/>
          </cell>
          <cell r="U12" t="str">
            <v>Specialist, Payroll</v>
          </cell>
          <cell r="V12">
            <v>53.733333333333334</v>
          </cell>
        </row>
        <row r="13">
          <cell r="S13" t="str">
            <v/>
          </cell>
          <cell r="T13" t="str">
            <v/>
          </cell>
          <cell r="U13" t="str">
            <v>Specialist, Change Management</v>
          </cell>
          <cell r="V13">
            <v>89.9</v>
          </cell>
        </row>
        <row r="14">
          <cell r="S14" t="str">
            <v/>
          </cell>
          <cell r="T14" t="str">
            <v/>
          </cell>
          <cell r="U14" t="str">
            <v>Manager, Employee Relations</v>
          </cell>
          <cell r="V14">
            <v>97.13333333333334</v>
          </cell>
        </row>
        <row r="15">
          <cell r="S15" t="str">
            <v/>
          </cell>
          <cell r="T15" t="str">
            <v/>
          </cell>
          <cell r="U15" t="str">
            <v>SPECIALIST, COMPENSATION AND PROJECTS</v>
          </cell>
          <cell r="V15">
            <v>79.825000000000003</v>
          </cell>
        </row>
        <row r="16"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</row>
        <row r="17"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</row>
        <row r="18"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</row>
        <row r="19"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</row>
        <row r="20"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</row>
        <row r="21"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</row>
        <row r="22"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</row>
        <row r="23"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</row>
        <row r="24"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</row>
        <row r="25"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</row>
        <row r="26"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</row>
        <row r="27"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</row>
        <row r="28"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</row>
        <row r="29"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</row>
        <row r="30"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</row>
        <row r="31"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</row>
        <row r="32"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</row>
        <row r="33"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</row>
        <row r="34"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</row>
        <row r="35"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</row>
        <row r="36"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</row>
        <row r="37"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</row>
        <row r="38"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</row>
        <row r="39"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</row>
        <row r="40"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</row>
        <row r="41"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</row>
        <row r="42"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</row>
        <row r="43"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</row>
        <row r="44"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</row>
        <row r="45"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</row>
        <row r="46"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</row>
        <row r="47"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</row>
        <row r="48"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</row>
        <row r="49"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</row>
        <row r="50"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</row>
        <row r="51"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</row>
        <row r="52"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</row>
        <row r="53"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</row>
        <row r="54"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</row>
        <row r="55"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</row>
        <row r="56"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</row>
        <row r="57"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</row>
        <row r="58"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</row>
        <row r="59"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</row>
        <row r="60"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</row>
        <row r="61"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</row>
        <row r="62"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</row>
        <row r="63"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</row>
        <row r="64"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</row>
        <row r="65"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</row>
        <row r="66"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</row>
        <row r="67"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</row>
        <row r="68"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</row>
        <row r="69"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</row>
        <row r="70"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</row>
        <row r="71"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</row>
        <row r="72"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</row>
        <row r="73"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</row>
        <row r="74"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</row>
        <row r="75"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</row>
        <row r="76"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</row>
        <row r="77"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</row>
        <row r="78"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</row>
        <row r="79"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</row>
        <row r="80"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</row>
        <row r="81"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</row>
        <row r="82"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</row>
        <row r="83"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</row>
        <row r="84"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</row>
        <row r="85"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</row>
        <row r="86"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</row>
        <row r="87"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</row>
        <row r="88"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</row>
        <row r="89"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</row>
        <row r="90"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</row>
        <row r="91"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</row>
        <row r="92"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</row>
        <row r="93"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</row>
        <row r="94"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</row>
        <row r="95"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</row>
        <row r="96"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</row>
        <row r="97"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</row>
        <row r="98"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</row>
        <row r="99"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</row>
        <row r="100"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</row>
        <row r="101"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</row>
        <row r="102"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</row>
        <row r="103"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</row>
        <row r="104"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</row>
        <row r="105"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</row>
        <row r="106"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1.1 - JE Proof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heet3"/>
    </sheetNames>
    <sheetDataSet>
      <sheetData sheetId="0" refreshError="1"/>
      <sheetData sheetId="1">
        <row r="6">
          <cell r="C6" t="str">
            <v>El Con Construction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 refreshError="1"/>
      <sheetData sheetId="1">
        <row r="2">
          <cell r="Y2" t="str">
            <v>OK</v>
          </cell>
          <cell r="AD2">
            <v>2</v>
          </cell>
        </row>
        <row r="3">
          <cell r="AS3">
            <v>10</v>
          </cell>
          <cell r="AY3" t="str">
            <v>AARON HANNAH</v>
          </cell>
          <cell r="BC3">
            <v>40246</v>
          </cell>
        </row>
        <row r="4">
          <cell r="AD4">
            <v>2012</v>
          </cell>
          <cell r="AS4">
            <v>11</v>
          </cell>
          <cell r="AY4" t="str">
            <v>AARON SEBASTIAN</v>
          </cell>
          <cell r="BC4">
            <v>40247</v>
          </cell>
        </row>
        <row r="5">
          <cell r="AS5">
            <v>12</v>
          </cell>
          <cell r="AY5" t="str">
            <v>ADOLPH HEERSINK</v>
          </cell>
          <cell r="BC5">
            <v>40248</v>
          </cell>
        </row>
        <row r="6">
          <cell r="AS6">
            <v>13</v>
          </cell>
          <cell r="AY6" t="str">
            <v>ADRIAN PHILLIPS</v>
          </cell>
          <cell r="BC6">
            <v>40249</v>
          </cell>
        </row>
        <row r="7">
          <cell r="AS7">
            <v>14</v>
          </cell>
          <cell r="AY7" t="str">
            <v>ALAN STEWART</v>
          </cell>
          <cell r="BC7">
            <v>40250</v>
          </cell>
        </row>
        <row r="8">
          <cell r="AD8" t="str">
            <v>FEB FY2012</v>
          </cell>
          <cell r="AS8">
            <v>20</v>
          </cell>
          <cell r="AY8" t="str">
            <v>ALESSANDRA LOEWIG</v>
          </cell>
          <cell r="BC8">
            <v>40251</v>
          </cell>
        </row>
        <row r="9">
          <cell r="AD9" t="str">
            <v>February</v>
          </cell>
          <cell r="AS9">
            <v>30</v>
          </cell>
          <cell r="AY9" t="str">
            <v>ALICE PARDIAC</v>
          </cell>
          <cell r="BC9">
            <v>40252</v>
          </cell>
        </row>
        <row r="10">
          <cell r="AD10" t="str">
            <v>F1</v>
          </cell>
          <cell r="AS10">
            <v>50</v>
          </cell>
          <cell r="AY10" t="str">
            <v>AMANDA ROBINSON</v>
          </cell>
          <cell r="BC10">
            <v>40253</v>
          </cell>
        </row>
        <row r="11">
          <cell r="AD11">
            <v>2010</v>
          </cell>
          <cell r="AS11">
            <v>70</v>
          </cell>
          <cell r="AY11" t="str">
            <v>AMY ZAITZ</v>
          </cell>
          <cell r="BC11">
            <v>40254</v>
          </cell>
        </row>
        <row r="12">
          <cell r="AD12">
            <v>2011</v>
          </cell>
          <cell r="AY12" t="str">
            <v>ANDJELO KARAN</v>
          </cell>
          <cell r="BC12">
            <v>40255</v>
          </cell>
        </row>
        <row r="13">
          <cell r="AD13">
            <v>2012</v>
          </cell>
          <cell r="AY13" t="str">
            <v>ANDREA DANIELI</v>
          </cell>
          <cell r="BC13">
            <v>40256</v>
          </cell>
        </row>
        <row r="14">
          <cell r="AD14">
            <v>2013</v>
          </cell>
          <cell r="AY14" t="str">
            <v>ANDREW DRESCHLER</v>
          </cell>
          <cell r="BC14">
            <v>40257</v>
          </cell>
        </row>
        <row r="15">
          <cell r="AD15">
            <v>2014</v>
          </cell>
          <cell r="AY15" t="str">
            <v>ANDREW MEHLENBACHER</v>
          </cell>
          <cell r="BC15">
            <v>40258</v>
          </cell>
        </row>
        <row r="16">
          <cell r="AD16">
            <v>2015</v>
          </cell>
          <cell r="AY16" t="str">
            <v>ANDREW TURNEY</v>
          </cell>
          <cell r="BC16">
            <v>40259</v>
          </cell>
        </row>
        <row r="17">
          <cell r="AD17">
            <v>2016</v>
          </cell>
          <cell r="AY17" t="str">
            <v>ANDY KERR</v>
          </cell>
          <cell r="BC17">
            <v>40260</v>
          </cell>
        </row>
        <row r="18">
          <cell r="AD18">
            <v>2017</v>
          </cell>
          <cell r="AY18" t="str">
            <v>ANITA TROTT</v>
          </cell>
          <cell r="BC18">
            <v>40261</v>
          </cell>
        </row>
        <row r="19">
          <cell r="AD19">
            <v>2018</v>
          </cell>
          <cell r="AY19" t="str">
            <v>ANN LAHAIE</v>
          </cell>
          <cell r="BC19">
            <v>40262</v>
          </cell>
        </row>
        <row r="20">
          <cell r="AD20">
            <v>2019</v>
          </cell>
          <cell r="AY20" t="str">
            <v>ANNA CASTALDI</v>
          </cell>
          <cell r="BC20">
            <v>40263</v>
          </cell>
        </row>
        <row r="21">
          <cell r="AY21" t="str">
            <v>ANNETTE MACKIE</v>
          </cell>
          <cell r="BC21">
            <v>40264</v>
          </cell>
        </row>
        <row r="22">
          <cell r="AY22" t="str">
            <v>ANTHONY LAMMERS</v>
          </cell>
          <cell r="BC22">
            <v>40265</v>
          </cell>
        </row>
        <row r="23">
          <cell r="AY23" t="str">
            <v>ANTHONY LANCIA</v>
          </cell>
          <cell r="BC23">
            <v>40266</v>
          </cell>
        </row>
        <row r="24">
          <cell r="AY24" t="str">
            <v>ANTONIO IAVARONE</v>
          </cell>
          <cell r="BC24">
            <v>40267</v>
          </cell>
        </row>
        <row r="25">
          <cell r="AY25" t="str">
            <v>ARTHUR THOMAS</v>
          </cell>
          <cell r="BC25">
            <v>40268</v>
          </cell>
        </row>
        <row r="26">
          <cell r="AY26" t="str">
            <v>BARBARA MCCORMICK</v>
          </cell>
          <cell r="BC26">
            <v>40269</v>
          </cell>
        </row>
        <row r="27">
          <cell r="AY27" t="str">
            <v>BARRY MOORE</v>
          </cell>
          <cell r="BC27">
            <v>40270</v>
          </cell>
        </row>
        <row r="28">
          <cell r="AY28" t="str">
            <v>BEVERLY YOUNG</v>
          </cell>
          <cell r="BC28">
            <v>40271</v>
          </cell>
        </row>
        <row r="29">
          <cell r="AY29" t="str">
            <v>BILL KHASHFE</v>
          </cell>
          <cell r="BC29">
            <v>40272</v>
          </cell>
        </row>
        <row r="30">
          <cell r="AY30" t="str">
            <v>BLAISE LIAKI</v>
          </cell>
          <cell r="BC30">
            <v>40273</v>
          </cell>
        </row>
        <row r="31">
          <cell r="AY31" t="str">
            <v>BOBBI-ANNE ALEXANDER</v>
          </cell>
          <cell r="BC31">
            <v>40274</v>
          </cell>
        </row>
        <row r="32">
          <cell r="AY32" t="str">
            <v>BOYD CARLSON</v>
          </cell>
          <cell r="BC32">
            <v>40275</v>
          </cell>
        </row>
        <row r="33">
          <cell r="AY33" t="str">
            <v>BRAD CARR</v>
          </cell>
          <cell r="BC33">
            <v>40276</v>
          </cell>
        </row>
        <row r="34">
          <cell r="AY34" t="str">
            <v>BRAD DOUGLAS</v>
          </cell>
          <cell r="BC34">
            <v>40277</v>
          </cell>
        </row>
        <row r="35">
          <cell r="AY35" t="str">
            <v>BRAD FRYETT</v>
          </cell>
          <cell r="BC35">
            <v>40278</v>
          </cell>
        </row>
        <row r="36">
          <cell r="AY36" t="str">
            <v>BRAD MACCORMACK</v>
          </cell>
          <cell r="BC36">
            <v>40279</v>
          </cell>
        </row>
        <row r="37">
          <cell r="AY37" t="str">
            <v>BRADLEY WHITWELL</v>
          </cell>
          <cell r="BC37">
            <v>40280</v>
          </cell>
        </row>
        <row r="38">
          <cell r="AY38" t="str">
            <v>BRANDON SMITH</v>
          </cell>
          <cell r="BC38">
            <v>40281</v>
          </cell>
        </row>
        <row r="39">
          <cell r="AY39" t="str">
            <v>BRANKA STEFANOVIC</v>
          </cell>
          <cell r="BC39">
            <v>40282</v>
          </cell>
        </row>
        <row r="40">
          <cell r="AY40" t="str">
            <v>BRENDA MORROW</v>
          </cell>
          <cell r="BC40">
            <v>40283</v>
          </cell>
        </row>
        <row r="41">
          <cell r="AY41" t="str">
            <v>BRENT MURRAY</v>
          </cell>
          <cell r="BC41">
            <v>40284</v>
          </cell>
        </row>
        <row r="42">
          <cell r="AY42" t="str">
            <v>BRETT GAUVREAU</v>
          </cell>
          <cell r="BC42">
            <v>40285</v>
          </cell>
        </row>
        <row r="43">
          <cell r="AY43" t="str">
            <v>BRETT MILES</v>
          </cell>
          <cell r="BC43">
            <v>40286</v>
          </cell>
        </row>
        <row r="44">
          <cell r="AY44" t="str">
            <v>BRIAN BOTA</v>
          </cell>
          <cell r="BC44">
            <v>40287</v>
          </cell>
        </row>
        <row r="45">
          <cell r="AY45" t="str">
            <v>BRIAN HENLEY</v>
          </cell>
          <cell r="BC45">
            <v>40288</v>
          </cell>
        </row>
        <row r="46">
          <cell r="AY46" t="str">
            <v>BRIAN MACDONALD</v>
          </cell>
          <cell r="BC46">
            <v>40289</v>
          </cell>
        </row>
        <row r="47">
          <cell r="AY47" t="str">
            <v>BRIAN ROBINSON</v>
          </cell>
          <cell r="BC47">
            <v>40290</v>
          </cell>
        </row>
        <row r="48">
          <cell r="AY48" t="str">
            <v>BRIAN ROSS</v>
          </cell>
          <cell r="BC48">
            <v>40291</v>
          </cell>
        </row>
        <row r="49">
          <cell r="AY49" t="str">
            <v>BRIAN SMITH</v>
          </cell>
          <cell r="BC49">
            <v>40292</v>
          </cell>
        </row>
        <row r="50">
          <cell r="AY50" t="str">
            <v>BRIAN WARREN</v>
          </cell>
          <cell r="BC50">
            <v>40293</v>
          </cell>
        </row>
        <row r="51">
          <cell r="AY51" t="str">
            <v>BRIAN WEBSTER</v>
          </cell>
          <cell r="BC51">
            <v>40294</v>
          </cell>
        </row>
        <row r="52">
          <cell r="AY52" t="str">
            <v>BRUCE BARR</v>
          </cell>
          <cell r="BC52">
            <v>40295</v>
          </cell>
        </row>
        <row r="53">
          <cell r="AY53" t="str">
            <v>BRUCE BOYKO</v>
          </cell>
          <cell r="BC53">
            <v>40296</v>
          </cell>
        </row>
        <row r="54">
          <cell r="AY54" t="str">
            <v>BRUCE MCNEA</v>
          </cell>
          <cell r="BC54">
            <v>40297</v>
          </cell>
        </row>
        <row r="55">
          <cell r="AY55" t="str">
            <v>BRUCE PAYNE</v>
          </cell>
          <cell r="BC55">
            <v>40298</v>
          </cell>
        </row>
        <row r="56">
          <cell r="AY56" t="str">
            <v>BRUCE THACHUK</v>
          </cell>
          <cell r="BC56">
            <v>40299</v>
          </cell>
        </row>
        <row r="57">
          <cell r="AY57" t="str">
            <v>CARMINE CALABRESE</v>
          </cell>
          <cell r="BC57">
            <v>40300</v>
          </cell>
        </row>
        <row r="58">
          <cell r="AY58" t="str">
            <v>CAROL BEAUPARLANT</v>
          </cell>
          <cell r="BC58">
            <v>40301</v>
          </cell>
        </row>
        <row r="59">
          <cell r="AY59" t="str">
            <v>CATHERINE LIVINGSTONE</v>
          </cell>
          <cell r="BC59">
            <v>40302</v>
          </cell>
        </row>
        <row r="60">
          <cell r="AY60" t="str">
            <v>CATHERINE SZPYTMA</v>
          </cell>
          <cell r="BC60">
            <v>40303</v>
          </cell>
        </row>
        <row r="61">
          <cell r="AY61" t="str">
            <v>CATHLEEN GUILLEMETTE</v>
          </cell>
          <cell r="BC61">
            <v>40304</v>
          </cell>
        </row>
        <row r="62">
          <cell r="AY62" t="str">
            <v>CELIA ZANATTA</v>
          </cell>
          <cell r="BC62">
            <v>40305</v>
          </cell>
        </row>
        <row r="63">
          <cell r="AY63" t="str">
            <v>CESIRA GENUARDI</v>
          </cell>
          <cell r="BC63">
            <v>40306</v>
          </cell>
        </row>
        <row r="64">
          <cell r="AY64" t="str">
            <v>CHARLES DUNHAM</v>
          </cell>
          <cell r="BC64">
            <v>40307</v>
          </cell>
        </row>
        <row r="65">
          <cell r="AY65" t="str">
            <v>CHARLES HOWELL</v>
          </cell>
          <cell r="BC65">
            <v>40308</v>
          </cell>
        </row>
        <row r="66">
          <cell r="AY66" t="str">
            <v>CHERYL MCINTOSH</v>
          </cell>
          <cell r="BC66">
            <v>40309</v>
          </cell>
        </row>
        <row r="67">
          <cell r="AY67" t="str">
            <v>CHRIS DOULIOS</v>
          </cell>
          <cell r="BC67">
            <v>40310</v>
          </cell>
        </row>
        <row r="68">
          <cell r="AY68" t="str">
            <v>CHRIS JOLIE</v>
          </cell>
          <cell r="BC68">
            <v>40311</v>
          </cell>
        </row>
        <row r="69">
          <cell r="AY69" t="str">
            <v>CHRIS WILKES</v>
          </cell>
          <cell r="BC69">
            <v>40312</v>
          </cell>
        </row>
        <row r="70">
          <cell r="AY70" t="str">
            <v>CHRISTIE STEMMLER</v>
          </cell>
          <cell r="BC70">
            <v>40313</v>
          </cell>
        </row>
        <row r="71">
          <cell r="AY71" t="str">
            <v>CHRISTINE MEREDITH</v>
          </cell>
          <cell r="BC71">
            <v>40314</v>
          </cell>
        </row>
        <row r="72">
          <cell r="AY72" t="str">
            <v>CHRISTOPHER GARDNER</v>
          </cell>
          <cell r="BC72">
            <v>40315</v>
          </cell>
        </row>
        <row r="73">
          <cell r="AY73" t="str">
            <v>CINDY ROGERSON</v>
          </cell>
          <cell r="BC73">
            <v>40316</v>
          </cell>
        </row>
        <row r="74">
          <cell r="AY74" t="str">
            <v>CLAUDIO ANGELONE</v>
          </cell>
          <cell r="BC74">
            <v>40317</v>
          </cell>
        </row>
        <row r="75">
          <cell r="AY75" t="str">
            <v>CLAUDIO PALAZZO</v>
          </cell>
          <cell r="BC75">
            <v>40318</v>
          </cell>
        </row>
        <row r="76">
          <cell r="AY76" t="str">
            <v>CLAUDIO ZUGNO</v>
          </cell>
          <cell r="BC76">
            <v>40319</v>
          </cell>
        </row>
        <row r="77">
          <cell r="BC77">
            <v>40320</v>
          </cell>
        </row>
        <row r="78">
          <cell r="AY78" t="str">
            <v>COREY HAND</v>
          </cell>
          <cell r="BC78">
            <v>40321</v>
          </cell>
        </row>
        <row r="79">
          <cell r="AY79" t="str">
            <v>COREY HENDERSON</v>
          </cell>
          <cell r="BC79">
            <v>40322</v>
          </cell>
        </row>
        <row r="80">
          <cell r="AY80" t="str">
            <v>CRAIG SULLIVAN</v>
          </cell>
          <cell r="BC80">
            <v>40323</v>
          </cell>
        </row>
        <row r="81">
          <cell r="AY81" t="str">
            <v>DAN CANTWELL</v>
          </cell>
          <cell r="BC81">
            <v>40324</v>
          </cell>
        </row>
        <row r="82">
          <cell r="AY82" t="str">
            <v>DAN PREDOJEVIC</v>
          </cell>
          <cell r="BC82">
            <v>40325</v>
          </cell>
        </row>
        <row r="83">
          <cell r="AY83" t="str">
            <v>DANIEL BERBECARU</v>
          </cell>
          <cell r="BC83">
            <v>40326</v>
          </cell>
        </row>
        <row r="84">
          <cell r="AY84" t="str">
            <v>DANIEL DESPRES</v>
          </cell>
          <cell r="BC84">
            <v>40327</v>
          </cell>
        </row>
        <row r="85">
          <cell r="AY85" t="str">
            <v>DANIEL FRANCIOSA</v>
          </cell>
          <cell r="BC85">
            <v>40328</v>
          </cell>
        </row>
        <row r="86">
          <cell r="AY86" t="str">
            <v>DANIEL LAWRENCE</v>
          </cell>
          <cell r="BC86">
            <v>40329</v>
          </cell>
        </row>
        <row r="87">
          <cell r="AY87" t="str">
            <v>DANIEL ROBERGE</v>
          </cell>
          <cell r="BC87">
            <v>40330</v>
          </cell>
        </row>
        <row r="88">
          <cell r="AY88" t="str">
            <v>DANIEL SKIDMORE</v>
          </cell>
          <cell r="BC88">
            <v>40331</v>
          </cell>
        </row>
        <row r="89">
          <cell r="AY89" t="str">
            <v>DANIEL SUAREZ-BACZEK</v>
          </cell>
          <cell r="BC89">
            <v>40332</v>
          </cell>
        </row>
        <row r="90">
          <cell r="AY90" t="str">
            <v>DAREN BURKE</v>
          </cell>
          <cell r="BC90">
            <v>40333</v>
          </cell>
        </row>
        <row r="91">
          <cell r="AY91" t="str">
            <v>DARLENE NELSON</v>
          </cell>
          <cell r="BC91">
            <v>40334</v>
          </cell>
        </row>
        <row r="92">
          <cell r="AY92" t="str">
            <v>DARLENE PEARSON</v>
          </cell>
          <cell r="BC92">
            <v>40335</v>
          </cell>
        </row>
        <row r="93">
          <cell r="AY93" t="str">
            <v>DAVE PRESSLEY</v>
          </cell>
          <cell r="BC93">
            <v>40336</v>
          </cell>
        </row>
        <row r="94">
          <cell r="AY94" t="str">
            <v>DAVE RIDDELL</v>
          </cell>
          <cell r="BC94">
            <v>40337</v>
          </cell>
        </row>
        <row r="95">
          <cell r="AY95" t="str">
            <v>DAVE ROBINSON</v>
          </cell>
          <cell r="BC95">
            <v>40338</v>
          </cell>
        </row>
        <row r="96">
          <cell r="AY96" t="str">
            <v>DAVID ASKIN</v>
          </cell>
          <cell r="BC96">
            <v>40339</v>
          </cell>
        </row>
        <row r="97">
          <cell r="AY97" t="str">
            <v>DAVID EVANS</v>
          </cell>
          <cell r="BC97">
            <v>40340</v>
          </cell>
        </row>
        <row r="98">
          <cell r="AY98" t="str">
            <v>DAVID HADDOCK</v>
          </cell>
          <cell r="BC98">
            <v>40341</v>
          </cell>
        </row>
        <row r="99">
          <cell r="AY99" t="str">
            <v>DAVID KIRK</v>
          </cell>
          <cell r="BC99">
            <v>40342</v>
          </cell>
        </row>
        <row r="100">
          <cell r="AY100" t="str">
            <v>DAVID OOSTERLINCK</v>
          </cell>
          <cell r="BC100">
            <v>40343</v>
          </cell>
        </row>
        <row r="101">
          <cell r="AY101" t="str">
            <v>DAVID SYMONS</v>
          </cell>
          <cell r="BC101">
            <v>40344</v>
          </cell>
        </row>
        <row r="102">
          <cell r="AY102" t="str">
            <v>DAVID WOODCOCK</v>
          </cell>
          <cell r="BC102">
            <v>40345</v>
          </cell>
        </row>
        <row r="103">
          <cell r="AY103" t="str">
            <v>DAWN FREEMAN</v>
          </cell>
          <cell r="BC103">
            <v>40346</v>
          </cell>
        </row>
        <row r="104">
          <cell r="AY104" t="str">
            <v>DAWN MANNING</v>
          </cell>
          <cell r="BC104">
            <v>40347</v>
          </cell>
        </row>
        <row r="105">
          <cell r="AY105" t="str">
            <v>DEAN ANDERSON</v>
          </cell>
          <cell r="BC105">
            <v>40348</v>
          </cell>
        </row>
        <row r="106">
          <cell r="AY106" t="str">
            <v>DEAN LORO</v>
          </cell>
          <cell r="BC106">
            <v>40349</v>
          </cell>
        </row>
        <row r="107">
          <cell r="AY107" t="str">
            <v>DEANNA CANDLISH</v>
          </cell>
          <cell r="BC107">
            <v>40350</v>
          </cell>
        </row>
        <row r="108">
          <cell r="AY108" t="str">
            <v>DEBORAH SIMPSON</v>
          </cell>
          <cell r="BC108">
            <v>40351</v>
          </cell>
        </row>
        <row r="109">
          <cell r="AY109" t="str">
            <v>DELAINE BELL</v>
          </cell>
          <cell r="BC109">
            <v>40352</v>
          </cell>
        </row>
        <row r="110">
          <cell r="AY110" t="str">
            <v>DENNIS BERBERICK</v>
          </cell>
          <cell r="BC110">
            <v>40353</v>
          </cell>
        </row>
        <row r="111">
          <cell r="AY111" t="str">
            <v>DENNIS FRANCO</v>
          </cell>
          <cell r="BC111">
            <v>40354</v>
          </cell>
        </row>
        <row r="112">
          <cell r="AY112" t="str">
            <v>DEREK GUDGEON</v>
          </cell>
          <cell r="BC112">
            <v>40355</v>
          </cell>
        </row>
        <row r="113">
          <cell r="AY113" t="str">
            <v>DEVIN BOOTY</v>
          </cell>
          <cell r="BC113">
            <v>40356</v>
          </cell>
        </row>
        <row r="114">
          <cell r="AY114" t="str">
            <v>DIANE MANCINI</v>
          </cell>
          <cell r="BC114">
            <v>40357</v>
          </cell>
        </row>
        <row r="115">
          <cell r="AY115" t="str">
            <v>DIANNE GRAVES</v>
          </cell>
          <cell r="BC115">
            <v>40358</v>
          </cell>
        </row>
        <row r="116">
          <cell r="AY116" t="str">
            <v>DOMENIC COSENTINO</v>
          </cell>
          <cell r="BC116">
            <v>40359</v>
          </cell>
        </row>
        <row r="117">
          <cell r="AY117" t="str">
            <v>DON NICKERSON</v>
          </cell>
          <cell r="BC117">
            <v>40360</v>
          </cell>
        </row>
        <row r="118">
          <cell r="AY118" t="str">
            <v>DONALD BULTHUIS</v>
          </cell>
          <cell r="BC118">
            <v>40361</v>
          </cell>
        </row>
        <row r="119">
          <cell r="AY119" t="str">
            <v>DONALD DESPOND</v>
          </cell>
          <cell r="BC119">
            <v>40362</v>
          </cell>
        </row>
        <row r="120">
          <cell r="AY120" t="str">
            <v>DONNA POTTS</v>
          </cell>
          <cell r="BC120">
            <v>40363</v>
          </cell>
        </row>
        <row r="121">
          <cell r="AY121" t="str">
            <v>DOROTHY HOLME</v>
          </cell>
          <cell r="BC121">
            <v>40364</v>
          </cell>
        </row>
        <row r="122">
          <cell r="AY122" t="str">
            <v>DOUG DEWAR</v>
          </cell>
          <cell r="BC122">
            <v>40365</v>
          </cell>
        </row>
        <row r="123">
          <cell r="AY123" t="str">
            <v>DOUGLAS MCCLELLAN</v>
          </cell>
          <cell r="BC123">
            <v>40366</v>
          </cell>
        </row>
        <row r="124">
          <cell r="AY124" t="str">
            <v>EILEEN CAMPBELL</v>
          </cell>
          <cell r="BC124">
            <v>40367</v>
          </cell>
        </row>
        <row r="125">
          <cell r="AY125" t="str">
            <v>ELLA RAYNER</v>
          </cell>
          <cell r="BC125">
            <v>40368</v>
          </cell>
        </row>
        <row r="126">
          <cell r="AY126" t="str">
            <v>ERIC CHARTRAND</v>
          </cell>
          <cell r="BC126">
            <v>40369</v>
          </cell>
        </row>
        <row r="127">
          <cell r="AY127" t="str">
            <v>ERIC ROLFE</v>
          </cell>
          <cell r="BC127">
            <v>40370</v>
          </cell>
        </row>
        <row r="128">
          <cell r="AY128" t="str">
            <v>EVAN COWELL</v>
          </cell>
          <cell r="BC128">
            <v>40371</v>
          </cell>
        </row>
        <row r="129">
          <cell r="AY129" t="str">
            <v>EVANTHIA IKONOMIDIS</v>
          </cell>
          <cell r="BC129">
            <v>40372</v>
          </cell>
        </row>
        <row r="130">
          <cell r="AY130" t="str">
            <v>FERNANDO CASALLAS</v>
          </cell>
          <cell r="BC130">
            <v>40373</v>
          </cell>
        </row>
        <row r="131">
          <cell r="AY131" t="str">
            <v>FIEZAL AHAD</v>
          </cell>
          <cell r="BC131">
            <v>40374</v>
          </cell>
        </row>
        <row r="132">
          <cell r="AY132" t="str">
            <v>FLORIN MIHAI</v>
          </cell>
          <cell r="BC132">
            <v>40375</v>
          </cell>
        </row>
        <row r="133">
          <cell r="AY133" t="str">
            <v>FRANCA AMARAL</v>
          </cell>
          <cell r="BC133">
            <v>40376</v>
          </cell>
        </row>
        <row r="134">
          <cell r="AY134" t="str">
            <v>FRANCES DOYLE</v>
          </cell>
          <cell r="BC134">
            <v>40377</v>
          </cell>
        </row>
        <row r="135">
          <cell r="AY135" t="str">
            <v>FRANK GIANCOLA</v>
          </cell>
          <cell r="BC135">
            <v>40378</v>
          </cell>
        </row>
        <row r="136">
          <cell r="AY136" t="str">
            <v>FRED MAY</v>
          </cell>
          <cell r="BC136">
            <v>40379</v>
          </cell>
        </row>
        <row r="137">
          <cell r="AY137" t="str">
            <v>GARY CHIAROT</v>
          </cell>
          <cell r="BC137">
            <v>40380</v>
          </cell>
        </row>
        <row r="138">
          <cell r="AY138" t="str">
            <v>GARY MACDONALD</v>
          </cell>
          <cell r="BC138">
            <v>40381</v>
          </cell>
        </row>
        <row r="139">
          <cell r="AY139" t="str">
            <v>GEORGE SCHACHTSCHNEIDER</v>
          </cell>
          <cell r="BC139">
            <v>40382</v>
          </cell>
        </row>
        <row r="140">
          <cell r="AY140" t="str">
            <v>GERRY DIGIACINTO</v>
          </cell>
          <cell r="BC140">
            <v>40383</v>
          </cell>
        </row>
        <row r="141">
          <cell r="AY141" t="str">
            <v>GILLES MONGRAIN</v>
          </cell>
          <cell r="BC141">
            <v>40384</v>
          </cell>
        </row>
        <row r="142">
          <cell r="AY142" t="str">
            <v>GIRVAN GRAY</v>
          </cell>
          <cell r="BC142">
            <v>40385</v>
          </cell>
        </row>
        <row r="143">
          <cell r="AY143" t="str">
            <v>GRACE RAFTER</v>
          </cell>
          <cell r="BC143">
            <v>40386</v>
          </cell>
        </row>
        <row r="144">
          <cell r="AY144" t="str">
            <v>GRAHAM LEE</v>
          </cell>
          <cell r="BC144">
            <v>40387</v>
          </cell>
        </row>
        <row r="145">
          <cell r="AY145" t="str">
            <v>GREG BALLINGER</v>
          </cell>
          <cell r="BC145">
            <v>40388</v>
          </cell>
        </row>
        <row r="146">
          <cell r="AY146" t="str">
            <v>GREG SCOBIE</v>
          </cell>
          <cell r="BC146">
            <v>40389</v>
          </cell>
        </row>
        <row r="147">
          <cell r="AY147" t="str">
            <v>GREG VANDE KUYT</v>
          </cell>
          <cell r="BC147">
            <v>40390</v>
          </cell>
        </row>
        <row r="148">
          <cell r="AY148" t="str">
            <v>GREGG HUTCHINSON</v>
          </cell>
          <cell r="BC148">
            <v>40391</v>
          </cell>
        </row>
        <row r="149">
          <cell r="AY149" t="str">
            <v>GREGORY CLARKE</v>
          </cell>
          <cell r="BC149">
            <v>40392</v>
          </cell>
        </row>
        <row r="150">
          <cell r="AY150" t="str">
            <v>HANI TAKI</v>
          </cell>
          <cell r="BC150">
            <v>40393</v>
          </cell>
        </row>
        <row r="151">
          <cell r="AY151" t="str">
            <v>HANY IBRAHIM</v>
          </cell>
          <cell r="BC151">
            <v>40394</v>
          </cell>
        </row>
        <row r="152">
          <cell r="AY152" t="str">
            <v>HARRY NARINE</v>
          </cell>
          <cell r="BC152">
            <v>40395</v>
          </cell>
        </row>
        <row r="153">
          <cell r="AY153" t="str">
            <v>HENRY WINTER</v>
          </cell>
          <cell r="BC153">
            <v>40396</v>
          </cell>
        </row>
        <row r="154">
          <cell r="AY154" t="str">
            <v>IAN COWE</v>
          </cell>
          <cell r="BC154">
            <v>40397</v>
          </cell>
        </row>
        <row r="155">
          <cell r="AY155" t="str">
            <v>IAN ELSASSER</v>
          </cell>
          <cell r="BC155">
            <v>40398</v>
          </cell>
        </row>
        <row r="156">
          <cell r="AY156" t="str">
            <v>IAN INNIS</v>
          </cell>
          <cell r="BC156">
            <v>40399</v>
          </cell>
        </row>
        <row r="157">
          <cell r="AY157" t="str">
            <v>IAN MORRIS</v>
          </cell>
          <cell r="BC157">
            <v>40400</v>
          </cell>
        </row>
        <row r="158">
          <cell r="AY158" t="str">
            <v>IGOR RUSIC</v>
          </cell>
          <cell r="BC158">
            <v>40401</v>
          </cell>
        </row>
        <row r="159">
          <cell r="AY159" t="str">
            <v>INDY BUTANY-DESOUZA</v>
          </cell>
          <cell r="BC159">
            <v>40402</v>
          </cell>
        </row>
        <row r="160">
          <cell r="AY160" t="str">
            <v>IRENE BECK</v>
          </cell>
          <cell r="BC160">
            <v>40403</v>
          </cell>
        </row>
        <row r="161">
          <cell r="AY161" t="str">
            <v>IVAN TOMASIC</v>
          </cell>
          <cell r="BC161">
            <v>40404</v>
          </cell>
        </row>
        <row r="162">
          <cell r="AY162" t="str">
            <v>IVANA STOSIC</v>
          </cell>
          <cell r="BC162">
            <v>40405</v>
          </cell>
        </row>
        <row r="163">
          <cell r="AY163" t="str">
            <v>JAMES ARNEL</v>
          </cell>
          <cell r="BC163">
            <v>40406</v>
          </cell>
        </row>
        <row r="164">
          <cell r="AY164" t="str">
            <v>JAMES COCHRANE</v>
          </cell>
          <cell r="BC164">
            <v>40407</v>
          </cell>
        </row>
        <row r="165">
          <cell r="AY165" t="str">
            <v>JAMES HILL</v>
          </cell>
          <cell r="BC165">
            <v>40408</v>
          </cell>
        </row>
        <row r="166">
          <cell r="AY166" t="str">
            <v>JAMES HUSSACK</v>
          </cell>
          <cell r="BC166">
            <v>40409</v>
          </cell>
        </row>
        <row r="167">
          <cell r="AY167" t="str">
            <v>JAMES JOHNSON</v>
          </cell>
          <cell r="BC167">
            <v>40410</v>
          </cell>
        </row>
        <row r="168">
          <cell r="AY168" t="str">
            <v>JAMES REES</v>
          </cell>
          <cell r="BC168">
            <v>40411</v>
          </cell>
        </row>
        <row r="169">
          <cell r="AY169" t="str">
            <v>JAMES SCOTT</v>
          </cell>
          <cell r="BC169">
            <v>40412</v>
          </cell>
        </row>
        <row r="170">
          <cell r="AY170" t="str">
            <v>JANE HUMPHRIES</v>
          </cell>
          <cell r="BC170">
            <v>40413</v>
          </cell>
        </row>
        <row r="171">
          <cell r="AY171" t="str">
            <v>JANET RINIERI</v>
          </cell>
          <cell r="BC171">
            <v>40414</v>
          </cell>
        </row>
        <row r="172">
          <cell r="AY172" t="str">
            <v>JANICE JOHNSTON</v>
          </cell>
          <cell r="BC172">
            <v>40415</v>
          </cell>
        </row>
        <row r="173">
          <cell r="AY173" t="str">
            <v>JASON CAUCCI</v>
          </cell>
          <cell r="BC173">
            <v>40416</v>
          </cell>
        </row>
        <row r="174">
          <cell r="AY174" t="str">
            <v>JASON KONING</v>
          </cell>
          <cell r="BC174">
            <v>40417</v>
          </cell>
        </row>
        <row r="175">
          <cell r="AY175" t="str">
            <v>JASON MCBRIDE</v>
          </cell>
          <cell r="BC175">
            <v>40418</v>
          </cell>
        </row>
        <row r="176">
          <cell r="AY176" t="str">
            <v>JASON NEWLANDS</v>
          </cell>
          <cell r="BC176">
            <v>40419</v>
          </cell>
        </row>
        <row r="177">
          <cell r="AY177" t="str">
            <v>JASON SCHAUBEL</v>
          </cell>
          <cell r="BC177">
            <v>40420</v>
          </cell>
        </row>
        <row r="178">
          <cell r="AY178" t="str">
            <v>JASON THOMPSON</v>
          </cell>
          <cell r="BC178">
            <v>40421</v>
          </cell>
        </row>
        <row r="179">
          <cell r="AY179" t="str">
            <v>JAYNE HUBATSCHEK</v>
          </cell>
          <cell r="BC179">
            <v>40422</v>
          </cell>
        </row>
        <row r="180">
          <cell r="AY180" t="str">
            <v>JEFF MACDONALD</v>
          </cell>
          <cell r="BC180">
            <v>40423</v>
          </cell>
        </row>
        <row r="181">
          <cell r="AY181" t="str">
            <v>JEFFERY LAMARR</v>
          </cell>
          <cell r="BC181">
            <v>40424</v>
          </cell>
        </row>
        <row r="182">
          <cell r="AY182" t="str">
            <v>JEFFREY GALBRAITH</v>
          </cell>
          <cell r="BC182">
            <v>40425</v>
          </cell>
        </row>
        <row r="183">
          <cell r="AY183" t="str">
            <v>JEFFREY KOEPPE</v>
          </cell>
          <cell r="BC183">
            <v>40426</v>
          </cell>
        </row>
        <row r="184">
          <cell r="AY184" t="str">
            <v>JEFFREY MCNAB</v>
          </cell>
          <cell r="BC184">
            <v>40427</v>
          </cell>
        </row>
        <row r="185">
          <cell r="AY185" t="str">
            <v>JEFFREY SKIDMORE</v>
          </cell>
          <cell r="BC185">
            <v>40428</v>
          </cell>
        </row>
        <row r="186">
          <cell r="AY186" t="str">
            <v>JENNIFER HALL</v>
          </cell>
          <cell r="BC186">
            <v>40429</v>
          </cell>
        </row>
        <row r="187">
          <cell r="AY187" t="str">
            <v>JENNIFER LINDLEY</v>
          </cell>
          <cell r="BC187">
            <v>40430</v>
          </cell>
        </row>
        <row r="188">
          <cell r="AY188" t="str">
            <v>JENNIFER MARTINEAU</v>
          </cell>
          <cell r="BC188">
            <v>40431</v>
          </cell>
        </row>
        <row r="189">
          <cell r="AY189" t="str">
            <v>JENNIFER QUINLAN</v>
          </cell>
          <cell r="BC189">
            <v>40432</v>
          </cell>
        </row>
        <row r="190">
          <cell r="AY190" t="str">
            <v>JENNIFER ROBINS</v>
          </cell>
          <cell r="BC190">
            <v>40433</v>
          </cell>
        </row>
        <row r="191">
          <cell r="AY191" t="str">
            <v>JERALD COMETTO</v>
          </cell>
          <cell r="BC191">
            <v>40434</v>
          </cell>
        </row>
        <row r="192">
          <cell r="AY192" t="str">
            <v>JIM BUTLER</v>
          </cell>
          <cell r="BC192">
            <v>40435</v>
          </cell>
        </row>
        <row r="193">
          <cell r="AY193" t="str">
            <v>JIM PATTERSON</v>
          </cell>
          <cell r="BC193">
            <v>40436</v>
          </cell>
        </row>
        <row r="194">
          <cell r="AY194" t="str">
            <v>JIM STINSON</v>
          </cell>
          <cell r="BC194">
            <v>40437</v>
          </cell>
        </row>
        <row r="195">
          <cell r="AY195" t="str">
            <v>JOANNE VANDENBERG</v>
          </cell>
          <cell r="BC195">
            <v>40438</v>
          </cell>
        </row>
        <row r="196">
          <cell r="AY196" t="str">
            <v>JOE GERRIOR</v>
          </cell>
          <cell r="BC196">
            <v>40439</v>
          </cell>
        </row>
        <row r="197">
          <cell r="AY197" t="str">
            <v>JOE GIANETTO</v>
          </cell>
          <cell r="BC197">
            <v>40440</v>
          </cell>
        </row>
        <row r="198">
          <cell r="AY198" t="str">
            <v>JOE SHAWIHAT</v>
          </cell>
          <cell r="BC198">
            <v>40441</v>
          </cell>
        </row>
        <row r="199">
          <cell r="AY199" t="str">
            <v>JOE WIERDA</v>
          </cell>
          <cell r="BC199">
            <v>40442</v>
          </cell>
        </row>
        <row r="200">
          <cell r="AY200" t="str">
            <v>JOHN BASILIO</v>
          </cell>
          <cell r="BC200">
            <v>40443</v>
          </cell>
        </row>
        <row r="201">
          <cell r="AY201" t="str">
            <v>JOHN BRENYO</v>
          </cell>
          <cell r="BC201">
            <v>40444</v>
          </cell>
        </row>
        <row r="202">
          <cell r="AY202" t="str">
            <v>JOHN FOURNIER</v>
          </cell>
          <cell r="BC202">
            <v>40445</v>
          </cell>
        </row>
        <row r="203">
          <cell r="AY203" t="str">
            <v>JOHN LUSTED</v>
          </cell>
          <cell r="BC203">
            <v>40446</v>
          </cell>
        </row>
        <row r="204">
          <cell r="AY204" t="str">
            <v>JOHN ROBERTSON</v>
          </cell>
          <cell r="BC204">
            <v>40447</v>
          </cell>
        </row>
        <row r="205">
          <cell r="AY205" t="str">
            <v>JOHN SELKIRK</v>
          </cell>
          <cell r="BC205">
            <v>40448</v>
          </cell>
        </row>
        <row r="206">
          <cell r="AY206" t="str">
            <v>JOHN STEVENSON</v>
          </cell>
          <cell r="BC206">
            <v>40449</v>
          </cell>
        </row>
        <row r="207">
          <cell r="AY207" t="str">
            <v>JOHN THOMPSON</v>
          </cell>
          <cell r="BC207">
            <v>40450</v>
          </cell>
        </row>
        <row r="208">
          <cell r="AY208" t="str">
            <v>JOHN THORNTON</v>
          </cell>
          <cell r="BC208">
            <v>40451</v>
          </cell>
        </row>
        <row r="209">
          <cell r="AY209" t="str">
            <v>JOHN WHITE</v>
          </cell>
          <cell r="BC209">
            <v>40452</v>
          </cell>
        </row>
        <row r="210">
          <cell r="AY210" t="str">
            <v>JORDAN BECK</v>
          </cell>
          <cell r="BC210">
            <v>40453</v>
          </cell>
        </row>
        <row r="211">
          <cell r="AY211" t="str">
            <v>JOSEPH ALMEIDA</v>
          </cell>
          <cell r="BC211">
            <v>40454</v>
          </cell>
        </row>
        <row r="212">
          <cell r="AY212" t="str">
            <v>JOSEPH BOTAS</v>
          </cell>
          <cell r="BC212">
            <v>40455</v>
          </cell>
        </row>
        <row r="213">
          <cell r="AY213" t="str">
            <v>JOSEPH MAJEROVICH</v>
          </cell>
          <cell r="BC213">
            <v>40456</v>
          </cell>
        </row>
        <row r="214">
          <cell r="AY214" t="str">
            <v>JOSEPH POPIEL</v>
          </cell>
          <cell r="BC214">
            <v>40457</v>
          </cell>
        </row>
        <row r="215">
          <cell r="AY215" t="str">
            <v>JUDY TAYLOR</v>
          </cell>
          <cell r="BC215">
            <v>40458</v>
          </cell>
        </row>
        <row r="216">
          <cell r="AY216" t="str">
            <v>JUSTIN BILLONE</v>
          </cell>
          <cell r="BC216">
            <v>40459</v>
          </cell>
        </row>
        <row r="217">
          <cell r="AY217" t="str">
            <v>KAREN ARNOLD</v>
          </cell>
          <cell r="BC217">
            <v>40460</v>
          </cell>
        </row>
        <row r="218">
          <cell r="AY218" t="str">
            <v>KAREN HILLARY</v>
          </cell>
          <cell r="BC218">
            <v>40461</v>
          </cell>
        </row>
        <row r="219">
          <cell r="AY219" t="str">
            <v>KAREN HOBBINS</v>
          </cell>
          <cell r="BC219">
            <v>40462</v>
          </cell>
        </row>
        <row r="220">
          <cell r="AY220" t="str">
            <v>KAREN MACDONALD</v>
          </cell>
          <cell r="BC220">
            <v>40463</v>
          </cell>
        </row>
        <row r="221">
          <cell r="AY221" t="str">
            <v>KAREN THORNE</v>
          </cell>
          <cell r="BC221">
            <v>40464</v>
          </cell>
        </row>
        <row r="222">
          <cell r="AY222" t="str">
            <v>KATHERINE DZIERZAWSKI</v>
          </cell>
          <cell r="BC222">
            <v>40465</v>
          </cell>
        </row>
        <row r="223">
          <cell r="AY223" t="str">
            <v>KATHY BORCIC</v>
          </cell>
          <cell r="BC223">
            <v>40466</v>
          </cell>
        </row>
        <row r="224">
          <cell r="AY224" t="str">
            <v>KATHY LERETTE</v>
          </cell>
          <cell r="BC224">
            <v>40467</v>
          </cell>
        </row>
        <row r="225">
          <cell r="AY225" t="str">
            <v>KATHY SHARP</v>
          </cell>
          <cell r="BC225">
            <v>40468</v>
          </cell>
        </row>
        <row r="226">
          <cell r="AY226" t="str">
            <v>KATIE FLANNIGAN</v>
          </cell>
          <cell r="BC226">
            <v>40469</v>
          </cell>
        </row>
        <row r="227">
          <cell r="AY227" t="str">
            <v>KELLEY FITZPATRICK</v>
          </cell>
          <cell r="BC227">
            <v>40470</v>
          </cell>
        </row>
        <row r="228">
          <cell r="AY228" t="str">
            <v>KELLY SPENCER</v>
          </cell>
          <cell r="BC228">
            <v>40471</v>
          </cell>
        </row>
        <row r="229">
          <cell r="AY229" t="str">
            <v>KENNETH HOLMES</v>
          </cell>
          <cell r="BC229">
            <v>40472</v>
          </cell>
        </row>
        <row r="230">
          <cell r="AY230" t="str">
            <v>KESH NANDLALL</v>
          </cell>
          <cell r="BC230">
            <v>40473</v>
          </cell>
        </row>
        <row r="231">
          <cell r="AY231" t="str">
            <v>KETAN PATEL</v>
          </cell>
          <cell r="BC231">
            <v>40474</v>
          </cell>
        </row>
        <row r="232">
          <cell r="AY232" t="str">
            <v>KEVIN ARCHER</v>
          </cell>
          <cell r="BC232">
            <v>40475</v>
          </cell>
        </row>
        <row r="233">
          <cell r="AY233" t="str">
            <v>KEVIN BUZZELL</v>
          </cell>
          <cell r="BC233">
            <v>40476</v>
          </cell>
        </row>
        <row r="234">
          <cell r="AY234" t="str">
            <v>KEVIN GREGOIRE</v>
          </cell>
          <cell r="BC234">
            <v>40477</v>
          </cell>
        </row>
        <row r="235">
          <cell r="AY235" t="str">
            <v>KEVIN ROBINS</v>
          </cell>
          <cell r="BC235">
            <v>40478</v>
          </cell>
        </row>
        <row r="236">
          <cell r="AY236" t="str">
            <v>KEVIN TOWNSEND</v>
          </cell>
          <cell r="BC236">
            <v>40479</v>
          </cell>
        </row>
        <row r="237">
          <cell r="AY237" t="str">
            <v>KIM DEABREU</v>
          </cell>
          <cell r="BC237">
            <v>40480</v>
          </cell>
        </row>
        <row r="238">
          <cell r="AY238" t="str">
            <v>KIM NEUFELD</v>
          </cell>
          <cell r="BC238">
            <v>40481</v>
          </cell>
        </row>
        <row r="239">
          <cell r="AY239" t="str">
            <v>KORI-LYNN SYKES</v>
          </cell>
          <cell r="BC239">
            <v>40482</v>
          </cell>
        </row>
        <row r="240">
          <cell r="AY240" t="str">
            <v>LAURIE TURNONE</v>
          </cell>
          <cell r="BC240">
            <v>40483</v>
          </cell>
        </row>
        <row r="241">
          <cell r="AY241" t="str">
            <v>LEE CALLAGHAN</v>
          </cell>
          <cell r="BC241">
            <v>40484</v>
          </cell>
        </row>
        <row r="242">
          <cell r="AY242" t="str">
            <v>LEIGH FORREST</v>
          </cell>
          <cell r="BC242">
            <v>40485</v>
          </cell>
        </row>
        <row r="243">
          <cell r="AY243" t="str">
            <v>LESLEY LINGARD</v>
          </cell>
          <cell r="BC243">
            <v>40486</v>
          </cell>
        </row>
        <row r="244">
          <cell r="AY244" t="str">
            <v>LINDA BOURGEOIS</v>
          </cell>
          <cell r="BC244">
            <v>40487</v>
          </cell>
        </row>
        <row r="245">
          <cell r="AY245" t="str">
            <v>LINDA DELIBATO</v>
          </cell>
          <cell r="BC245">
            <v>40488</v>
          </cell>
        </row>
        <row r="246">
          <cell r="AY246" t="str">
            <v>LINDSAY MARTINEAU</v>
          </cell>
          <cell r="BC246">
            <v>40489</v>
          </cell>
        </row>
        <row r="247">
          <cell r="AY247" t="str">
            <v>LISE GALLI</v>
          </cell>
          <cell r="BC247">
            <v>40490</v>
          </cell>
        </row>
        <row r="248">
          <cell r="AY248" t="str">
            <v>LLOYD DEGROW</v>
          </cell>
          <cell r="BC248">
            <v>40491</v>
          </cell>
        </row>
        <row r="249">
          <cell r="AY249" t="str">
            <v>LORETTA TAYLOR</v>
          </cell>
          <cell r="BC249">
            <v>40492</v>
          </cell>
        </row>
        <row r="250">
          <cell r="AY250" t="str">
            <v>LORI THORNTON</v>
          </cell>
          <cell r="BC250">
            <v>40493</v>
          </cell>
        </row>
        <row r="251">
          <cell r="AY251" t="str">
            <v>LOUIS PACHECO</v>
          </cell>
          <cell r="BC251">
            <v>40494</v>
          </cell>
        </row>
        <row r="252">
          <cell r="AY252" t="str">
            <v>LYNN GAYLARD</v>
          </cell>
          <cell r="BC252">
            <v>40495</v>
          </cell>
        </row>
        <row r="253">
          <cell r="AY253" t="str">
            <v>LYNN WALTON</v>
          </cell>
          <cell r="BC253">
            <v>40496</v>
          </cell>
        </row>
        <row r="254">
          <cell r="AY254" t="str">
            <v>MANUEL QUAINI</v>
          </cell>
          <cell r="BC254">
            <v>40497</v>
          </cell>
        </row>
        <row r="255">
          <cell r="AY255" t="str">
            <v>MARC LOSIER</v>
          </cell>
          <cell r="BC255">
            <v>40498</v>
          </cell>
        </row>
        <row r="256">
          <cell r="AY256" t="str">
            <v>MARCEL LAROCHE</v>
          </cell>
          <cell r="BC256">
            <v>40499</v>
          </cell>
        </row>
        <row r="257">
          <cell r="AY257" t="str">
            <v>MARDY CRANDELL</v>
          </cell>
          <cell r="BC257">
            <v>40500</v>
          </cell>
        </row>
        <row r="258">
          <cell r="AY258" t="str">
            <v>MARIA BOZZO</v>
          </cell>
          <cell r="BC258">
            <v>40501</v>
          </cell>
        </row>
        <row r="259">
          <cell r="AY259" t="str">
            <v>MARIA GARITO</v>
          </cell>
          <cell r="BC259">
            <v>40502</v>
          </cell>
        </row>
        <row r="260">
          <cell r="AY260" t="str">
            <v>MARIANNE BEARE</v>
          </cell>
          <cell r="BC260">
            <v>40503</v>
          </cell>
        </row>
        <row r="261">
          <cell r="AY261" t="str">
            <v>MARILYN CONRAD</v>
          </cell>
          <cell r="BC261">
            <v>40504</v>
          </cell>
        </row>
        <row r="262">
          <cell r="AY262" t="str">
            <v>MARINA BULTHUIS</v>
          </cell>
          <cell r="BC262">
            <v>40505</v>
          </cell>
        </row>
        <row r="263">
          <cell r="AY263" t="str">
            <v>MARIO CANGEMI</v>
          </cell>
          <cell r="BC263">
            <v>40506</v>
          </cell>
        </row>
        <row r="264">
          <cell r="AY264" t="str">
            <v>MARJORIE RICHARDS</v>
          </cell>
          <cell r="BC264">
            <v>40507</v>
          </cell>
        </row>
        <row r="265">
          <cell r="AY265" t="str">
            <v>MARK JAKUBOWSKI</v>
          </cell>
          <cell r="BC265">
            <v>40508</v>
          </cell>
        </row>
        <row r="266">
          <cell r="AY266" t="str">
            <v>MARK LUSTRINELLI</v>
          </cell>
          <cell r="BC266">
            <v>40509</v>
          </cell>
        </row>
        <row r="267">
          <cell r="AY267" t="str">
            <v>MARK MALSTROM</v>
          </cell>
          <cell r="BC267">
            <v>40510</v>
          </cell>
        </row>
        <row r="268">
          <cell r="AY268" t="str">
            <v>MARK MORRIS</v>
          </cell>
          <cell r="BC268">
            <v>40511</v>
          </cell>
        </row>
        <row r="269">
          <cell r="AY269" t="str">
            <v>MARK WARELIS</v>
          </cell>
          <cell r="BC269">
            <v>40512</v>
          </cell>
        </row>
        <row r="270">
          <cell r="AY270" t="str">
            <v>MARKO STEFANOVIC</v>
          </cell>
          <cell r="BC270">
            <v>40513</v>
          </cell>
        </row>
        <row r="271">
          <cell r="AY271" t="str">
            <v>MARNI PENNY</v>
          </cell>
          <cell r="BC271">
            <v>40514</v>
          </cell>
        </row>
        <row r="272">
          <cell r="AY272" t="str">
            <v>MARTY BEAUCOCK</v>
          </cell>
          <cell r="BC272">
            <v>40515</v>
          </cell>
        </row>
        <row r="273">
          <cell r="AY273" t="str">
            <v>MATTHEW KENT</v>
          </cell>
          <cell r="BC273">
            <v>40516</v>
          </cell>
        </row>
        <row r="274">
          <cell r="AY274" t="str">
            <v>MATTHEW SHANNON</v>
          </cell>
          <cell r="BC274">
            <v>40517</v>
          </cell>
        </row>
        <row r="275">
          <cell r="AY275" t="str">
            <v>MATTHEW STRECKER</v>
          </cell>
          <cell r="BC275">
            <v>40518</v>
          </cell>
        </row>
        <row r="276">
          <cell r="AY276" t="str">
            <v>MAURO CARBONE</v>
          </cell>
          <cell r="BC276">
            <v>40519</v>
          </cell>
        </row>
        <row r="277">
          <cell r="AY277" t="str">
            <v>MAX CANANZI</v>
          </cell>
          <cell r="BC277">
            <v>40520</v>
          </cell>
        </row>
        <row r="278">
          <cell r="AY278" t="str">
            <v>MELISSA BARRON</v>
          </cell>
          <cell r="BC278">
            <v>40521</v>
          </cell>
        </row>
        <row r="279">
          <cell r="AY279" t="str">
            <v>MICHAEL DONG</v>
          </cell>
          <cell r="BC279">
            <v>40522</v>
          </cell>
        </row>
        <row r="280">
          <cell r="AY280" t="str">
            <v>MICHAEL LEWIS</v>
          </cell>
          <cell r="BC280">
            <v>40523</v>
          </cell>
        </row>
        <row r="281">
          <cell r="AY281" t="str">
            <v>MICHAEL LUTON</v>
          </cell>
          <cell r="BC281">
            <v>40524</v>
          </cell>
        </row>
        <row r="282">
          <cell r="AY282" t="str">
            <v>MICHAEL MUSSAT</v>
          </cell>
          <cell r="BC282">
            <v>40525</v>
          </cell>
        </row>
        <row r="283">
          <cell r="AY283" t="str">
            <v>MICHAEL RICHARD</v>
          </cell>
          <cell r="BC283">
            <v>40526</v>
          </cell>
        </row>
        <row r="284">
          <cell r="AY284" t="str">
            <v>MICHAEL RUSSELL</v>
          </cell>
          <cell r="BC284">
            <v>40527</v>
          </cell>
        </row>
        <row r="285">
          <cell r="AY285" t="str">
            <v>MICHAEL THOMSON</v>
          </cell>
          <cell r="BC285">
            <v>40528</v>
          </cell>
        </row>
        <row r="286">
          <cell r="AY286" t="str">
            <v>MICHAEL WILLIAMSON</v>
          </cell>
          <cell r="BC286">
            <v>40529</v>
          </cell>
        </row>
        <row r="287">
          <cell r="AY287" t="str">
            <v>MICHELLE WORTEL</v>
          </cell>
          <cell r="BC287">
            <v>40530</v>
          </cell>
        </row>
        <row r="288">
          <cell r="AY288" t="str">
            <v>MIKE DENOMME</v>
          </cell>
          <cell r="BC288">
            <v>40531</v>
          </cell>
        </row>
        <row r="289">
          <cell r="AY289" t="str">
            <v>MIKE DESCAMPS</v>
          </cell>
          <cell r="BC289">
            <v>40532</v>
          </cell>
        </row>
        <row r="290">
          <cell r="AY290" t="str">
            <v>MIKEL SCHNEIDER</v>
          </cell>
          <cell r="BC290">
            <v>40533</v>
          </cell>
        </row>
        <row r="291">
          <cell r="AY291" t="str">
            <v>MONICA ASHURST</v>
          </cell>
          <cell r="BC291">
            <v>40534</v>
          </cell>
        </row>
        <row r="292">
          <cell r="AY292" t="str">
            <v>MONICA DOHERTY</v>
          </cell>
          <cell r="BC292">
            <v>40535</v>
          </cell>
        </row>
        <row r="293">
          <cell r="AY293" t="str">
            <v>MUMTAZ KHAN</v>
          </cell>
          <cell r="BC293">
            <v>40536</v>
          </cell>
        </row>
        <row r="294">
          <cell r="AY294" t="str">
            <v>MUSTAFA ALI</v>
          </cell>
          <cell r="BC294">
            <v>40537</v>
          </cell>
        </row>
        <row r="295">
          <cell r="AY295" t="str">
            <v>NADETTE DRAKE</v>
          </cell>
          <cell r="BC295">
            <v>40538</v>
          </cell>
        </row>
        <row r="296">
          <cell r="AY296" t="str">
            <v>NASTARAN HAGHANI</v>
          </cell>
          <cell r="BC296">
            <v>40539</v>
          </cell>
        </row>
        <row r="297">
          <cell r="AY297" t="str">
            <v>NATHAN CERNUSCA</v>
          </cell>
          <cell r="BC297">
            <v>40540</v>
          </cell>
        </row>
        <row r="298">
          <cell r="AY298" t="str">
            <v>NAZIRA NOORMOHAMED</v>
          </cell>
          <cell r="BC298">
            <v>40541</v>
          </cell>
        </row>
        <row r="299">
          <cell r="AY299" t="str">
            <v>NEIL FREEMAN</v>
          </cell>
          <cell r="BC299">
            <v>40542</v>
          </cell>
        </row>
        <row r="300">
          <cell r="AY300" t="str">
            <v>NICK DESTEFANO</v>
          </cell>
          <cell r="BC300">
            <v>40543</v>
          </cell>
        </row>
        <row r="301">
          <cell r="AY301" t="str">
            <v>NICOLE FILLMORE</v>
          </cell>
          <cell r="BC301">
            <v>40544</v>
          </cell>
        </row>
        <row r="302">
          <cell r="AY302" t="str">
            <v>NIGEL HARNANAN</v>
          </cell>
          <cell r="BC302">
            <v>40545</v>
          </cell>
        </row>
        <row r="303">
          <cell r="AY303" t="str">
            <v>NIKOLA RISTEVSKI</v>
          </cell>
          <cell r="BC303">
            <v>40546</v>
          </cell>
        </row>
        <row r="304">
          <cell r="AY304" t="str">
            <v>NIRMALA THOMAS</v>
          </cell>
          <cell r="BC304">
            <v>40547</v>
          </cell>
        </row>
        <row r="305">
          <cell r="AY305" t="str">
            <v>NORMAN BOTTS</v>
          </cell>
          <cell r="BC305">
            <v>40548</v>
          </cell>
        </row>
        <row r="306">
          <cell r="AY306" t="str">
            <v>PAIGE WEBB</v>
          </cell>
          <cell r="BC306">
            <v>40549</v>
          </cell>
        </row>
        <row r="307">
          <cell r="AY307" t="str">
            <v>PAMELA FAZZARI</v>
          </cell>
          <cell r="BC307">
            <v>40550</v>
          </cell>
        </row>
        <row r="308">
          <cell r="AY308" t="str">
            <v>PAT MCNULTY</v>
          </cell>
          <cell r="BC308">
            <v>40551</v>
          </cell>
        </row>
        <row r="309">
          <cell r="AY309" t="str">
            <v>PATRICIA SAFKO</v>
          </cell>
          <cell r="BC309">
            <v>40552</v>
          </cell>
        </row>
        <row r="310">
          <cell r="AY310" t="str">
            <v>PATRICK CHEATLEY</v>
          </cell>
          <cell r="BC310">
            <v>40553</v>
          </cell>
        </row>
        <row r="311">
          <cell r="AY311" t="str">
            <v>PAUL HUMBER</v>
          </cell>
          <cell r="BC311">
            <v>40554</v>
          </cell>
        </row>
        <row r="312">
          <cell r="AY312" t="str">
            <v>PAUL KIEFER</v>
          </cell>
          <cell r="BC312">
            <v>40555</v>
          </cell>
        </row>
        <row r="313">
          <cell r="AY313" t="str">
            <v>PAUL NIXON</v>
          </cell>
          <cell r="BC313">
            <v>40556</v>
          </cell>
        </row>
        <row r="314">
          <cell r="AY314" t="str">
            <v>PAUL WARDELL</v>
          </cell>
          <cell r="BC314">
            <v>40557</v>
          </cell>
        </row>
        <row r="315">
          <cell r="AY315" t="str">
            <v>PETER GOULD</v>
          </cell>
          <cell r="BC315">
            <v>40558</v>
          </cell>
        </row>
        <row r="316">
          <cell r="AY316" t="str">
            <v>PETER HIENG</v>
          </cell>
          <cell r="BC316">
            <v>40559</v>
          </cell>
        </row>
        <row r="317">
          <cell r="AY317" t="str">
            <v>PETER LILLEY</v>
          </cell>
          <cell r="BC317">
            <v>40560</v>
          </cell>
        </row>
        <row r="318">
          <cell r="AY318" t="str">
            <v>PETER MARSON</v>
          </cell>
          <cell r="BC318">
            <v>40561</v>
          </cell>
        </row>
        <row r="319">
          <cell r="AY319" t="str">
            <v>PETER NEUMANN</v>
          </cell>
          <cell r="BC319">
            <v>40562</v>
          </cell>
        </row>
        <row r="320">
          <cell r="AY320" t="str">
            <v>PETER VALLIERES</v>
          </cell>
          <cell r="BC320">
            <v>40563</v>
          </cell>
        </row>
        <row r="321">
          <cell r="AY321" t="str">
            <v>PETER VANDERHOUT</v>
          </cell>
          <cell r="BC321">
            <v>40564</v>
          </cell>
        </row>
        <row r="322">
          <cell r="AY322" t="str">
            <v>PHILIP KWINT</v>
          </cell>
          <cell r="BC322">
            <v>40565</v>
          </cell>
        </row>
        <row r="323">
          <cell r="AY323" t="str">
            <v>PHONGSACK BOUALAVONG</v>
          </cell>
          <cell r="BC323">
            <v>40566</v>
          </cell>
        </row>
        <row r="324">
          <cell r="AY324" t="str">
            <v>RANDY COOMBER</v>
          </cell>
          <cell r="BC324">
            <v>40567</v>
          </cell>
        </row>
        <row r="325">
          <cell r="AY325" t="str">
            <v>RANDY MURRE</v>
          </cell>
          <cell r="BC325">
            <v>40568</v>
          </cell>
        </row>
        <row r="326">
          <cell r="AY326" t="str">
            <v>RANDY WEBB</v>
          </cell>
          <cell r="BC326">
            <v>40569</v>
          </cell>
        </row>
        <row r="327">
          <cell r="AY327" t="str">
            <v>RHONDA VANMEER</v>
          </cell>
          <cell r="BC327">
            <v>40570</v>
          </cell>
        </row>
        <row r="328">
          <cell r="AY328" t="str">
            <v>RICCARDO ZOTTARELLI</v>
          </cell>
          <cell r="BC328">
            <v>40571</v>
          </cell>
        </row>
        <row r="329">
          <cell r="AY329" t="str">
            <v>RICHARD AUDIT</v>
          </cell>
          <cell r="BC329">
            <v>40572</v>
          </cell>
        </row>
        <row r="330">
          <cell r="AY330" t="str">
            <v>RICHARD BASSINDALE</v>
          </cell>
          <cell r="BC330">
            <v>40573</v>
          </cell>
        </row>
        <row r="331">
          <cell r="AY331" t="str">
            <v>RICHARD HALL</v>
          </cell>
          <cell r="BC331">
            <v>40574</v>
          </cell>
        </row>
        <row r="332">
          <cell r="AY332" t="str">
            <v>RICHARD MCBRIDE</v>
          </cell>
          <cell r="BC332">
            <v>40575</v>
          </cell>
        </row>
        <row r="333">
          <cell r="AY333" t="str">
            <v>RICHARD URECH</v>
          </cell>
          <cell r="BC333">
            <v>40576</v>
          </cell>
        </row>
        <row r="334">
          <cell r="AY334" t="str">
            <v>RICK BEEDIE</v>
          </cell>
          <cell r="BC334">
            <v>40577</v>
          </cell>
        </row>
        <row r="335">
          <cell r="AY335" t="str">
            <v>RICKY RAFTER</v>
          </cell>
          <cell r="BC335">
            <v>40578</v>
          </cell>
        </row>
        <row r="336">
          <cell r="AY336" t="str">
            <v>RITA MORRIS</v>
          </cell>
          <cell r="BC336">
            <v>40579</v>
          </cell>
        </row>
        <row r="337">
          <cell r="AY337" t="str">
            <v>ROB CROSSMAN</v>
          </cell>
          <cell r="BC337">
            <v>40580</v>
          </cell>
        </row>
        <row r="338">
          <cell r="AY338" t="str">
            <v>ROB MACINTYRE</v>
          </cell>
          <cell r="BC338">
            <v>40581</v>
          </cell>
        </row>
        <row r="339">
          <cell r="AY339" t="str">
            <v>ROBERT BATES</v>
          </cell>
          <cell r="BC339">
            <v>40582</v>
          </cell>
        </row>
        <row r="340">
          <cell r="AY340" t="str">
            <v>ROBERT BENTLEY</v>
          </cell>
          <cell r="BC340">
            <v>40583</v>
          </cell>
        </row>
        <row r="341">
          <cell r="AY341" t="str">
            <v>ROBERT DUNHAM</v>
          </cell>
          <cell r="BC341">
            <v>40584</v>
          </cell>
        </row>
        <row r="342">
          <cell r="AY342" t="str">
            <v>ROBERT EBBERS</v>
          </cell>
          <cell r="BC342">
            <v>40585</v>
          </cell>
        </row>
        <row r="343">
          <cell r="AY343" t="str">
            <v>ROBERT HAND</v>
          </cell>
          <cell r="BC343">
            <v>40586</v>
          </cell>
        </row>
        <row r="344">
          <cell r="AY344" t="str">
            <v>ROBERT HENSCHEL</v>
          </cell>
          <cell r="BC344">
            <v>40587</v>
          </cell>
        </row>
        <row r="345">
          <cell r="AY345" t="str">
            <v>ROBERT ROHR</v>
          </cell>
          <cell r="BC345">
            <v>40588</v>
          </cell>
        </row>
        <row r="346">
          <cell r="AY346" t="str">
            <v>ROBERT TAYLOR</v>
          </cell>
          <cell r="BC346">
            <v>40589</v>
          </cell>
        </row>
        <row r="347">
          <cell r="AY347" t="str">
            <v>ROMAN KATA</v>
          </cell>
          <cell r="BC347">
            <v>40590</v>
          </cell>
        </row>
        <row r="348">
          <cell r="AY348" t="str">
            <v>ROSS BARBER</v>
          </cell>
          <cell r="BC348">
            <v>40591</v>
          </cell>
        </row>
        <row r="349">
          <cell r="AY349" t="str">
            <v>ROSS FINNIMORE</v>
          </cell>
          <cell r="BC349">
            <v>40592</v>
          </cell>
        </row>
        <row r="350">
          <cell r="AY350" t="str">
            <v>ROY OWEN</v>
          </cell>
          <cell r="BC350">
            <v>40593</v>
          </cell>
        </row>
        <row r="351">
          <cell r="AY351" t="str">
            <v>RUSSELL FISHER</v>
          </cell>
          <cell r="BC351">
            <v>40594</v>
          </cell>
        </row>
        <row r="352">
          <cell r="AY352" t="str">
            <v>SALMAN BAIG</v>
          </cell>
          <cell r="BC352">
            <v>40595</v>
          </cell>
        </row>
        <row r="353">
          <cell r="AY353" t="str">
            <v>SAM DIPASQUALE</v>
          </cell>
          <cell r="BC353">
            <v>40596</v>
          </cell>
        </row>
        <row r="354">
          <cell r="AY354" t="str">
            <v>SAM GENTILE</v>
          </cell>
          <cell r="BC354">
            <v>40597</v>
          </cell>
        </row>
        <row r="355">
          <cell r="AY355" t="str">
            <v>SAMANTHA BURKE</v>
          </cell>
          <cell r="BC355">
            <v>40598</v>
          </cell>
        </row>
        <row r="356">
          <cell r="AY356" t="str">
            <v>SAMANTHA LUNDY</v>
          </cell>
          <cell r="BC356">
            <v>40599</v>
          </cell>
        </row>
        <row r="357">
          <cell r="AY357" t="str">
            <v>SANDRA BELL</v>
          </cell>
          <cell r="BC357">
            <v>40600</v>
          </cell>
        </row>
        <row r="358">
          <cell r="AY358" t="str">
            <v>SARAH HUGHES</v>
          </cell>
          <cell r="BC358">
            <v>40601</v>
          </cell>
        </row>
        <row r="359">
          <cell r="AY359" t="str">
            <v>SCOTT BEAUDRIE</v>
          </cell>
          <cell r="BC359">
            <v>40602</v>
          </cell>
        </row>
        <row r="360">
          <cell r="AY360" t="str">
            <v>SCOTT BIGGS</v>
          </cell>
          <cell r="BC360">
            <v>40603</v>
          </cell>
        </row>
        <row r="361">
          <cell r="AY361" t="str">
            <v>SCOTT BORER</v>
          </cell>
          <cell r="BC361">
            <v>40604</v>
          </cell>
        </row>
        <row r="362">
          <cell r="AY362" t="str">
            <v>SCOTT SUTTON</v>
          </cell>
          <cell r="BC362">
            <v>40605</v>
          </cell>
        </row>
        <row r="363">
          <cell r="AY363" t="str">
            <v>SERGHEI TIMOTIN</v>
          </cell>
          <cell r="BC363">
            <v>40606</v>
          </cell>
        </row>
        <row r="364">
          <cell r="AY364" t="str">
            <v>SHAUN SNOW</v>
          </cell>
          <cell r="BC364">
            <v>40607</v>
          </cell>
        </row>
        <row r="365">
          <cell r="AY365" t="str">
            <v>SHEILA WHITNEY</v>
          </cell>
          <cell r="BC365">
            <v>40608</v>
          </cell>
        </row>
        <row r="366">
          <cell r="AY366" t="str">
            <v>SHELLEY PARKER</v>
          </cell>
          <cell r="BC366">
            <v>40609</v>
          </cell>
        </row>
        <row r="367">
          <cell r="AY367" t="str">
            <v>SHERI OJERO</v>
          </cell>
          <cell r="BC367">
            <v>40610</v>
          </cell>
        </row>
        <row r="368">
          <cell r="AY368" t="str">
            <v>SHERRI SHWEIHAT</v>
          </cell>
          <cell r="BC368">
            <v>40611</v>
          </cell>
        </row>
        <row r="369">
          <cell r="AY369" t="str">
            <v>SOKUNTHAI TOB</v>
          </cell>
          <cell r="BC369">
            <v>40612</v>
          </cell>
        </row>
        <row r="370">
          <cell r="AY370" t="str">
            <v>STANLEY COULTER</v>
          </cell>
          <cell r="BC370">
            <v>40613</v>
          </cell>
        </row>
        <row r="371">
          <cell r="AY371" t="str">
            <v>STEPHEN LARWOOD</v>
          </cell>
          <cell r="BC371">
            <v>40614</v>
          </cell>
        </row>
        <row r="372">
          <cell r="AY372" t="str">
            <v>STEVE ABRAMOVICH</v>
          </cell>
          <cell r="BC372">
            <v>40615</v>
          </cell>
        </row>
        <row r="373">
          <cell r="AY373" t="str">
            <v>STEVE STRUGAR</v>
          </cell>
          <cell r="BC373">
            <v>40616</v>
          </cell>
        </row>
        <row r="374">
          <cell r="AY374" t="str">
            <v>STEVEN ROBSON</v>
          </cell>
          <cell r="BC374">
            <v>40617</v>
          </cell>
        </row>
        <row r="375">
          <cell r="AY375" t="str">
            <v>STEVEN TEW</v>
          </cell>
          <cell r="BC375">
            <v>40618</v>
          </cell>
        </row>
        <row r="376">
          <cell r="AY376" t="str">
            <v>SUDHA MARTHI</v>
          </cell>
          <cell r="BC376">
            <v>40619</v>
          </cell>
        </row>
        <row r="377">
          <cell r="AY377" t="str">
            <v>SUE STANGRET</v>
          </cell>
          <cell r="BC377">
            <v>40620</v>
          </cell>
        </row>
        <row r="378">
          <cell r="AY378" t="str">
            <v>SUNIL BECHARBHAI</v>
          </cell>
          <cell r="BC378">
            <v>40621</v>
          </cell>
        </row>
        <row r="379">
          <cell r="AY379" t="str">
            <v>SUSAN SPEZIALE</v>
          </cell>
          <cell r="BC379">
            <v>40622</v>
          </cell>
        </row>
        <row r="380">
          <cell r="AY380" t="str">
            <v>TARA WANSEL</v>
          </cell>
          <cell r="BC380">
            <v>40623</v>
          </cell>
        </row>
        <row r="381">
          <cell r="AY381" t="str">
            <v>TAYLOR ARKINSON</v>
          </cell>
          <cell r="BC381">
            <v>40624</v>
          </cell>
        </row>
        <row r="382">
          <cell r="AY382" t="str">
            <v>TEJ KARUPEN</v>
          </cell>
          <cell r="BC382">
            <v>40625</v>
          </cell>
        </row>
        <row r="383">
          <cell r="AY383" t="str">
            <v>TERRILEA PITTON</v>
          </cell>
          <cell r="BC383">
            <v>40626</v>
          </cell>
        </row>
        <row r="384">
          <cell r="AY384" t="str">
            <v>TERRY RYAN</v>
          </cell>
          <cell r="BC384">
            <v>40627</v>
          </cell>
        </row>
        <row r="385">
          <cell r="AY385" t="str">
            <v>THERESA JONES</v>
          </cell>
          <cell r="BC385">
            <v>40628</v>
          </cell>
        </row>
        <row r="386">
          <cell r="AY386" t="str">
            <v>TIFFANY GOUPIL</v>
          </cell>
          <cell r="BC386">
            <v>40629</v>
          </cell>
        </row>
        <row r="387">
          <cell r="AY387" t="str">
            <v>TIMOTHY CALLAGHAN</v>
          </cell>
          <cell r="BC387">
            <v>40630</v>
          </cell>
        </row>
        <row r="388">
          <cell r="AY388" t="str">
            <v>TODD DAIGLE</v>
          </cell>
          <cell r="BC388">
            <v>40631</v>
          </cell>
        </row>
        <row r="389">
          <cell r="AY389" t="str">
            <v>TONY IERACE</v>
          </cell>
          <cell r="BC389">
            <v>40632</v>
          </cell>
        </row>
        <row r="390">
          <cell r="AY390" t="str">
            <v>TREVOR HEWITSON</v>
          </cell>
          <cell r="BC390">
            <v>40633</v>
          </cell>
        </row>
        <row r="391">
          <cell r="AY391" t="str">
            <v>TROY SHEELER</v>
          </cell>
          <cell r="BC391">
            <v>40634</v>
          </cell>
        </row>
        <row r="392">
          <cell r="AY392" t="str">
            <v>TYLER ANDERSON</v>
          </cell>
          <cell r="BC392">
            <v>40635</v>
          </cell>
        </row>
        <row r="393">
          <cell r="AY393" t="str">
            <v>ULKU OREN</v>
          </cell>
          <cell r="BC393">
            <v>40636</v>
          </cell>
        </row>
        <row r="394">
          <cell r="AY394" t="str">
            <v>VALERIE MCKENNA</v>
          </cell>
          <cell r="BC394">
            <v>40637</v>
          </cell>
        </row>
        <row r="395">
          <cell r="AY395" t="str">
            <v>WALTER HAVEMAN</v>
          </cell>
          <cell r="BC395">
            <v>40638</v>
          </cell>
        </row>
        <row r="396">
          <cell r="AY396" t="str">
            <v>WILLIAM JOHNSON</v>
          </cell>
          <cell r="BC396">
            <v>40639</v>
          </cell>
        </row>
        <row r="397">
          <cell r="AY397" t="str">
            <v>WILSON LI</v>
          </cell>
          <cell r="BC397">
            <v>40640</v>
          </cell>
        </row>
        <row r="398">
          <cell r="AY398" t="str">
            <v>ZORAN DABIC</v>
          </cell>
          <cell r="BC398">
            <v>40641</v>
          </cell>
        </row>
        <row r="399">
          <cell r="BC399">
            <v>40642</v>
          </cell>
        </row>
        <row r="400">
          <cell r="BC400">
            <v>40643</v>
          </cell>
        </row>
        <row r="401">
          <cell r="BC401">
            <v>40644</v>
          </cell>
        </row>
        <row r="402">
          <cell r="BC402">
            <v>40645</v>
          </cell>
        </row>
        <row r="403">
          <cell r="BC403">
            <v>40646</v>
          </cell>
        </row>
        <row r="404">
          <cell r="BC404">
            <v>40647</v>
          </cell>
        </row>
        <row r="405">
          <cell r="BC405">
            <v>40648</v>
          </cell>
        </row>
        <row r="406">
          <cell r="BC406">
            <v>40649</v>
          </cell>
        </row>
        <row r="407">
          <cell r="BC407">
            <v>40650</v>
          </cell>
        </row>
        <row r="408">
          <cell r="BC408">
            <v>40651</v>
          </cell>
        </row>
        <row r="409">
          <cell r="BC409">
            <v>40652</v>
          </cell>
        </row>
        <row r="410">
          <cell r="BC410">
            <v>40653</v>
          </cell>
        </row>
        <row r="411">
          <cell r="BC411">
            <v>40654</v>
          </cell>
        </row>
        <row r="412">
          <cell r="BC412">
            <v>40655</v>
          </cell>
        </row>
        <row r="413">
          <cell r="BC413">
            <v>40656</v>
          </cell>
        </row>
        <row r="414">
          <cell r="BC414">
            <v>40657</v>
          </cell>
        </row>
        <row r="415">
          <cell r="BC415">
            <v>40658</v>
          </cell>
        </row>
        <row r="416">
          <cell r="BC416">
            <v>40659</v>
          </cell>
        </row>
        <row r="417">
          <cell r="BC417">
            <v>40660</v>
          </cell>
        </row>
        <row r="418">
          <cell r="BC418">
            <v>40661</v>
          </cell>
        </row>
        <row r="419">
          <cell r="BC419">
            <v>40662</v>
          </cell>
        </row>
        <row r="420">
          <cell r="BC420">
            <v>40663</v>
          </cell>
        </row>
        <row r="421">
          <cell r="BC421">
            <v>40664</v>
          </cell>
        </row>
        <row r="422">
          <cell r="BC422">
            <v>40665</v>
          </cell>
        </row>
        <row r="423">
          <cell r="BC423">
            <v>40666</v>
          </cell>
        </row>
        <row r="424">
          <cell r="BC424">
            <v>40667</v>
          </cell>
        </row>
        <row r="425">
          <cell r="BC425">
            <v>40668</v>
          </cell>
        </row>
        <row r="426">
          <cell r="BC426">
            <v>40669</v>
          </cell>
        </row>
        <row r="427">
          <cell r="BC427">
            <v>40670</v>
          </cell>
        </row>
        <row r="428">
          <cell r="BC428">
            <v>40671</v>
          </cell>
        </row>
        <row r="429">
          <cell r="BC429">
            <v>40672</v>
          </cell>
        </row>
        <row r="430">
          <cell r="BC430">
            <v>40673</v>
          </cell>
        </row>
        <row r="431">
          <cell r="BC431">
            <v>40674</v>
          </cell>
        </row>
        <row r="432">
          <cell r="BC432">
            <v>40675</v>
          </cell>
        </row>
        <row r="433">
          <cell r="BC433">
            <v>40676</v>
          </cell>
        </row>
        <row r="434">
          <cell r="BC434">
            <v>40677</v>
          </cell>
        </row>
        <row r="435">
          <cell r="BC435">
            <v>40678</v>
          </cell>
        </row>
        <row r="436">
          <cell r="BC436">
            <v>40679</v>
          </cell>
        </row>
        <row r="437">
          <cell r="BC437">
            <v>40680</v>
          </cell>
        </row>
        <row r="438">
          <cell r="BC438">
            <v>40681</v>
          </cell>
        </row>
        <row r="439">
          <cell r="BC439">
            <v>40682</v>
          </cell>
        </row>
        <row r="440">
          <cell r="BC440">
            <v>40683</v>
          </cell>
        </row>
        <row r="441">
          <cell r="BC441">
            <v>40684</v>
          </cell>
        </row>
        <row r="442">
          <cell r="BC442">
            <v>40685</v>
          </cell>
        </row>
        <row r="443">
          <cell r="BC443">
            <v>40686</v>
          </cell>
        </row>
        <row r="444">
          <cell r="BC444">
            <v>40687</v>
          </cell>
        </row>
        <row r="445">
          <cell r="BC445">
            <v>40688</v>
          </cell>
        </row>
        <row r="446">
          <cell r="BC446">
            <v>40689</v>
          </cell>
        </row>
        <row r="447">
          <cell r="BC447">
            <v>40690</v>
          </cell>
        </row>
        <row r="448">
          <cell r="BC448">
            <v>40691</v>
          </cell>
        </row>
        <row r="449">
          <cell r="BC449">
            <v>40692</v>
          </cell>
        </row>
        <row r="450">
          <cell r="BC450">
            <v>40693</v>
          </cell>
        </row>
        <row r="451">
          <cell r="BC451">
            <v>40694</v>
          </cell>
        </row>
        <row r="452">
          <cell r="BC452">
            <v>40695</v>
          </cell>
        </row>
        <row r="453">
          <cell r="BC453">
            <v>40696</v>
          </cell>
        </row>
        <row r="454">
          <cell r="BC454">
            <v>40697</v>
          </cell>
        </row>
        <row r="455">
          <cell r="BC455">
            <v>40698</v>
          </cell>
        </row>
        <row r="456">
          <cell r="BC456">
            <v>40699</v>
          </cell>
        </row>
        <row r="457">
          <cell r="BC457">
            <v>40700</v>
          </cell>
        </row>
        <row r="458">
          <cell r="BC458">
            <v>40701</v>
          </cell>
        </row>
        <row r="459">
          <cell r="BC459">
            <v>40702</v>
          </cell>
        </row>
        <row r="460">
          <cell r="BC460">
            <v>40703</v>
          </cell>
        </row>
        <row r="461">
          <cell r="BC461">
            <v>40704</v>
          </cell>
        </row>
        <row r="462">
          <cell r="BC462">
            <v>40705</v>
          </cell>
        </row>
        <row r="463">
          <cell r="BC463">
            <v>40706</v>
          </cell>
        </row>
        <row r="464">
          <cell r="BC464">
            <v>40707</v>
          </cell>
        </row>
        <row r="465">
          <cell r="BC465">
            <v>40708</v>
          </cell>
        </row>
        <row r="466">
          <cell r="BC466">
            <v>40709</v>
          </cell>
        </row>
        <row r="467">
          <cell r="BC467">
            <v>40710</v>
          </cell>
        </row>
        <row r="468">
          <cell r="BC468">
            <v>40711</v>
          </cell>
        </row>
        <row r="469">
          <cell r="BC469">
            <v>40712</v>
          </cell>
        </row>
        <row r="470">
          <cell r="BC470">
            <v>40713</v>
          </cell>
        </row>
        <row r="471">
          <cell r="BC471">
            <v>40714</v>
          </cell>
        </row>
        <row r="472">
          <cell r="BC472">
            <v>40715</v>
          </cell>
        </row>
        <row r="473">
          <cell r="BC473">
            <v>40716</v>
          </cell>
        </row>
        <row r="474">
          <cell r="BC474">
            <v>40717</v>
          </cell>
        </row>
        <row r="475">
          <cell r="BC475">
            <v>40718</v>
          </cell>
        </row>
        <row r="476">
          <cell r="BC476">
            <v>40719</v>
          </cell>
        </row>
        <row r="477">
          <cell r="BC477">
            <v>40720</v>
          </cell>
        </row>
        <row r="478">
          <cell r="BC478">
            <v>40721</v>
          </cell>
        </row>
        <row r="479">
          <cell r="BC479">
            <v>40722</v>
          </cell>
        </row>
        <row r="480">
          <cell r="BC480">
            <v>40723</v>
          </cell>
        </row>
        <row r="481">
          <cell r="BC481">
            <v>40724</v>
          </cell>
        </row>
        <row r="482">
          <cell r="BC482">
            <v>40725</v>
          </cell>
        </row>
        <row r="483">
          <cell r="BC483">
            <v>40726</v>
          </cell>
        </row>
        <row r="484">
          <cell r="BC484">
            <v>40727</v>
          </cell>
        </row>
        <row r="485">
          <cell r="BC485">
            <v>40728</v>
          </cell>
        </row>
        <row r="486">
          <cell r="BC486">
            <v>40729</v>
          </cell>
        </row>
        <row r="487">
          <cell r="BC487">
            <v>40730</v>
          </cell>
        </row>
        <row r="488">
          <cell r="BC488">
            <v>40731</v>
          </cell>
        </row>
        <row r="489">
          <cell r="BC489">
            <v>40732</v>
          </cell>
        </row>
        <row r="490">
          <cell r="BC490">
            <v>40733</v>
          </cell>
        </row>
        <row r="491">
          <cell r="BC491">
            <v>40734</v>
          </cell>
        </row>
        <row r="492">
          <cell r="BC492">
            <v>40735</v>
          </cell>
        </row>
        <row r="493">
          <cell r="BC493">
            <v>40736</v>
          </cell>
        </row>
        <row r="494">
          <cell r="BC494">
            <v>40737</v>
          </cell>
        </row>
        <row r="495">
          <cell r="BC495">
            <v>40738</v>
          </cell>
        </row>
        <row r="496">
          <cell r="BC496">
            <v>40739</v>
          </cell>
        </row>
        <row r="497">
          <cell r="BC497">
            <v>40740</v>
          </cell>
        </row>
        <row r="498">
          <cell r="BC498">
            <v>40741</v>
          </cell>
        </row>
        <row r="499">
          <cell r="BC499">
            <v>40742</v>
          </cell>
        </row>
        <row r="500">
          <cell r="BC500">
            <v>40743</v>
          </cell>
        </row>
        <row r="501">
          <cell r="BC501">
            <v>40744</v>
          </cell>
        </row>
        <row r="502">
          <cell r="BC502">
            <v>40745</v>
          </cell>
        </row>
        <row r="503">
          <cell r="BC503">
            <v>40746</v>
          </cell>
        </row>
        <row r="504">
          <cell r="BC504">
            <v>40747</v>
          </cell>
        </row>
        <row r="505">
          <cell r="BC505">
            <v>40748</v>
          </cell>
        </row>
        <row r="506">
          <cell r="BC506">
            <v>40749</v>
          </cell>
        </row>
        <row r="507">
          <cell r="BC507">
            <v>40750</v>
          </cell>
        </row>
        <row r="508">
          <cell r="BC508">
            <v>40751</v>
          </cell>
        </row>
        <row r="509">
          <cell r="BC509">
            <v>40752</v>
          </cell>
        </row>
        <row r="510">
          <cell r="BC510">
            <v>40753</v>
          </cell>
        </row>
        <row r="511">
          <cell r="BC511">
            <v>40754</v>
          </cell>
        </row>
        <row r="512">
          <cell r="BC512">
            <v>40755</v>
          </cell>
        </row>
        <row r="513">
          <cell r="BC513">
            <v>40756</v>
          </cell>
        </row>
        <row r="514">
          <cell r="BC514">
            <v>40757</v>
          </cell>
        </row>
        <row r="515">
          <cell r="BC515">
            <v>40758</v>
          </cell>
        </row>
        <row r="516">
          <cell r="BC516">
            <v>40759</v>
          </cell>
        </row>
        <row r="517">
          <cell r="BC517">
            <v>40760</v>
          </cell>
        </row>
        <row r="518">
          <cell r="BC518">
            <v>40761</v>
          </cell>
        </row>
        <row r="519">
          <cell r="BC519">
            <v>40762</v>
          </cell>
        </row>
        <row r="520">
          <cell r="BC520">
            <v>40763</v>
          </cell>
        </row>
        <row r="521">
          <cell r="BC521">
            <v>40764</v>
          </cell>
        </row>
        <row r="522">
          <cell r="BC522">
            <v>40765</v>
          </cell>
        </row>
        <row r="523">
          <cell r="BC523">
            <v>40766</v>
          </cell>
        </row>
        <row r="524">
          <cell r="BC524">
            <v>40767</v>
          </cell>
        </row>
        <row r="525">
          <cell r="BC525">
            <v>40768</v>
          </cell>
        </row>
        <row r="526">
          <cell r="BC526">
            <v>40769</v>
          </cell>
        </row>
        <row r="527">
          <cell r="BC527">
            <v>40770</v>
          </cell>
        </row>
        <row r="528">
          <cell r="BC528">
            <v>40771</v>
          </cell>
        </row>
        <row r="529">
          <cell r="BC529">
            <v>40772</v>
          </cell>
        </row>
        <row r="530">
          <cell r="BC530">
            <v>40773</v>
          </cell>
        </row>
        <row r="531">
          <cell r="BC531">
            <v>40774</v>
          </cell>
        </row>
        <row r="532">
          <cell r="BC532">
            <v>40775</v>
          </cell>
        </row>
        <row r="533">
          <cell r="BC533">
            <v>40776</v>
          </cell>
        </row>
        <row r="534">
          <cell r="BC534">
            <v>40777</v>
          </cell>
        </row>
        <row r="535">
          <cell r="BC535">
            <v>40778</v>
          </cell>
        </row>
        <row r="536">
          <cell r="BC536">
            <v>40779</v>
          </cell>
        </row>
        <row r="537">
          <cell r="BC537">
            <v>40780</v>
          </cell>
        </row>
        <row r="538">
          <cell r="BC538">
            <v>40781</v>
          </cell>
        </row>
        <row r="539">
          <cell r="BC539">
            <v>40782</v>
          </cell>
        </row>
        <row r="540">
          <cell r="BC540">
            <v>40783</v>
          </cell>
        </row>
        <row r="541">
          <cell r="BC541">
            <v>40784</v>
          </cell>
        </row>
        <row r="542">
          <cell r="BC542">
            <v>40785</v>
          </cell>
        </row>
        <row r="543">
          <cell r="BC543">
            <v>40786</v>
          </cell>
        </row>
        <row r="544">
          <cell r="BC544">
            <v>40787</v>
          </cell>
        </row>
        <row r="545">
          <cell r="BC545">
            <v>40788</v>
          </cell>
        </row>
        <row r="546">
          <cell r="BC546">
            <v>40789</v>
          </cell>
        </row>
        <row r="547">
          <cell r="BC547">
            <v>40790</v>
          </cell>
        </row>
        <row r="548">
          <cell r="BC548">
            <v>40791</v>
          </cell>
        </row>
        <row r="549">
          <cell r="BC549">
            <v>40792</v>
          </cell>
        </row>
        <row r="550">
          <cell r="BC550">
            <v>40793</v>
          </cell>
        </row>
        <row r="551">
          <cell r="BC551">
            <v>40794</v>
          </cell>
        </row>
        <row r="552">
          <cell r="BC552">
            <v>40795</v>
          </cell>
        </row>
        <row r="553">
          <cell r="BC553">
            <v>40796</v>
          </cell>
        </row>
        <row r="554">
          <cell r="BC554">
            <v>40797</v>
          </cell>
        </row>
        <row r="555">
          <cell r="BC555">
            <v>40798</v>
          </cell>
        </row>
        <row r="556">
          <cell r="BC556">
            <v>40799</v>
          </cell>
        </row>
        <row r="557">
          <cell r="BC557">
            <v>40800</v>
          </cell>
        </row>
        <row r="558">
          <cell r="BC558">
            <v>40801</v>
          </cell>
        </row>
        <row r="559">
          <cell r="BC559">
            <v>40802</v>
          </cell>
        </row>
        <row r="560">
          <cell r="BC560">
            <v>40803</v>
          </cell>
        </row>
        <row r="561">
          <cell r="BC561">
            <v>40804</v>
          </cell>
        </row>
        <row r="562">
          <cell r="BC562">
            <v>40805</v>
          </cell>
        </row>
        <row r="563">
          <cell r="BC563">
            <v>40806</v>
          </cell>
        </row>
        <row r="564">
          <cell r="BC564">
            <v>40807</v>
          </cell>
        </row>
        <row r="565">
          <cell r="BC565">
            <v>40808</v>
          </cell>
        </row>
        <row r="566">
          <cell r="BC566">
            <v>40809</v>
          </cell>
        </row>
        <row r="567">
          <cell r="BC567">
            <v>40810</v>
          </cell>
        </row>
        <row r="568">
          <cell r="BC568">
            <v>40811</v>
          </cell>
        </row>
        <row r="569">
          <cell r="BC569">
            <v>40812</v>
          </cell>
        </row>
        <row r="570">
          <cell r="BC570">
            <v>40813</v>
          </cell>
        </row>
        <row r="571">
          <cell r="BC571">
            <v>40814</v>
          </cell>
        </row>
        <row r="572">
          <cell r="BC572">
            <v>40815</v>
          </cell>
        </row>
        <row r="573">
          <cell r="BC573">
            <v>40816</v>
          </cell>
        </row>
        <row r="574">
          <cell r="BC574">
            <v>40817</v>
          </cell>
        </row>
        <row r="575">
          <cell r="BC575">
            <v>40818</v>
          </cell>
        </row>
        <row r="576">
          <cell r="BC576">
            <v>40819</v>
          </cell>
        </row>
        <row r="577">
          <cell r="BC577">
            <v>40820</v>
          </cell>
        </row>
        <row r="578">
          <cell r="BC578">
            <v>40821</v>
          </cell>
        </row>
        <row r="579">
          <cell r="BC579">
            <v>40822</v>
          </cell>
        </row>
        <row r="580">
          <cell r="BC580">
            <v>40823</v>
          </cell>
        </row>
        <row r="581">
          <cell r="BC581">
            <v>40824</v>
          </cell>
        </row>
        <row r="582">
          <cell r="BC582">
            <v>40825</v>
          </cell>
        </row>
        <row r="583">
          <cell r="BC583">
            <v>40826</v>
          </cell>
        </row>
        <row r="584">
          <cell r="BC584">
            <v>40827</v>
          </cell>
        </row>
        <row r="585">
          <cell r="BC585">
            <v>40828</v>
          </cell>
        </row>
        <row r="586">
          <cell r="BC586">
            <v>40829</v>
          </cell>
        </row>
        <row r="587">
          <cell r="BC587">
            <v>40830</v>
          </cell>
        </row>
        <row r="588">
          <cell r="BC588">
            <v>40831</v>
          </cell>
        </row>
        <row r="589">
          <cell r="BC589">
            <v>40832</v>
          </cell>
        </row>
        <row r="590">
          <cell r="BC590">
            <v>40833</v>
          </cell>
        </row>
        <row r="591">
          <cell r="BC591">
            <v>40834</v>
          </cell>
        </row>
        <row r="592">
          <cell r="BC592">
            <v>40835</v>
          </cell>
        </row>
        <row r="593">
          <cell r="BC593">
            <v>40836</v>
          </cell>
        </row>
        <row r="594">
          <cell r="BC594">
            <v>40837</v>
          </cell>
        </row>
        <row r="595">
          <cell r="BC595">
            <v>40838</v>
          </cell>
        </row>
        <row r="596">
          <cell r="BC596">
            <v>40839</v>
          </cell>
        </row>
        <row r="597">
          <cell r="BC597">
            <v>40840</v>
          </cell>
        </row>
        <row r="598">
          <cell r="BC598">
            <v>40841</v>
          </cell>
        </row>
        <row r="599">
          <cell r="BC599">
            <v>40842</v>
          </cell>
        </row>
        <row r="600">
          <cell r="BC600">
            <v>40843</v>
          </cell>
        </row>
        <row r="601">
          <cell r="BC601">
            <v>40844</v>
          </cell>
        </row>
        <row r="602">
          <cell r="BC602">
            <v>40845</v>
          </cell>
        </row>
        <row r="603">
          <cell r="BC603">
            <v>40846</v>
          </cell>
        </row>
        <row r="604">
          <cell r="BC604">
            <v>40847</v>
          </cell>
        </row>
        <row r="605">
          <cell r="BC605">
            <v>40848</v>
          </cell>
        </row>
        <row r="606">
          <cell r="BC606">
            <v>40849</v>
          </cell>
        </row>
        <row r="607">
          <cell r="BC607">
            <v>40850</v>
          </cell>
        </row>
        <row r="608">
          <cell r="BC608">
            <v>40851</v>
          </cell>
        </row>
        <row r="609">
          <cell r="BC609">
            <v>40852</v>
          </cell>
        </row>
        <row r="610">
          <cell r="BC610">
            <v>40853</v>
          </cell>
        </row>
        <row r="611">
          <cell r="BC611">
            <v>40854</v>
          </cell>
        </row>
        <row r="612">
          <cell r="BC612">
            <v>40855</v>
          </cell>
        </row>
        <row r="613">
          <cell r="BC613">
            <v>40856</v>
          </cell>
        </row>
        <row r="614">
          <cell r="BC614">
            <v>40857</v>
          </cell>
        </row>
        <row r="615">
          <cell r="BC615">
            <v>40858</v>
          </cell>
        </row>
        <row r="616">
          <cell r="BC616">
            <v>40859</v>
          </cell>
        </row>
        <row r="617">
          <cell r="BC617">
            <v>40860</v>
          </cell>
        </row>
        <row r="618">
          <cell r="BC618">
            <v>40861</v>
          </cell>
        </row>
        <row r="619">
          <cell r="BC619">
            <v>40862</v>
          </cell>
        </row>
        <row r="620">
          <cell r="BC620">
            <v>40863</v>
          </cell>
        </row>
        <row r="621">
          <cell r="BC621">
            <v>40864</v>
          </cell>
        </row>
        <row r="622">
          <cell r="BC622">
            <v>40865</v>
          </cell>
        </row>
        <row r="623">
          <cell r="BC623">
            <v>40866</v>
          </cell>
        </row>
        <row r="624">
          <cell r="BC624">
            <v>40867</v>
          </cell>
        </row>
        <row r="625">
          <cell r="BC625">
            <v>40868</v>
          </cell>
        </row>
        <row r="626">
          <cell r="BC626">
            <v>40869</v>
          </cell>
        </row>
        <row r="627">
          <cell r="BC627">
            <v>40870</v>
          </cell>
        </row>
        <row r="628">
          <cell r="BC628">
            <v>40871</v>
          </cell>
        </row>
        <row r="629">
          <cell r="BC629">
            <v>40872</v>
          </cell>
        </row>
        <row r="630">
          <cell r="BC630">
            <v>40873</v>
          </cell>
        </row>
        <row r="631">
          <cell r="BC631">
            <v>40874</v>
          </cell>
        </row>
        <row r="632">
          <cell r="BC632">
            <v>40875</v>
          </cell>
        </row>
        <row r="633">
          <cell r="BC633">
            <v>40876</v>
          </cell>
        </row>
        <row r="634">
          <cell r="BC634">
            <v>40877</v>
          </cell>
        </row>
        <row r="635">
          <cell r="BC635">
            <v>40878</v>
          </cell>
        </row>
        <row r="636">
          <cell r="BC636">
            <v>40879</v>
          </cell>
        </row>
        <row r="637">
          <cell r="BC637">
            <v>40880</v>
          </cell>
        </row>
        <row r="638">
          <cell r="BC638">
            <v>40881</v>
          </cell>
        </row>
        <row r="639">
          <cell r="BC639">
            <v>40882</v>
          </cell>
        </row>
        <row r="640">
          <cell r="BC640">
            <v>40883</v>
          </cell>
        </row>
        <row r="641">
          <cell r="BC641">
            <v>40884</v>
          </cell>
        </row>
        <row r="642">
          <cell r="BC642">
            <v>40885</v>
          </cell>
        </row>
        <row r="643">
          <cell r="BC643">
            <v>40886</v>
          </cell>
        </row>
        <row r="644">
          <cell r="BC644">
            <v>40887</v>
          </cell>
        </row>
        <row r="645">
          <cell r="BC645">
            <v>40888</v>
          </cell>
        </row>
        <row r="646">
          <cell r="BC646">
            <v>40889</v>
          </cell>
        </row>
        <row r="647">
          <cell r="BC647">
            <v>40890</v>
          </cell>
        </row>
        <row r="648">
          <cell r="BC648">
            <v>40891</v>
          </cell>
        </row>
        <row r="649">
          <cell r="BC649">
            <v>40892</v>
          </cell>
        </row>
        <row r="650">
          <cell r="BC650">
            <v>40893</v>
          </cell>
        </row>
        <row r="651">
          <cell r="BC651">
            <v>40894</v>
          </cell>
        </row>
        <row r="652">
          <cell r="BC652">
            <v>40895</v>
          </cell>
        </row>
        <row r="653">
          <cell r="BC653">
            <v>40896</v>
          </cell>
        </row>
        <row r="654">
          <cell r="BC654">
            <v>40897</v>
          </cell>
        </row>
        <row r="655">
          <cell r="BC655">
            <v>40898</v>
          </cell>
        </row>
        <row r="656">
          <cell r="BC656">
            <v>40899</v>
          </cell>
        </row>
        <row r="657">
          <cell r="BC657">
            <v>40900</v>
          </cell>
        </row>
        <row r="658">
          <cell r="BC658">
            <v>40901</v>
          </cell>
        </row>
        <row r="659">
          <cell r="BC659">
            <v>40902</v>
          </cell>
        </row>
        <row r="660">
          <cell r="BC660">
            <v>40903</v>
          </cell>
        </row>
        <row r="661">
          <cell r="BC661">
            <v>40904</v>
          </cell>
        </row>
        <row r="662">
          <cell r="BC662">
            <v>40905</v>
          </cell>
        </row>
        <row r="663">
          <cell r="BC663">
            <v>40906</v>
          </cell>
        </row>
        <row r="664">
          <cell r="BC664">
            <v>40907</v>
          </cell>
        </row>
        <row r="665">
          <cell r="BC665">
            <v>40908</v>
          </cell>
        </row>
        <row r="666">
          <cell r="BC666">
            <v>40909</v>
          </cell>
        </row>
        <row r="667">
          <cell r="BC667">
            <v>40910</v>
          </cell>
        </row>
        <row r="668">
          <cell r="BC668">
            <v>40911</v>
          </cell>
        </row>
        <row r="669">
          <cell r="BC669">
            <v>40912</v>
          </cell>
        </row>
        <row r="670">
          <cell r="BC670">
            <v>40913</v>
          </cell>
        </row>
        <row r="671">
          <cell r="BC671">
            <v>40914</v>
          </cell>
        </row>
        <row r="672">
          <cell r="BC672">
            <v>40915</v>
          </cell>
        </row>
        <row r="673">
          <cell r="BC673">
            <v>40916</v>
          </cell>
        </row>
        <row r="674">
          <cell r="BC674">
            <v>40917</v>
          </cell>
        </row>
        <row r="675">
          <cell r="BC675">
            <v>40918</v>
          </cell>
        </row>
        <row r="676">
          <cell r="BC676">
            <v>40919</v>
          </cell>
        </row>
        <row r="677">
          <cell r="BC677">
            <v>40920</v>
          </cell>
        </row>
        <row r="678">
          <cell r="BC678">
            <v>40921</v>
          </cell>
        </row>
        <row r="679">
          <cell r="BC679">
            <v>40922</v>
          </cell>
        </row>
        <row r="680">
          <cell r="BC680">
            <v>40923</v>
          </cell>
        </row>
        <row r="681">
          <cell r="BC681">
            <v>40924</v>
          </cell>
        </row>
        <row r="682">
          <cell r="BC682">
            <v>40925</v>
          </cell>
        </row>
        <row r="683">
          <cell r="BC683">
            <v>40926</v>
          </cell>
        </row>
        <row r="684">
          <cell r="BC684">
            <v>40927</v>
          </cell>
        </row>
        <row r="685">
          <cell r="BC685">
            <v>40928</v>
          </cell>
        </row>
        <row r="686">
          <cell r="BC686">
            <v>40929</v>
          </cell>
        </row>
        <row r="687">
          <cell r="BC687">
            <v>40930</v>
          </cell>
        </row>
        <row r="688">
          <cell r="BC688">
            <v>40931</v>
          </cell>
        </row>
        <row r="689">
          <cell r="BC689">
            <v>40932</v>
          </cell>
        </row>
        <row r="690">
          <cell r="BC690">
            <v>40933</v>
          </cell>
        </row>
        <row r="691">
          <cell r="BC691">
            <v>40934</v>
          </cell>
        </row>
        <row r="692">
          <cell r="BC692">
            <v>40935</v>
          </cell>
        </row>
        <row r="693">
          <cell r="BC693">
            <v>40936</v>
          </cell>
        </row>
        <row r="694">
          <cell r="BC694">
            <v>40937</v>
          </cell>
        </row>
        <row r="695">
          <cell r="BC695">
            <v>40938</v>
          </cell>
        </row>
        <row r="696">
          <cell r="BC696">
            <v>40939</v>
          </cell>
        </row>
        <row r="697">
          <cell r="BC697">
            <v>40940</v>
          </cell>
        </row>
        <row r="698">
          <cell r="BC698">
            <v>40941</v>
          </cell>
        </row>
        <row r="699">
          <cell r="BC699">
            <v>40942</v>
          </cell>
        </row>
        <row r="700">
          <cell r="BC700">
            <v>40943</v>
          </cell>
        </row>
        <row r="701">
          <cell r="BC701">
            <v>40944</v>
          </cell>
        </row>
        <row r="702">
          <cell r="BC702">
            <v>40945</v>
          </cell>
        </row>
        <row r="703">
          <cell r="BC703">
            <v>40946</v>
          </cell>
        </row>
        <row r="704">
          <cell r="BC704">
            <v>40947</v>
          </cell>
        </row>
        <row r="705">
          <cell r="BC705">
            <v>40948</v>
          </cell>
        </row>
        <row r="706">
          <cell r="BC706">
            <v>40949</v>
          </cell>
        </row>
        <row r="707">
          <cell r="BC707">
            <v>40950</v>
          </cell>
        </row>
        <row r="708">
          <cell r="BC708">
            <v>40951</v>
          </cell>
        </row>
        <row r="709">
          <cell r="BC709">
            <v>40952</v>
          </cell>
        </row>
        <row r="710">
          <cell r="BC710">
            <v>40953</v>
          </cell>
        </row>
        <row r="711">
          <cell r="BC711">
            <v>40954</v>
          </cell>
        </row>
        <row r="712">
          <cell r="BC712">
            <v>40955</v>
          </cell>
        </row>
        <row r="713">
          <cell r="BC713">
            <v>40956</v>
          </cell>
        </row>
        <row r="714">
          <cell r="BC714">
            <v>40957</v>
          </cell>
        </row>
        <row r="715">
          <cell r="BC715">
            <v>40958</v>
          </cell>
        </row>
        <row r="716">
          <cell r="BC716">
            <v>40959</v>
          </cell>
        </row>
        <row r="717">
          <cell r="BC717">
            <v>40960</v>
          </cell>
        </row>
        <row r="718">
          <cell r="BC718">
            <v>40961</v>
          </cell>
        </row>
        <row r="719">
          <cell r="BC719">
            <v>40962</v>
          </cell>
        </row>
        <row r="720">
          <cell r="BC720">
            <v>40963</v>
          </cell>
        </row>
        <row r="721">
          <cell r="BC721">
            <v>40964</v>
          </cell>
        </row>
        <row r="722">
          <cell r="BC722">
            <v>40965</v>
          </cell>
        </row>
        <row r="723">
          <cell r="BC723">
            <v>40966</v>
          </cell>
        </row>
        <row r="724">
          <cell r="BC724">
            <v>40967</v>
          </cell>
        </row>
        <row r="725">
          <cell r="BC725">
            <v>40968</v>
          </cell>
        </row>
        <row r="726">
          <cell r="BC726">
            <v>40969</v>
          </cell>
        </row>
        <row r="727">
          <cell r="BC727">
            <v>40970</v>
          </cell>
        </row>
        <row r="728">
          <cell r="BC728">
            <v>40971</v>
          </cell>
        </row>
        <row r="729">
          <cell r="BC729">
            <v>40972</v>
          </cell>
        </row>
        <row r="730">
          <cell r="BC730">
            <v>40973</v>
          </cell>
        </row>
        <row r="731">
          <cell r="BC731">
            <v>40974</v>
          </cell>
        </row>
        <row r="732">
          <cell r="BC732">
            <v>40975</v>
          </cell>
        </row>
        <row r="733">
          <cell r="BC733">
            <v>40976</v>
          </cell>
        </row>
        <row r="734">
          <cell r="BC734">
            <v>40977</v>
          </cell>
        </row>
        <row r="735">
          <cell r="BC735">
            <v>40978</v>
          </cell>
        </row>
        <row r="736">
          <cell r="BC736">
            <v>40979</v>
          </cell>
        </row>
        <row r="737">
          <cell r="BC737">
            <v>40980</v>
          </cell>
        </row>
        <row r="738">
          <cell r="BC738">
            <v>40981</v>
          </cell>
        </row>
        <row r="739">
          <cell r="BC739">
            <v>40982</v>
          </cell>
        </row>
        <row r="740">
          <cell r="BC740">
            <v>40983</v>
          </cell>
        </row>
        <row r="741">
          <cell r="BC741">
            <v>40984</v>
          </cell>
        </row>
        <row r="742">
          <cell r="BC742">
            <v>40985</v>
          </cell>
        </row>
        <row r="743">
          <cell r="BC743">
            <v>40986</v>
          </cell>
        </row>
        <row r="744">
          <cell r="BC744">
            <v>40987</v>
          </cell>
        </row>
        <row r="745">
          <cell r="BC745">
            <v>40988</v>
          </cell>
        </row>
        <row r="746">
          <cell r="BC746">
            <v>40989</v>
          </cell>
        </row>
        <row r="747">
          <cell r="BC747">
            <v>40990</v>
          </cell>
        </row>
        <row r="748">
          <cell r="BC748">
            <v>40991</v>
          </cell>
        </row>
        <row r="749">
          <cell r="BC749">
            <v>40992</v>
          </cell>
        </row>
        <row r="750">
          <cell r="BC750">
            <v>40993</v>
          </cell>
        </row>
        <row r="751">
          <cell r="BC751">
            <v>40994</v>
          </cell>
        </row>
        <row r="752">
          <cell r="BC752">
            <v>40995</v>
          </cell>
        </row>
        <row r="753">
          <cell r="BC753">
            <v>40996</v>
          </cell>
        </row>
        <row r="754">
          <cell r="BC754">
            <v>40997</v>
          </cell>
        </row>
        <row r="755">
          <cell r="BC755">
            <v>40998</v>
          </cell>
        </row>
        <row r="756">
          <cell r="BC756">
            <v>40999</v>
          </cell>
        </row>
        <row r="757">
          <cell r="BC757">
            <v>41000</v>
          </cell>
        </row>
        <row r="758">
          <cell r="BC758">
            <v>41001</v>
          </cell>
        </row>
        <row r="759">
          <cell r="BC759">
            <v>41002</v>
          </cell>
        </row>
        <row r="760">
          <cell r="BC760">
            <v>41003</v>
          </cell>
        </row>
        <row r="761">
          <cell r="BC761">
            <v>41004</v>
          </cell>
        </row>
        <row r="762">
          <cell r="BC762">
            <v>41005</v>
          </cell>
        </row>
        <row r="763">
          <cell r="BC763">
            <v>41006</v>
          </cell>
        </row>
        <row r="764">
          <cell r="BC764">
            <v>41007</v>
          </cell>
        </row>
        <row r="765">
          <cell r="BC765">
            <v>41008</v>
          </cell>
        </row>
        <row r="766">
          <cell r="BC766">
            <v>41009</v>
          </cell>
        </row>
        <row r="767">
          <cell r="BC767">
            <v>41010</v>
          </cell>
        </row>
        <row r="768">
          <cell r="BC768">
            <v>41011</v>
          </cell>
        </row>
        <row r="769">
          <cell r="BC769">
            <v>41012</v>
          </cell>
        </row>
        <row r="770">
          <cell r="BC770">
            <v>41013</v>
          </cell>
        </row>
        <row r="771">
          <cell r="BC771">
            <v>41014</v>
          </cell>
        </row>
        <row r="772">
          <cell r="BC772">
            <v>41015</v>
          </cell>
        </row>
        <row r="773">
          <cell r="BC773">
            <v>41016</v>
          </cell>
        </row>
        <row r="774">
          <cell r="BC774">
            <v>41017</v>
          </cell>
        </row>
        <row r="775">
          <cell r="BC775">
            <v>41018</v>
          </cell>
        </row>
        <row r="776">
          <cell r="BC776">
            <v>41019</v>
          </cell>
        </row>
        <row r="777">
          <cell r="BC777">
            <v>41020</v>
          </cell>
        </row>
        <row r="778">
          <cell r="BC778">
            <v>41021</v>
          </cell>
        </row>
        <row r="779">
          <cell r="BC779">
            <v>41022</v>
          </cell>
        </row>
        <row r="780">
          <cell r="BC780">
            <v>41023</v>
          </cell>
        </row>
        <row r="781">
          <cell r="BC781">
            <v>41024</v>
          </cell>
        </row>
        <row r="782">
          <cell r="BC782">
            <v>41025</v>
          </cell>
        </row>
        <row r="783">
          <cell r="BC783">
            <v>41026</v>
          </cell>
        </row>
        <row r="784">
          <cell r="BC784">
            <v>41027</v>
          </cell>
        </row>
        <row r="785">
          <cell r="BC785">
            <v>41028</v>
          </cell>
        </row>
        <row r="786">
          <cell r="BC786">
            <v>41029</v>
          </cell>
        </row>
        <row r="787">
          <cell r="BC787">
            <v>41030</v>
          </cell>
        </row>
        <row r="788">
          <cell r="BC788">
            <v>41031</v>
          </cell>
        </row>
        <row r="789">
          <cell r="BC789">
            <v>41032</v>
          </cell>
        </row>
        <row r="790">
          <cell r="BC790">
            <v>41033</v>
          </cell>
        </row>
        <row r="791">
          <cell r="BC791">
            <v>41034</v>
          </cell>
        </row>
        <row r="792">
          <cell r="BC792">
            <v>41035</v>
          </cell>
        </row>
        <row r="793">
          <cell r="BC793">
            <v>41036</v>
          </cell>
        </row>
        <row r="794">
          <cell r="BC794">
            <v>41037</v>
          </cell>
        </row>
        <row r="795">
          <cell r="BC795">
            <v>41038</v>
          </cell>
        </row>
        <row r="796">
          <cell r="BC796">
            <v>41039</v>
          </cell>
        </row>
        <row r="797">
          <cell r="BC797">
            <v>41040</v>
          </cell>
        </row>
        <row r="798">
          <cell r="BC798">
            <v>41041</v>
          </cell>
        </row>
        <row r="799">
          <cell r="BC799">
            <v>41042</v>
          </cell>
        </row>
        <row r="800">
          <cell r="BC800">
            <v>41043</v>
          </cell>
        </row>
        <row r="801">
          <cell r="BC801">
            <v>41044</v>
          </cell>
        </row>
        <row r="802">
          <cell r="BC802">
            <v>41045</v>
          </cell>
        </row>
        <row r="803">
          <cell r="BC803">
            <v>41046</v>
          </cell>
        </row>
        <row r="804">
          <cell r="BC804">
            <v>41047</v>
          </cell>
        </row>
        <row r="805">
          <cell r="BC805">
            <v>41048</v>
          </cell>
        </row>
        <row r="806">
          <cell r="BC806">
            <v>41049</v>
          </cell>
        </row>
        <row r="807">
          <cell r="BC807">
            <v>41050</v>
          </cell>
        </row>
        <row r="808">
          <cell r="BC808">
            <v>41051</v>
          </cell>
        </row>
        <row r="809">
          <cell r="BC809">
            <v>41052</v>
          </cell>
        </row>
        <row r="810">
          <cell r="BC810">
            <v>41053</v>
          </cell>
        </row>
        <row r="811">
          <cell r="BC811">
            <v>41054</v>
          </cell>
        </row>
        <row r="812">
          <cell r="BC812">
            <v>41055</v>
          </cell>
        </row>
        <row r="813">
          <cell r="BC813">
            <v>41056</v>
          </cell>
        </row>
        <row r="814">
          <cell r="BC814">
            <v>41057</v>
          </cell>
        </row>
        <row r="815">
          <cell r="BC815">
            <v>41058</v>
          </cell>
        </row>
        <row r="816">
          <cell r="BC816">
            <v>41059</v>
          </cell>
        </row>
        <row r="817">
          <cell r="BC817">
            <v>41060</v>
          </cell>
        </row>
        <row r="818">
          <cell r="BC818">
            <v>41061</v>
          </cell>
        </row>
        <row r="819">
          <cell r="BC819">
            <v>41062</v>
          </cell>
        </row>
        <row r="820">
          <cell r="BC820">
            <v>41063</v>
          </cell>
        </row>
        <row r="821">
          <cell r="BC821">
            <v>41064</v>
          </cell>
        </row>
        <row r="822">
          <cell r="BC822">
            <v>41065</v>
          </cell>
        </row>
        <row r="823">
          <cell r="BC823">
            <v>41066</v>
          </cell>
        </row>
        <row r="824">
          <cell r="BC824">
            <v>41067</v>
          </cell>
        </row>
        <row r="825">
          <cell r="BC825">
            <v>41068</v>
          </cell>
        </row>
        <row r="826">
          <cell r="BC826">
            <v>41069</v>
          </cell>
        </row>
        <row r="827">
          <cell r="BC827">
            <v>41070</v>
          </cell>
        </row>
        <row r="828">
          <cell r="BC828">
            <v>41071</v>
          </cell>
        </row>
        <row r="829">
          <cell r="BC829">
            <v>41072</v>
          </cell>
        </row>
        <row r="830">
          <cell r="BC830">
            <v>41073</v>
          </cell>
        </row>
        <row r="831">
          <cell r="BC831">
            <v>41074</v>
          </cell>
        </row>
        <row r="832">
          <cell r="BC832">
            <v>41075</v>
          </cell>
        </row>
        <row r="833">
          <cell r="BC833">
            <v>41076</v>
          </cell>
        </row>
        <row r="834">
          <cell r="BC834">
            <v>41077</v>
          </cell>
        </row>
        <row r="835">
          <cell r="BC835">
            <v>41078</v>
          </cell>
        </row>
        <row r="836">
          <cell r="BC836">
            <v>41079</v>
          </cell>
        </row>
        <row r="837">
          <cell r="BC837">
            <v>41080</v>
          </cell>
        </row>
        <row r="838">
          <cell r="BC838">
            <v>41081</v>
          </cell>
        </row>
        <row r="839">
          <cell r="BC839">
            <v>41082</v>
          </cell>
        </row>
        <row r="840">
          <cell r="BC840">
            <v>41083</v>
          </cell>
        </row>
        <row r="841">
          <cell r="BC841">
            <v>41084</v>
          </cell>
        </row>
        <row r="842">
          <cell r="BC842">
            <v>41085</v>
          </cell>
        </row>
        <row r="843">
          <cell r="BC843">
            <v>41086</v>
          </cell>
        </row>
        <row r="844">
          <cell r="BC844">
            <v>41087</v>
          </cell>
        </row>
        <row r="845">
          <cell r="BC845">
            <v>41088</v>
          </cell>
        </row>
        <row r="846">
          <cell r="BC846">
            <v>41089</v>
          </cell>
        </row>
        <row r="847">
          <cell r="BC847">
            <v>41090</v>
          </cell>
        </row>
        <row r="848">
          <cell r="BC848">
            <v>41091</v>
          </cell>
        </row>
        <row r="849">
          <cell r="BC849">
            <v>41092</v>
          </cell>
        </row>
        <row r="850">
          <cell r="BC850">
            <v>41093</v>
          </cell>
        </row>
        <row r="851">
          <cell r="BC851">
            <v>41094</v>
          </cell>
        </row>
        <row r="852">
          <cell r="BC852">
            <v>41095</v>
          </cell>
        </row>
        <row r="853">
          <cell r="BC853">
            <v>41096</v>
          </cell>
        </row>
        <row r="854">
          <cell r="BC854">
            <v>41097</v>
          </cell>
        </row>
        <row r="855">
          <cell r="BC855">
            <v>41098</v>
          </cell>
        </row>
        <row r="856">
          <cell r="BC856">
            <v>41099</v>
          </cell>
        </row>
        <row r="857">
          <cell r="BC857">
            <v>41100</v>
          </cell>
        </row>
        <row r="858">
          <cell r="BC858">
            <v>41101</v>
          </cell>
        </row>
        <row r="859">
          <cell r="BC859">
            <v>41102</v>
          </cell>
        </row>
        <row r="860">
          <cell r="BC860">
            <v>41103</v>
          </cell>
        </row>
        <row r="861">
          <cell r="BC861">
            <v>41104</v>
          </cell>
        </row>
        <row r="862">
          <cell r="BC862">
            <v>41105</v>
          </cell>
        </row>
        <row r="863">
          <cell r="BC863">
            <v>41106</v>
          </cell>
        </row>
        <row r="864">
          <cell r="BC864">
            <v>41107</v>
          </cell>
        </row>
        <row r="865">
          <cell r="BC865">
            <v>41108</v>
          </cell>
        </row>
        <row r="866">
          <cell r="BC866">
            <v>41109</v>
          </cell>
        </row>
        <row r="867">
          <cell r="BC867">
            <v>41110</v>
          </cell>
        </row>
        <row r="868">
          <cell r="BC868">
            <v>41111</v>
          </cell>
        </row>
        <row r="869">
          <cell r="BC869">
            <v>41112</v>
          </cell>
        </row>
        <row r="870">
          <cell r="BC870">
            <v>41113</v>
          </cell>
        </row>
        <row r="871">
          <cell r="BC871">
            <v>41114</v>
          </cell>
        </row>
        <row r="872">
          <cell r="BC872">
            <v>41115</v>
          </cell>
        </row>
        <row r="873">
          <cell r="BC873">
            <v>41116</v>
          </cell>
        </row>
        <row r="874">
          <cell r="BC874">
            <v>41117</v>
          </cell>
        </row>
        <row r="875">
          <cell r="BC875">
            <v>41118</v>
          </cell>
        </row>
        <row r="876">
          <cell r="BC876">
            <v>41119</v>
          </cell>
        </row>
        <row r="877">
          <cell r="BC877">
            <v>41120</v>
          </cell>
        </row>
        <row r="878">
          <cell r="BC878">
            <v>41121</v>
          </cell>
        </row>
        <row r="879">
          <cell r="BC879">
            <v>41122</v>
          </cell>
        </row>
        <row r="880">
          <cell r="BC880">
            <v>41123</v>
          </cell>
        </row>
        <row r="881">
          <cell r="BC881">
            <v>41124</v>
          </cell>
        </row>
        <row r="882">
          <cell r="BC882">
            <v>41125</v>
          </cell>
        </row>
        <row r="883">
          <cell r="BC883">
            <v>41126</v>
          </cell>
        </row>
        <row r="884">
          <cell r="BC884">
            <v>41127</v>
          </cell>
        </row>
        <row r="885">
          <cell r="BC885">
            <v>41128</v>
          </cell>
        </row>
        <row r="886">
          <cell r="BC886">
            <v>41129</v>
          </cell>
        </row>
        <row r="887">
          <cell r="BC887">
            <v>41130</v>
          </cell>
        </row>
        <row r="888">
          <cell r="BC888">
            <v>41131</v>
          </cell>
        </row>
        <row r="889">
          <cell r="BC889">
            <v>41132</v>
          </cell>
        </row>
        <row r="890">
          <cell r="BC890">
            <v>41133</v>
          </cell>
        </row>
        <row r="891">
          <cell r="BC891">
            <v>41134</v>
          </cell>
        </row>
        <row r="892">
          <cell r="BC892">
            <v>41135</v>
          </cell>
        </row>
        <row r="893">
          <cell r="BC893">
            <v>41136</v>
          </cell>
        </row>
        <row r="894">
          <cell r="BC894">
            <v>41137</v>
          </cell>
        </row>
        <row r="895">
          <cell r="BC895">
            <v>41138</v>
          </cell>
        </row>
        <row r="896">
          <cell r="BC896">
            <v>41139</v>
          </cell>
        </row>
        <row r="897">
          <cell r="BC897">
            <v>41140</v>
          </cell>
        </row>
        <row r="898">
          <cell r="BC898">
            <v>41141</v>
          </cell>
        </row>
        <row r="899">
          <cell r="BC899">
            <v>41142</v>
          </cell>
        </row>
        <row r="900">
          <cell r="BC900">
            <v>41143</v>
          </cell>
        </row>
        <row r="901">
          <cell r="BC901">
            <v>41144</v>
          </cell>
        </row>
        <row r="902">
          <cell r="BC902">
            <v>41145</v>
          </cell>
        </row>
        <row r="903">
          <cell r="BC903">
            <v>41146</v>
          </cell>
        </row>
        <row r="904">
          <cell r="BC904">
            <v>41147</v>
          </cell>
        </row>
        <row r="905">
          <cell r="BC905">
            <v>41148</v>
          </cell>
        </row>
        <row r="906">
          <cell r="BC906">
            <v>41149</v>
          </cell>
        </row>
        <row r="907">
          <cell r="BC907">
            <v>41150</v>
          </cell>
        </row>
        <row r="908">
          <cell r="BC908">
            <v>41151</v>
          </cell>
        </row>
        <row r="909">
          <cell r="BC909">
            <v>41152</v>
          </cell>
        </row>
        <row r="910">
          <cell r="BC910">
            <v>41153</v>
          </cell>
        </row>
        <row r="911">
          <cell r="BC911">
            <v>41154</v>
          </cell>
        </row>
        <row r="912">
          <cell r="BC912">
            <v>41155</v>
          </cell>
        </row>
        <row r="913">
          <cell r="BC913">
            <v>41156</v>
          </cell>
        </row>
        <row r="914">
          <cell r="BC914">
            <v>41157</v>
          </cell>
        </row>
        <row r="915">
          <cell r="BC915">
            <v>41158</v>
          </cell>
        </row>
        <row r="916">
          <cell r="BC916">
            <v>41159</v>
          </cell>
        </row>
        <row r="917">
          <cell r="BC917">
            <v>41160</v>
          </cell>
        </row>
        <row r="918">
          <cell r="BC918">
            <v>41161</v>
          </cell>
        </row>
        <row r="919">
          <cell r="BC919">
            <v>41162</v>
          </cell>
        </row>
        <row r="920">
          <cell r="BC920">
            <v>41163</v>
          </cell>
        </row>
        <row r="921">
          <cell r="BC921">
            <v>41164</v>
          </cell>
        </row>
        <row r="922">
          <cell r="BC922">
            <v>41165</v>
          </cell>
        </row>
        <row r="923">
          <cell r="BC923">
            <v>41166</v>
          </cell>
        </row>
        <row r="924">
          <cell r="BC924">
            <v>41167</v>
          </cell>
        </row>
        <row r="925">
          <cell r="BC925">
            <v>41168</v>
          </cell>
        </row>
        <row r="926">
          <cell r="BC926">
            <v>41169</v>
          </cell>
        </row>
        <row r="927">
          <cell r="BC927">
            <v>41170</v>
          </cell>
        </row>
        <row r="928">
          <cell r="BC928">
            <v>41171</v>
          </cell>
        </row>
        <row r="929">
          <cell r="BC929">
            <v>41172</v>
          </cell>
        </row>
        <row r="930">
          <cell r="BC930">
            <v>41173</v>
          </cell>
        </row>
        <row r="931">
          <cell r="BC931">
            <v>41174</v>
          </cell>
        </row>
        <row r="932">
          <cell r="BC932">
            <v>41175</v>
          </cell>
        </row>
        <row r="933">
          <cell r="BC933">
            <v>41176</v>
          </cell>
        </row>
        <row r="934">
          <cell r="BC934">
            <v>41177</v>
          </cell>
        </row>
        <row r="935">
          <cell r="BC935">
            <v>41178</v>
          </cell>
        </row>
        <row r="936">
          <cell r="BC936">
            <v>41179</v>
          </cell>
        </row>
        <row r="937">
          <cell r="BC937">
            <v>41180</v>
          </cell>
        </row>
        <row r="938">
          <cell r="BC938">
            <v>41181</v>
          </cell>
        </row>
        <row r="939">
          <cell r="BC939">
            <v>41182</v>
          </cell>
        </row>
        <row r="940">
          <cell r="BC940">
            <v>41183</v>
          </cell>
        </row>
        <row r="941">
          <cell r="BC941">
            <v>41184</v>
          </cell>
        </row>
        <row r="942">
          <cell r="BC942">
            <v>41185</v>
          </cell>
        </row>
        <row r="943">
          <cell r="BC943">
            <v>41186</v>
          </cell>
        </row>
        <row r="944">
          <cell r="BC944">
            <v>41187</v>
          </cell>
        </row>
        <row r="945">
          <cell r="BC945">
            <v>41188</v>
          </cell>
        </row>
        <row r="946">
          <cell r="BC946">
            <v>41189</v>
          </cell>
        </row>
        <row r="947">
          <cell r="BC947">
            <v>41190</v>
          </cell>
        </row>
        <row r="948">
          <cell r="BC948">
            <v>41191</v>
          </cell>
        </row>
        <row r="949">
          <cell r="BC949">
            <v>41192</v>
          </cell>
        </row>
        <row r="950">
          <cell r="BC950">
            <v>41193</v>
          </cell>
        </row>
        <row r="951">
          <cell r="BC951">
            <v>41194</v>
          </cell>
        </row>
        <row r="952">
          <cell r="BC952">
            <v>41195</v>
          </cell>
        </row>
        <row r="953">
          <cell r="BC953">
            <v>41196</v>
          </cell>
        </row>
        <row r="954">
          <cell r="BC954">
            <v>41197</v>
          </cell>
        </row>
        <row r="955">
          <cell r="BC955">
            <v>41198</v>
          </cell>
        </row>
        <row r="956">
          <cell r="BC956">
            <v>41199</v>
          </cell>
        </row>
        <row r="957">
          <cell r="BC957">
            <v>41200</v>
          </cell>
        </row>
        <row r="958">
          <cell r="BC958">
            <v>41201</v>
          </cell>
        </row>
        <row r="959">
          <cell r="BC959">
            <v>41202</v>
          </cell>
        </row>
        <row r="960">
          <cell r="BC960">
            <v>41203</v>
          </cell>
        </row>
        <row r="961">
          <cell r="BC961">
            <v>41204</v>
          </cell>
        </row>
        <row r="962">
          <cell r="BC962">
            <v>41205</v>
          </cell>
        </row>
        <row r="963">
          <cell r="BC963">
            <v>41206</v>
          </cell>
        </row>
        <row r="964">
          <cell r="BC964">
            <v>41207</v>
          </cell>
        </row>
        <row r="965">
          <cell r="BC965">
            <v>41208</v>
          </cell>
        </row>
        <row r="966">
          <cell r="BC966">
            <v>41209</v>
          </cell>
        </row>
        <row r="967">
          <cell r="BC967">
            <v>41210</v>
          </cell>
        </row>
        <row r="968">
          <cell r="BC968">
            <v>41211</v>
          </cell>
        </row>
        <row r="969">
          <cell r="BC969">
            <v>41212</v>
          </cell>
        </row>
        <row r="970">
          <cell r="BC970">
            <v>41213</v>
          </cell>
        </row>
        <row r="971">
          <cell r="BC971">
            <v>41214</v>
          </cell>
        </row>
        <row r="972">
          <cell r="BC972">
            <v>41215</v>
          </cell>
        </row>
        <row r="973">
          <cell r="BC973">
            <v>41216</v>
          </cell>
        </row>
        <row r="974">
          <cell r="BC974">
            <v>41217</v>
          </cell>
        </row>
        <row r="975">
          <cell r="BC975">
            <v>41218</v>
          </cell>
        </row>
        <row r="976">
          <cell r="BC976">
            <v>41219</v>
          </cell>
        </row>
        <row r="977">
          <cell r="BC977">
            <v>41220</v>
          </cell>
        </row>
        <row r="978">
          <cell r="BC978">
            <v>41221</v>
          </cell>
        </row>
        <row r="979">
          <cell r="BC979">
            <v>41222</v>
          </cell>
        </row>
        <row r="980">
          <cell r="BC980">
            <v>41223</v>
          </cell>
        </row>
        <row r="981">
          <cell r="BC981">
            <v>41224</v>
          </cell>
        </row>
        <row r="982">
          <cell r="BC982">
            <v>41225</v>
          </cell>
        </row>
        <row r="983">
          <cell r="BC983">
            <v>41226</v>
          </cell>
        </row>
        <row r="984">
          <cell r="BC984">
            <v>41227</v>
          </cell>
        </row>
        <row r="985">
          <cell r="BC985">
            <v>41228</v>
          </cell>
        </row>
        <row r="986">
          <cell r="BC986">
            <v>41229</v>
          </cell>
        </row>
        <row r="987">
          <cell r="BC987">
            <v>41230</v>
          </cell>
        </row>
        <row r="988">
          <cell r="BC988">
            <v>41231</v>
          </cell>
        </row>
        <row r="989">
          <cell r="BC989">
            <v>41232</v>
          </cell>
        </row>
        <row r="990">
          <cell r="BC990">
            <v>41233</v>
          </cell>
        </row>
        <row r="991">
          <cell r="BC991">
            <v>41234</v>
          </cell>
        </row>
        <row r="992">
          <cell r="BC992">
            <v>41235</v>
          </cell>
        </row>
        <row r="993">
          <cell r="BC993">
            <v>41236</v>
          </cell>
        </row>
        <row r="994">
          <cell r="BC994">
            <v>41237</v>
          </cell>
        </row>
        <row r="995">
          <cell r="BC995">
            <v>41238</v>
          </cell>
        </row>
        <row r="996">
          <cell r="BC996">
            <v>41239</v>
          </cell>
        </row>
        <row r="997">
          <cell r="BC997">
            <v>41240</v>
          </cell>
        </row>
        <row r="998">
          <cell r="BC998">
            <v>41241</v>
          </cell>
        </row>
        <row r="999">
          <cell r="BC999">
            <v>41242</v>
          </cell>
        </row>
        <row r="1000">
          <cell r="BC1000">
            <v>41243</v>
          </cell>
        </row>
        <row r="1001">
          <cell r="BC1001">
            <v>41244</v>
          </cell>
        </row>
        <row r="1002">
          <cell r="BC1002">
            <v>41245</v>
          </cell>
        </row>
        <row r="1003">
          <cell r="BC1003">
            <v>41246</v>
          </cell>
        </row>
        <row r="1004">
          <cell r="BC1004">
            <v>41247</v>
          </cell>
        </row>
        <row r="1005">
          <cell r="BC1005">
            <v>41248</v>
          </cell>
        </row>
        <row r="1006">
          <cell r="BC1006">
            <v>41249</v>
          </cell>
        </row>
        <row r="1007">
          <cell r="BC1007">
            <v>41250</v>
          </cell>
        </row>
        <row r="1008">
          <cell r="BC1008">
            <v>41251</v>
          </cell>
        </row>
        <row r="1009">
          <cell r="BC1009">
            <v>41252</v>
          </cell>
        </row>
        <row r="1010">
          <cell r="BC1010">
            <v>41253</v>
          </cell>
        </row>
        <row r="1011">
          <cell r="BC1011">
            <v>41254</v>
          </cell>
        </row>
        <row r="1012">
          <cell r="BC1012">
            <v>41255</v>
          </cell>
        </row>
        <row r="1013">
          <cell r="BC1013">
            <v>41256</v>
          </cell>
        </row>
        <row r="1014">
          <cell r="BC1014">
            <v>41257</v>
          </cell>
        </row>
        <row r="1015">
          <cell r="BC1015">
            <v>41258</v>
          </cell>
        </row>
        <row r="1016">
          <cell r="BC1016">
            <v>41259</v>
          </cell>
        </row>
        <row r="1017">
          <cell r="BC1017">
            <v>41260</v>
          </cell>
        </row>
        <row r="1018">
          <cell r="BC1018">
            <v>41261</v>
          </cell>
        </row>
        <row r="1019">
          <cell r="BC1019">
            <v>41262</v>
          </cell>
        </row>
        <row r="1020">
          <cell r="BC1020">
            <v>41263</v>
          </cell>
        </row>
        <row r="1021">
          <cell r="BC1021">
            <v>41264</v>
          </cell>
        </row>
        <row r="1022">
          <cell r="BC1022">
            <v>41265</v>
          </cell>
        </row>
        <row r="1023">
          <cell r="BC1023">
            <v>41266</v>
          </cell>
        </row>
        <row r="1024">
          <cell r="BC1024">
            <v>41267</v>
          </cell>
        </row>
        <row r="1025">
          <cell r="BC1025">
            <v>41268</v>
          </cell>
        </row>
        <row r="1026">
          <cell r="BC1026">
            <v>41269</v>
          </cell>
        </row>
        <row r="1027">
          <cell r="BC1027">
            <v>41270</v>
          </cell>
        </row>
        <row r="1028">
          <cell r="BC1028">
            <v>41271</v>
          </cell>
        </row>
        <row r="1029">
          <cell r="BC1029">
            <v>41272</v>
          </cell>
        </row>
        <row r="1030">
          <cell r="BC1030">
            <v>41273</v>
          </cell>
        </row>
        <row r="1031">
          <cell r="BC1031">
            <v>41274</v>
          </cell>
        </row>
        <row r="1032">
          <cell r="BC1032">
            <v>41275</v>
          </cell>
        </row>
        <row r="1033">
          <cell r="BC1033">
            <v>41276</v>
          </cell>
        </row>
        <row r="1034">
          <cell r="BC1034">
            <v>41277</v>
          </cell>
        </row>
        <row r="1035">
          <cell r="BC1035">
            <v>41278</v>
          </cell>
        </row>
        <row r="1036">
          <cell r="BC1036">
            <v>41279</v>
          </cell>
        </row>
        <row r="1037">
          <cell r="BC1037">
            <v>41280</v>
          </cell>
        </row>
        <row r="1038">
          <cell r="BC1038">
            <v>41281</v>
          </cell>
        </row>
        <row r="1039">
          <cell r="BC1039">
            <v>41282</v>
          </cell>
        </row>
        <row r="1040">
          <cell r="BC1040">
            <v>41283</v>
          </cell>
        </row>
        <row r="1041">
          <cell r="BC1041">
            <v>41284</v>
          </cell>
        </row>
        <row r="1042">
          <cell r="BC1042">
            <v>41285</v>
          </cell>
        </row>
        <row r="1043">
          <cell r="BC1043">
            <v>41286</v>
          </cell>
        </row>
        <row r="1044">
          <cell r="BC1044">
            <v>41287</v>
          </cell>
        </row>
        <row r="1045">
          <cell r="BC1045">
            <v>41288</v>
          </cell>
        </row>
        <row r="1046">
          <cell r="BC1046">
            <v>41289</v>
          </cell>
        </row>
        <row r="1047">
          <cell r="BC1047">
            <v>41290</v>
          </cell>
        </row>
        <row r="1048">
          <cell r="BC1048">
            <v>41291</v>
          </cell>
        </row>
        <row r="1049">
          <cell r="BC1049">
            <v>41292</v>
          </cell>
        </row>
        <row r="1050">
          <cell r="BC1050">
            <v>41293</v>
          </cell>
        </row>
        <row r="1051">
          <cell r="BC1051">
            <v>41294</v>
          </cell>
        </row>
        <row r="1052">
          <cell r="BC1052">
            <v>41295</v>
          </cell>
        </row>
        <row r="1053">
          <cell r="BC1053">
            <v>41296</v>
          </cell>
        </row>
        <row r="1054">
          <cell r="BC1054">
            <v>41297</v>
          </cell>
        </row>
        <row r="1055">
          <cell r="BC1055">
            <v>41298</v>
          </cell>
        </row>
        <row r="1056">
          <cell r="BC1056">
            <v>41299</v>
          </cell>
        </row>
        <row r="1057">
          <cell r="BC1057">
            <v>41300</v>
          </cell>
        </row>
        <row r="1058">
          <cell r="BC1058">
            <v>41301</v>
          </cell>
        </row>
        <row r="1059">
          <cell r="BC1059">
            <v>41302</v>
          </cell>
        </row>
        <row r="1060">
          <cell r="BC1060">
            <v>41303</v>
          </cell>
        </row>
        <row r="1061">
          <cell r="BC1061">
            <v>41304</v>
          </cell>
        </row>
        <row r="1062">
          <cell r="BC1062">
            <v>41305</v>
          </cell>
        </row>
        <row r="1063">
          <cell r="BC1063">
            <v>41306</v>
          </cell>
        </row>
        <row r="1064">
          <cell r="BC1064">
            <v>41307</v>
          </cell>
        </row>
        <row r="1065">
          <cell r="BC1065">
            <v>41308</v>
          </cell>
        </row>
        <row r="1066">
          <cell r="BC1066">
            <v>41309</v>
          </cell>
        </row>
        <row r="1067">
          <cell r="BC1067">
            <v>41310</v>
          </cell>
        </row>
        <row r="1068">
          <cell r="BC1068">
            <v>41311</v>
          </cell>
        </row>
        <row r="1069">
          <cell r="BC1069">
            <v>41312</v>
          </cell>
        </row>
        <row r="1070">
          <cell r="BC1070">
            <v>41313</v>
          </cell>
        </row>
        <row r="1071">
          <cell r="BC1071">
            <v>41314</v>
          </cell>
        </row>
        <row r="1072">
          <cell r="BC1072">
            <v>41315</v>
          </cell>
        </row>
        <row r="1073">
          <cell r="BC1073">
            <v>41316</v>
          </cell>
        </row>
        <row r="1074">
          <cell r="BC1074">
            <v>41317</v>
          </cell>
        </row>
        <row r="1075">
          <cell r="BC1075">
            <v>41318</v>
          </cell>
        </row>
        <row r="1076">
          <cell r="BC1076">
            <v>41319</v>
          </cell>
        </row>
        <row r="1077">
          <cell r="BC1077">
            <v>41320</v>
          </cell>
        </row>
        <row r="1078">
          <cell r="BC1078">
            <v>41321</v>
          </cell>
        </row>
        <row r="1079">
          <cell r="BC1079">
            <v>41322</v>
          </cell>
        </row>
        <row r="1080">
          <cell r="BC1080">
            <v>41323</v>
          </cell>
        </row>
        <row r="1081">
          <cell r="BC1081">
            <v>41324</v>
          </cell>
        </row>
        <row r="1082">
          <cell r="BC1082">
            <v>41325</v>
          </cell>
        </row>
        <row r="1083">
          <cell r="BC1083">
            <v>41326</v>
          </cell>
        </row>
        <row r="1084">
          <cell r="BC1084">
            <v>41327</v>
          </cell>
        </row>
        <row r="1085">
          <cell r="BC1085">
            <v>41328</v>
          </cell>
        </row>
        <row r="1086">
          <cell r="BC1086">
            <v>41329</v>
          </cell>
        </row>
        <row r="1087">
          <cell r="BC1087">
            <v>41330</v>
          </cell>
        </row>
        <row r="1088">
          <cell r="BC1088">
            <v>41331</v>
          </cell>
        </row>
        <row r="1089">
          <cell r="BC1089">
            <v>41332</v>
          </cell>
        </row>
        <row r="1090">
          <cell r="BC1090">
            <v>41333</v>
          </cell>
        </row>
        <row r="1091">
          <cell r="BC1091">
            <v>41334</v>
          </cell>
        </row>
        <row r="1092">
          <cell r="BC1092">
            <v>41335</v>
          </cell>
        </row>
        <row r="1093">
          <cell r="BC1093">
            <v>41336</v>
          </cell>
        </row>
        <row r="1094">
          <cell r="BC1094">
            <v>41337</v>
          </cell>
        </row>
        <row r="1095">
          <cell r="BC1095">
            <v>41338</v>
          </cell>
        </row>
        <row r="1096">
          <cell r="BC1096">
            <v>41339</v>
          </cell>
        </row>
        <row r="1097">
          <cell r="BC1097">
            <v>41340</v>
          </cell>
        </row>
        <row r="1098">
          <cell r="BC1098">
            <v>41341</v>
          </cell>
        </row>
        <row r="1099">
          <cell r="BC1099">
            <v>41342</v>
          </cell>
        </row>
        <row r="1100">
          <cell r="BC1100">
            <v>41343</v>
          </cell>
        </row>
        <row r="1101">
          <cell r="BC1101">
            <v>41344</v>
          </cell>
        </row>
        <row r="1102">
          <cell r="BC1102">
            <v>41345</v>
          </cell>
        </row>
        <row r="1103">
          <cell r="BC1103">
            <v>41346</v>
          </cell>
        </row>
        <row r="1104">
          <cell r="BC1104">
            <v>41347</v>
          </cell>
        </row>
        <row r="1105">
          <cell r="BC1105">
            <v>41348</v>
          </cell>
        </row>
        <row r="1106">
          <cell r="BC1106">
            <v>41349</v>
          </cell>
        </row>
        <row r="1107">
          <cell r="BC1107">
            <v>41350</v>
          </cell>
        </row>
        <row r="1108">
          <cell r="BC1108">
            <v>41351</v>
          </cell>
        </row>
        <row r="1109">
          <cell r="BC1109">
            <v>41352</v>
          </cell>
        </row>
        <row r="1110">
          <cell r="BC1110">
            <v>41353</v>
          </cell>
        </row>
        <row r="1111">
          <cell r="BC1111">
            <v>41354</v>
          </cell>
        </row>
        <row r="1112">
          <cell r="BC1112">
            <v>41355</v>
          </cell>
        </row>
        <row r="1113">
          <cell r="BC1113">
            <v>41356</v>
          </cell>
        </row>
        <row r="1114">
          <cell r="BC1114">
            <v>41357</v>
          </cell>
        </row>
        <row r="1115">
          <cell r="BC1115">
            <v>41358</v>
          </cell>
        </row>
        <row r="1116">
          <cell r="BC1116">
            <v>41359</v>
          </cell>
        </row>
        <row r="1117">
          <cell r="BC1117">
            <v>41360</v>
          </cell>
        </row>
        <row r="1118">
          <cell r="BC1118">
            <v>41361</v>
          </cell>
        </row>
        <row r="1119">
          <cell r="BC1119">
            <v>41362</v>
          </cell>
        </row>
        <row r="1120">
          <cell r="BC1120">
            <v>41363</v>
          </cell>
        </row>
        <row r="1121">
          <cell r="BC1121">
            <v>41364</v>
          </cell>
        </row>
        <row r="1122">
          <cell r="BC1122">
            <v>41365</v>
          </cell>
        </row>
        <row r="1123">
          <cell r="BC1123">
            <v>41366</v>
          </cell>
        </row>
        <row r="1124">
          <cell r="BC1124">
            <v>41367</v>
          </cell>
        </row>
        <row r="1125">
          <cell r="BC1125">
            <v>41368</v>
          </cell>
        </row>
        <row r="1126">
          <cell r="BC1126">
            <v>41369</v>
          </cell>
        </row>
        <row r="1127">
          <cell r="BC1127">
            <v>41370</v>
          </cell>
        </row>
        <row r="1128">
          <cell r="BC1128">
            <v>41371</v>
          </cell>
        </row>
        <row r="1129">
          <cell r="BC1129">
            <v>41372</v>
          </cell>
        </row>
        <row r="1130">
          <cell r="BC1130">
            <v>41373</v>
          </cell>
        </row>
        <row r="1131">
          <cell r="BC1131">
            <v>41374</v>
          </cell>
        </row>
        <row r="1132">
          <cell r="BC1132">
            <v>41375</v>
          </cell>
        </row>
        <row r="1133">
          <cell r="BC1133">
            <v>41376</v>
          </cell>
        </row>
        <row r="1134">
          <cell r="BC1134">
            <v>41377</v>
          </cell>
        </row>
        <row r="1135">
          <cell r="BC1135">
            <v>41378</v>
          </cell>
        </row>
        <row r="1136">
          <cell r="BC1136">
            <v>41379</v>
          </cell>
        </row>
        <row r="1137">
          <cell r="BC1137">
            <v>41380</v>
          </cell>
        </row>
        <row r="1138">
          <cell r="BC1138">
            <v>41381</v>
          </cell>
        </row>
        <row r="1139">
          <cell r="BC1139">
            <v>41382</v>
          </cell>
        </row>
        <row r="1140">
          <cell r="BC1140">
            <v>41383</v>
          </cell>
        </row>
        <row r="1141">
          <cell r="BC1141">
            <v>41384</v>
          </cell>
        </row>
        <row r="1142">
          <cell r="BC1142">
            <v>41385</v>
          </cell>
        </row>
        <row r="1143">
          <cell r="BC1143">
            <v>41386</v>
          </cell>
        </row>
        <row r="1144">
          <cell r="BC1144">
            <v>41387</v>
          </cell>
        </row>
        <row r="1145">
          <cell r="BC1145">
            <v>41388</v>
          </cell>
        </row>
        <row r="1146">
          <cell r="BC1146">
            <v>41389</v>
          </cell>
        </row>
        <row r="1147">
          <cell r="BC1147">
            <v>41390</v>
          </cell>
        </row>
        <row r="1148">
          <cell r="BC1148">
            <v>41391</v>
          </cell>
        </row>
        <row r="1149">
          <cell r="BC1149">
            <v>41392</v>
          </cell>
        </row>
        <row r="1150">
          <cell r="BC1150">
            <v>41393</v>
          </cell>
        </row>
        <row r="1151">
          <cell r="BC1151">
            <v>41394</v>
          </cell>
        </row>
        <row r="1152">
          <cell r="BC1152">
            <v>41395</v>
          </cell>
        </row>
        <row r="1153">
          <cell r="BC1153">
            <v>41396</v>
          </cell>
        </row>
        <row r="1154">
          <cell r="BC1154">
            <v>41397</v>
          </cell>
        </row>
        <row r="1155">
          <cell r="BC1155">
            <v>41398</v>
          </cell>
        </row>
        <row r="1156">
          <cell r="BC1156">
            <v>41399</v>
          </cell>
        </row>
        <row r="1157">
          <cell r="BC1157">
            <v>41400</v>
          </cell>
        </row>
        <row r="1158">
          <cell r="BC1158">
            <v>41401</v>
          </cell>
        </row>
        <row r="1159">
          <cell r="BC1159">
            <v>41402</v>
          </cell>
        </row>
        <row r="1160">
          <cell r="BC1160">
            <v>41403</v>
          </cell>
        </row>
        <row r="1161">
          <cell r="BC1161">
            <v>41404</v>
          </cell>
        </row>
        <row r="1162">
          <cell r="BC1162">
            <v>41405</v>
          </cell>
        </row>
        <row r="1163">
          <cell r="BC1163">
            <v>41406</v>
          </cell>
        </row>
        <row r="1164">
          <cell r="BC1164">
            <v>41407</v>
          </cell>
        </row>
        <row r="1165">
          <cell r="BC1165">
            <v>41408</v>
          </cell>
        </row>
        <row r="1166">
          <cell r="BC1166">
            <v>41409</v>
          </cell>
        </row>
        <row r="1167">
          <cell r="BC1167">
            <v>41410</v>
          </cell>
        </row>
        <row r="1168">
          <cell r="BC1168">
            <v>41411</v>
          </cell>
        </row>
        <row r="1169">
          <cell r="BC1169">
            <v>41412</v>
          </cell>
        </row>
        <row r="1170">
          <cell r="BC1170">
            <v>41413</v>
          </cell>
        </row>
        <row r="1171">
          <cell r="BC1171">
            <v>41414</v>
          </cell>
        </row>
        <row r="1172">
          <cell r="BC1172">
            <v>41415</v>
          </cell>
        </row>
        <row r="1173">
          <cell r="BC1173">
            <v>41416</v>
          </cell>
        </row>
        <row r="1174">
          <cell r="BC1174">
            <v>41417</v>
          </cell>
        </row>
        <row r="1175">
          <cell r="BC1175">
            <v>41418</v>
          </cell>
        </row>
        <row r="1176">
          <cell r="BC1176">
            <v>41419</v>
          </cell>
        </row>
        <row r="1177">
          <cell r="BC1177">
            <v>41420</v>
          </cell>
        </row>
        <row r="1178">
          <cell r="BC1178">
            <v>41421</v>
          </cell>
        </row>
        <row r="1179">
          <cell r="BC1179">
            <v>41422</v>
          </cell>
        </row>
        <row r="1180">
          <cell r="BC1180">
            <v>41423</v>
          </cell>
        </row>
        <row r="1181">
          <cell r="BC1181">
            <v>41424</v>
          </cell>
        </row>
        <row r="1182">
          <cell r="BC1182">
            <v>41425</v>
          </cell>
        </row>
        <row r="1183">
          <cell r="BC1183">
            <v>41426</v>
          </cell>
        </row>
        <row r="1184">
          <cell r="BC1184">
            <v>41427</v>
          </cell>
        </row>
        <row r="1185">
          <cell r="BC1185">
            <v>41428</v>
          </cell>
        </row>
        <row r="1186">
          <cell r="BC1186">
            <v>41429</v>
          </cell>
        </row>
        <row r="1187">
          <cell r="BC1187">
            <v>41430</v>
          </cell>
        </row>
        <row r="1188">
          <cell r="BC1188">
            <v>41431</v>
          </cell>
        </row>
        <row r="1189">
          <cell r="BC1189">
            <v>41432</v>
          </cell>
        </row>
        <row r="1190">
          <cell r="BC1190">
            <v>41433</v>
          </cell>
        </row>
        <row r="1191">
          <cell r="BC1191">
            <v>41434</v>
          </cell>
        </row>
        <row r="1192">
          <cell r="BC1192">
            <v>41435</v>
          </cell>
        </row>
        <row r="1193">
          <cell r="BC1193">
            <v>41436</v>
          </cell>
        </row>
        <row r="1194">
          <cell r="BC1194">
            <v>41437</v>
          </cell>
        </row>
        <row r="1195">
          <cell r="BC1195">
            <v>41438</v>
          </cell>
        </row>
        <row r="1196">
          <cell r="BC1196">
            <v>41439</v>
          </cell>
        </row>
        <row r="1197">
          <cell r="BC1197">
            <v>41440</v>
          </cell>
        </row>
        <row r="1198">
          <cell r="BC1198">
            <v>41441</v>
          </cell>
        </row>
        <row r="1199">
          <cell r="BC1199">
            <v>41442</v>
          </cell>
        </row>
        <row r="1200">
          <cell r="BC1200">
            <v>41443</v>
          </cell>
        </row>
        <row r="1201">
          <cell r="BC1201">
            <v>41444</v>
          </cell>
        </row>
        <row r="1202">
          <cell r="BC1202">
            <v>41445</v>
          </cell>
        </row>
        <row r="1203">
          <cell r="BC1203">
            <v>41446</v>
          </cell>
        </row>
        <row r="1204">
          <cell r="BC1204">
            <v>41447</v>
          </cell>
        </row>
        <row r="1205">
          <cell r="BC1205">
            <v>41448</v>
          </cell>
        </row>
        <row r="1206">
          <cell r="BC1206">
            <v>41449</v>
          </cell>
        </row>
        <row r="1207">
          <cell r="BC1207">
            <v>41450</v>
          </cell>
        </row>
        <row r="1208">
          <cell r="BC1208">
            <v>41451</v>
          </cell>
        </row>
        <row r="1209">
          <cell r="BC1209">
            <v>41452</v>
          </cell>
        </row>
        <row r="1210">
          <cell r="BC1210">
            <v>41453</v>
          </cell>
        </row>
        <row r="1211">
          <cell r="BC1211">
            <v>41454</v>
          </cell>
        </row>
        <row r="1212">
          <cell r="BC1212">
            <v>41455</v>
          </cell>
        </row>
        <row r="1213">
          <cell r="BC1213">
            <v>41456</v>
          </cell>
        </row>
        <row r="1214">
          <cell r="BC1214">
            <v>41457</v>
          </cell>
        </row>
        <row r="1215">
          <cell r="BC1215">
            <v>41458</v>
          </cell>
        </row>
        <row r="1216">
          <cell r="BC1216">
            <v>41459</v>
          </cell>
        </row>
        <row r="1217">
          <cell r="BC1217">
            <v>41460</v>
          </cell>
        </row>
        <row r="1218">
          <cell r="BC1218">
            <v>41461</v>
          </cell>
        </row>
        <row r="1219">
          <cell r="BC1219">
            <v>41462</v>
          </cell>
        </row>
        <row r="1220">
          <cell r="BC1220">
            <v>41463</v>
          </cell>
        </row>
        <row r="1221">
          <cell r="BC1221">
            <v>41464</v>
          </cell>
        </row>
        <row r="1222">
          <cell r="BC1222">
            <v>41465</v>
          </cell>
        </row>
        <row r="1223">
          <cell r="BC1223">
            <v>41466</v>
          </cell>
        </row>
        <row r="1224">
          <cell r="BC1224">
            <v>41467</v>
          </cell>
        </row>
        <row r="1225">
          <cell r="BC1225">
            <v>41468</v>
          </cell>
        </row>
        <row r="1226">
          <cell r="BC1226">
            <v>41469</v>
          </cell>
        </row>
        <row r="1227">
          <cell r="BC1227">
            <v>41470</v>
          </cell>
        </row>
        <row r="1228">
          <cell r="BC1228">
            <v>41471</v>
          </cell>
        </row>
        <row r="1229">
          <cell r="BC1229">
            <v>41472</v>
          </cell>
        </row>
        <row r="1230">
          <cell r="BC1230">
            <v>41473</v>
          </cell>
        </row>
        <row r="1231">
          <cell r="BC1231">
            <v>41474</v>
          </cell>
        </row>
        <row r="1232">
          <cell r="BC1232">
            <v>41475</v>
          </cell>
        </row>
        <row r="1233">
          <cell r="BC1233">
            <v>41476</v>
          </cell>
        </row>
        <row r="1234">
          <cell r="BC1234">
            <v>41477</v>
          </cell>
        </row>
        <row r="1235">
          <cell r="BC1235">
            <v>41478</v>
          </cell>
        </row>
        <row r="1236">
          <cell r="BC1236">
            <v>41479</v>
          </cell>
        </row>
        <row r="1237">
          <cell r="BC1237">
            <v>41480</v>
          </cell>
        </row>
        <row r="1238">
          <cell r="BC1238">
            <v>41481</v>
          </cell>
        </row>
        <row r="1239">
          <cell r="BC1239">
            <v>41482</v>
          </cell>
        </row>
        <row r="1240">
          <cell r="BC1240">
            <v>41483</v>
          </cell>
        </row>
        <row r="1241">
          <cell r="BC1241">
            <v>41484</v>
          </cell>
        </row>
        <row r="1242">
          <cell r="BC1242">
            <v>41485</v>
          </cell>
        </row>
        <row r="1243">
          <cell r="BC1243">
            <v>41486</v>
          </cell>
        </row>
        <row r="1244">
          <cell r="BC1244">
            <v>41487</v>
          </cell>
        </row>
        <row r="1245">
          <cell r="BC1245">
            <v>41488</v>
          </cell>
        </row>
        <row r="1246">
          <cell r="BC1246">
            <v>41489</v>
          </cell>
        </row>
        <row r="1247">
          <cell r="BC1247">
            <v>41490</v>
          </cell>
        </row>
        <row r="1248">
          <cell r="BC1248">
            <v>41491</v>
          </cell>
        </row>
        <row r="1249">
          <cell r="BC1249">
            <v>41492</v>
          </cell>
        </row>
        <row r="1250">
          <cell r="BC1250">
            <v>41493</v>
          </cell>
        </row>
        <row r="1251">
          <cell r="BC1251">
            <v>41494</v>
          </cell>
        </row>
        <row r="1252">
          <cell r="BC1252">
            <v>41495</v>
          </cell>
        </row>
        <row r="1253">
          <cell r="BC1253">
            <v>41496</v>
          </cell>
        </row>
        <row r="1254">
          <cell r="BC1254">
            <v>41497</v>
          </cell>
        </row>
        <row r="1255">
          <cell r="BC1255">
            <v>41498</v>
          </cell>
        </row>
        <row r="1256">
          <cell r="BC1256">
            <v>41499</v>
          </cell>
        </row>
        <row r="1257">
          <cell r="BC1257">
            <v>41500</v>
          </cell>
        </row>
        <row r="1258">
          <cell r="BC1258">
            <v>41501</v>
          </cell>
        </row>
        <row r="1259">
          <cell r="BC1259">
            <v>41502</v>
          </cell>
        </row>
        <row r="1260">
          <cell r="BC1260">
            <v>41503</v>
          </cell>
        </row>
        <row r="1261">
          <cell r="BC1261">
            <v>41504</v>
          </cell>
        </row>
        <row r="1262">
          <cell r="BC1262">
            <v>41505</v>
          </cell>
        </row>
        <row r="1263">
          <cell r="BC1263">
            <v>41506</v>
          </cell>
        </row>
        <row r="1264">
          <cell r="BC1264">
            <v>41507</v>
          </cell>
        </row>
        <row r="1265">
          <cell r="BC1265">
            <v>41508</v>
          </cell>
        </row>
        <row r="1266">
          <cell r="BC1266">
            <v>41509</v>
          </cell>
        </row>
        <row r="1267">
          <cell r="BC1267">
            <v>41510</v>
          </cell>
        </row>
        <row r="1268">
          <cell r="BC1268">
            <v>41511</v>
          </cell>
        </row>
        <row r="1269">
          <cell r="BC1269">
            <v>41512</v>
          </cell>
        </row>
        <row r="1270">
          <cell r="BC1270">
            <v>41513</v>
          </cell>
        </row>
        <row r="1271">
          <cell r="BC1271">
            <v>41514</v>
          </cell>
        </row>
        <row r="1272">
          <cell r="BC1272">
            <v>41515</v>
          </cell>
        </row>
        <row r="1273">
          <cell r="BC1273">
            <v>41516</v>
          </cell>
        </row>
        <row r="1274">
          <cell r="BC1274">
            <v>41517</v>
          </cell>
        </row>
        <row r="1275">
          <cell r="BC1275">
            <v>41518</v>
          </cell>
        </row>
        <row r="1276">
          <cell r="BC1276">
            <v>41519</v>
          </cell>
        </row>
        <row r="1277">
          <cell r="BC1277">
            <v>41520</v>
          </cell>
        </row>
        <row r="1278">
          <cell r="BC1278">
            <v>41521</v>
          </cell>
        </row>
        <row r="1279">
          <cell r="BC1279">
            <v>41522</v>
          </cell>
        </row>
        <row r="1280">
          <cell r="BC1280">
            <v>41523</v>
          </cell>
        </row>
        <row r="1281">
          <cell r="BC1281">
            <v>41524</v>
          </cell>
        </row>
        <row r="1282">
          <cell r="BC1282">
            <v>41525</v>
          </cell>
        </row>
        <row r="1283">
          <cell r="BC1283">
            <v>41526</v>
          </cell>
        </row>
        <row r="1284">
          <cell r="BC1284">
            <v>41527</v>
          </cell>
        </row>
        <row r="1285">
          <cell r="BC1285">
            <v>41528</v>
          </cell>
        </row>
        <row r="1286">
          <cell r="BC1286">
            <v>41529</v>
          </cell>
        </row>
        <row r="1287">
          <cell r="BC1287">
            <v>41530</v>
          </cell>
        </row>
        <row r="1288">
          <cell r="BC1288">
            <v>41531</v>
          </cell>
        </row>
        <row r="1289">
          <cell r="BC1289">
            <v>41532</v>
          </cell>
        </row>
        <row r="1290">
          <cell r="BC1290">
            <v>41533</v>
          </cell>
        </row>
        <row r="1291">
          <cell r="BC1291">
            <v>41534</v>
          </cell>
        </row>
        <row r="1292">
          <cell r="BC1292">
            <v>41535</v>
          </cell>
        </row>
        <row r="1293">
          <cell r="BC1293">
            <v>41536</v>
          </cell>
        </row>
        <row r="1294">
          <cell r="BC1294">
            <v>41537</v>
          </cell>
        </row>
        <row r="1295">
          <cell r="BC1295">
            <v>41538</v>
          </cell>
        </row>
        <row r="1296">
          <cell r="BC1296">
            <v>41539</v>
          </cell>
        </row>
        <row r="1297">
          <cell r="BC1297">
            <v>41540</v>
          </cell>
        </row>
        <row r="1298">
          <cell r="BC1298">
            <v>41541</v>
          </cell>
        </row>
        <row r="1299">
          <cell r="BC1299">
            <v>41542</v>
          </cell>
        </row>
        <row r="1300">
          <cell r="BC1300">
            <v>41543</v>
          </cell>
        </row>
        <row r="1301">
          <cell r="BC1301">
            <v>41544</v>
          </cell>
        </row>
        <row r="1302">
          <cell r="BC1302">
            <v>41545</v>
          </cell>
        </row>
        <row r="1303">
          <cell r="BC1303">
            <v>41546</v>
          </cell>
        </row>
        <row r="1304">
          <cell r="BC1304">
            <v>41547</v>
          </cell>
        </row>
        <row r="1305">
          <cell r="BC1305">
            <v>41548</v>
          </cell>
        </row>
        <row r="1306">
          <cell r="BC1306">
            <v>41549</v>
          </cell>
        </row>
        <row r="1307">
          <cell r="BC1307">
            <v>41550</v>
          </cell>
        </row>
        <row r="1308">
          <cell r="BC1308">
            <v>41551</v>
          </cell>
        </row>
        <row r="1309">
          <cell r="BC1309">
            <v>41552</v>
          </cell>
        </row>
        <row r="1310">
          <cell r="BC1310">
            <v>41553</v>
          </cell>
        </row>
        <row r="1311">
          <cell r="BC1311">
            <v>41554</v>
          </cell>
        </row>
        <row r="1312">
          <cell r="BC1312">
            <v>41555</v>
          </cell>
        </row>
        <row r="1313">
          <cell r="BC1313">
            <v>41556</v>
          </cell>
        </row>
        <row r="1314">
          <cell r="BC1314">
            <v>41557</v>
          </cell>
        </row>
        <row r="1315">
          <cell r="BC1315">
            <v>41558</v>
          </cell>
        </row>
        <row r="1316">
          <cell r="BC1316">
            <v>41559</v>
          </cell>
        </row>
        <row r="1317">
          <cell r="BC1317">
            <v>41560</v>
          </cell>
        </row>
        <row r="1318">
          <cell r="BC1318">
            <v>41561</v>
          </cell>
        </row>
        <row r="1319">
          <cell r="BC1319">
            <v>41562</v>
          </cell>
        </row>
        <row r="1320">
          <cell r="BC1320">
            <v>41563</v>
          </cell>
        </row>
        <row r="1321">
          <cell r="BC1321">
            <v>41564</v>
          </cell>
        </row>
        <row r="1322">
          <cell r="BC1322">
            <v>41565</v>
          </cell>
        </row>
        <row r="1323">
          <cell r="BC1323">
            <v>41566</v>
          </cell>
        </row>
        <row r="1324">
          <cell r="BC1324">
            <v>41567</v>
          </cell>
        </row>
        <row r="1325">
          <cell r="BC1325">
            <v>41568</v>
          </cell>
        </row>
        <row r="1326">
          <cell r="BC1326">
            <v>41569</v>
          </cell>
        </row>
        <row r="1327">
          <cell r="BC1327">
            <v>41570</v>
          </cell>
        </row>
        <row r="1328">
          <cell r="BC1328">
            <v>41571</v>
          </cell>
        </row>
        <row r="1329">
          <cell r="BC1329">
            <v>41572</v>
          </cell>
        </row>
        <row r="1330">
          <cell r="BC1330">
            <v>41573</v>
          </cell>
        </row>
        <row r="1331">
          <cell r="BC1331">
            <v>41574</v>
          </cell>
        </row>
        <row r="1332">
          <cell r="BC1332">
            <v>41575</v>
          </cell>
        </row>
        <row r="1333">
          <cell r="BC1333">
            <v>41576</v>
          </cell>
        </row>
        <row r="1334">
          <cell r="BC1334">
            <v>41577</v>
          </cell>
        </row>
        <row r="1335">
          <cell r="BC1335">
            <v>41578</v>
          </cell>
        </row>
        <row r="1336">
          <cell r="BC1336">
            <v>41579</v>
          </cell>
        </row>
        <row r="1337">
          <cell r="BC1337">
            <v>41580</v>
          </cell>
        </row>
        <row r="1338">
          <cell r="BC1338">
            <v>41581</v>
          </cell>
        </row>
        <row r="1339">
          <cell r="BC1339">
            <v>41582</v>
          </cell>
        </row>
        <row r="1340">
          <cell r="BC1340">
            <v>41583</v>
          </cell>
        </row>
        <row r="1341">
          <cell r="BC1341">
            <v>41584</v>
          </cell>
        </row>
        <row r="1342">
          <cell r="BC1342">
            <v>41585</v>
          </cell>
        </row>
        <row r="1343">
          <cell r="BC1343">
            <v>41586</v>
          </cell>
        </row>
        <row r="1344">
          <cell r="BC1344">
            <v>41587</v>
          </cell>
        </row>
        <row r="1345">
          <cell r="BC1345">
            <v>41588</v>
          </cell>
        </row>
        <row r="1346">
          <cell r="BC1346">
            <v>41589</v>
          </cell>
        </row>
        <row r="1347">
          <cell r="BC1347">
            <v>41590</v>
          </cell>
        </row>
        <row r="1348">
          <cell r="BC1348">
            <v>41591</v>
          </cell>
        </row>
        <row r="1349">
          <cell r="BC1349">
            <v>41592</v>
          </cell>
        </row>
        <row r="1350">
          <cell r="BC1350">
            <v>41593</v>
          </cell>
        </row>
        <row r="1351">
          <cell r="BC1351">
            <v>41594</v>
          </cell>
        </row>
        <row r="1352">
          <cell r="BC1352">
            <v>41595</v>
          </cell>
        </row>
        <row r="1353">
          <cell r="BC1353">
            <v>41596</v>
          </cell>
        </row>
        <row r="1354">
          <cell r="BC1354">
            <v>41597</v>
          </cell>
        </row>
        <row r="1355">
          <cell r="BC1355">
            <v>41598</v>
          </cell>
        </row>
        <row r="1356">
          <cell r="BC1356">
            <v>41599</v>
          </cell>
        </row>
        <row r="1357">
          <cell r="BC1357">
            <v>41600</v>
          </cell>
        </row>
        <row r="1358">
          <cell r="BC1358">
            <v>41601</v>
          </cell>
        </row>
        <row r="1359">
          <cell r="BC1359">
            <v>41602</v>
          </cell>
        </row>
        <row r="1360">
          <cell r="BC1360">
            <v>41603</v>
          </cell>
        </row>
        <row r="1361">
          <cell r="BC1361">
            <v>41604</v>
          </cell>
        </row>
        <row r="1362">
          <cell r="BC1362">
            <v>41605</v>
          </cell>
        </row>
        <row r="1363">
          <cell r="BC1363">
            <v>41606</v>
          </cell>
        </row>
        <row r="1364">
          <cell r="BC1364">
            <v>41607</v>
          </cell>
        </row>
        <row r="1365">
          <cell r="BC1365">
            <v>41608</v>
          </cell>
        </row>
        <row r="1366">
          <cell r="BC1366">
            <v>41609</v>
          </cell>
        </row>
        <row r="1367">
          <cell r="BC1367">
            <v>41610</v>
          </cell>
        </row>
        <row r="1368">
          <cell r="BC1368">
            <v>41611</v>
          </cell>
        </row>
        <row r="1369">
          <cell r="BC1369">
            <v>41612</v>
          </cell>
        </row>
        <row r="1370">
          <cell r="BC1370">
            <v>41613</v>
          </cell>
        </row>
        <row r="1371">
          <cell r="BC1371">
            <v>41614</v>
          </cell>
        </row>
        <row r="1372">
          <cell r="BC1372">
            <v>41615</v>
          </cell>
        </row>
        <row r="1373">
          <cell r="BC1373">
            <v>41616</v>
          </cell>
        </row>
        <row r="1374">
          <cell r="BC1374">
            <v>41617</v>
          </cell>
        </row>
        <row r="1375">
          <cell r="BC1375">
            <v>41618</v>
          </cell>
        </row>
        <row r="1376">
          <cell r="BC1376">
            <v>41619</v>
          </cell>
        </row>
        <row r="1377">
          <cell r="BC1377">
            <v>41620</v>
          </cell>
        </row>
        <row r="1378">
          <cell r="BC1378">
            <v>41621</v>
          </cell>
        </row>
        <row r="1379">
          <cell r="BC1379">
            <v>41622</v>
          </cell>
        </row>
        <row r="1380">
          <cell r="BC1380">
            <v>41623</v>
          </cell>
        </row>
        <row r="1381">
          <cell r="BC1381">
            <v>41624</v>
          </cell>
        </row>
        <row r="1382">
          <cell r="BC1382">
            <v>41625</v>
          </cell>
        </row>
        <row r="1383">
          <cell r="BC1383">
            <v>41626</v>
          </cell>
        </row>
        <row r="1384">
          <cell r="BC1384">
            <v>41627</v>
          </cell>
        </row>
        <row r="1385">
          <cell r="BC1385">
            <v>41628</v>
          </cell>
        </row>
        <row r="1386">
          <cell r="BC1386">
            <v>41629</v>
          </cell>
        </row>
        <row r="1387">
          <cell r="BC1387">
            <v>41630</v>
          </cell>
        </row>
        <row r="1388">
          <cell r="BC1388">
            <v>41631</v>
          </cell>
        </row>
        <row r="1389">
          <cell r="BC1389">
            <v>41632</v>
          </cell>
        </row>
        <row r="1390">
          <cell r="BC1390">
            <v>41633</v>
          </cell>
        </row>
        <row r="1391">
          <cell r="BC1391">
            <v>41634</v>
          </cell>
        </row>
        <row r="1392">
          <cell r="BC1392">
            <v>41635</v>
          </cell>
        </row>
        <row r="1393">
          <cell r="BC1393">
            <v>41636</v>
          </cell>
        </row>
        <row r="1394">
          <cell r="BC1394">
            <v>41637</v>
          </cell>
        </row>
        <row r="1395">
          <cell r="BC1395">
            <v>41638</v>
          </cell>
        </row>
        <row r="1396">
          <cell r="BC1396">
            <v>41639</v>
          </cell>
        </row>
        <row r="1397">
          <cell r="BC1397">
            <v>41640</v>
          </cell>
        </row>
        <row r="1398">
          <cell r="BC1398">
            <v>41641</v>
          </cell>
        </row>
        <row r="1399">
          <cell r="BC1399">
            <v>41642</v>
          </cell>
        </row>
        <row r="1400">
          <cell r="BC1400">
            <v>41643</v>
          </cell>
        </row>
        <row r="1401">
          <cell r="BC1401">
            <v>41644</v>
          </cell>
        </row>
        <row r="1402">
          <cell r="BC1402">
            <v>41645</v>
          </cell>
        </row>
        <row r="1403">
          <cell r="BC1403">
            <v>41646</v>
          </cell>
        </row>
        <row r="1404">
          <cell r="BC1404">
            <v>41647</v>
          </cell>
        </row>
        <row r="1405">
          <cell r="BC1405">
            <v>41648</v>
          </cell>
        </row>
        <row r="1406">
          <cell r="BC1406">
            <v>41649</v>
          </cell>
        </row>
        <row r="1407">
          <cell r="BC1407">
            <v>41650</v>
          </cell>
        </row>
        <row r="1408">
          <cell r="BC1408">
            <v>41651</v>
          </cell>
        </row>
        <row r="1409">
          <cell r="BC1409">
            <v>41652</v>
          </cell>
        </row>
        <row r="1410">
          <cell r="BC1410">
            <v>41653</v>
          </cell>
        </row>
        <row r="1411">
          <cell r="BC1411">
            <v>41654</v>
          </cell>
        </row>
        <row r="1412">
          <cell r="BC1412">
            <v>41655</v>
          </cell>
        </row>
        <row r="1413">
          <cell r="BC1413">
            <v>41656</v>
          </cell>
        </row>
        <row r="1414">
          <cell r="BC1414">
            <v>41657</v>
          </cell>
        </row>
        <row r="1415">
          <cell r="BC1415">
            <v>41658</v>
          </cell>
        </row>
        <row r="1416">
          <cell r="BC1416">
            <v>41659</v>
          </cell>
        </row>
        <row r="1417">
          <cell r="BC1417">
            <v>41660</v>
          </cell>
        </row>
        <row r="1418">
          <cell r="BC1418">
            <v>41661</v>
          </cell>
        </row>
        <row r="1419">
          <cell r="BC1419">
            <v>41662</v>
          </cell>
        </row>
        <row r="1420">
          <cell r="BC1420">
            <v>41663</v>
          </cell>
        </row>
        <row r="1421">
          <cell r="BC1421">
            <v>41664</v>
          </cell>
        </row>
        <row r="1422">
          <cell r="BC1422">
            <v>41665</v>
          </cell>
        </row>
        <row r="1423">
          <cell r="BC1423">
            <v>41666</v>
          </cell>
        </row>
        <row r="1424">
          <cell r="BC1424">
            <v>41667</v>
          </cell>
        </row>
        <row r="1425">
          <cell r="BC1425">
            <v>41668</v>
          </cell>
        </row>
        <row r="1426">
          <cell r="BC1426">
            <v>41669</v>
          </cell>
        </row>
        <row r="1427">
          <cell r="BC1427">
            <v>41670</v>
          </cell>
        </row>
        <row r="1428">
          <cell r="BC1428">
            <v>41671</v>
          </cell>
        </row>
        <row r="1429">
          <cell r="BC1429">
            <v>41672</v>
          </cell>
        </row>
        <row r="1430">
          <cell r="BC1430">
            <v>41673</v>
          </cell>
        </row>
        <row r="1431">
          <cell r="BC1431">
            <v>41674</v>
          </cell>
        </row>
        <row r="1432">
          <cell r="BC1432">
            <v>41675</v>
          </cell>
        </row>
        <row r="1433">
          <cell r="BC1433">
            <v>41676</v>
          </cell>
        </row>
        <row r="1434">
          <cell r="BC1434">
            <v>41677</v>
          </cell>
        </row>
        <row r="1435">
          <cell r="BC1435">
            <v>41678</v>
          </cell>
        </row>
        <row r="1436">
          <cell r="BC1436">
            <v>41679</v>
          </cell>
        </row>
        <row r="1437">
          <cell r="BC1437">
            <v>41680</v>
          </cell>
        </row>
        <row r="1438">
          <cell r="BC1438">
            <v>41681</v>
          </cell>
        </row>
        <row r="1439">
          <cell r="BC1439">
            <v>41682</v>
          </cell>
        </row>
        <row r="1440">
          <cell r="BC1440">
            <v>41683</v>
          </cell>
        </row>
        <row r="1441">
          <cell r="BC1441">
            <v>41684</v>
          </cell>
        </row>
        <row r="1442">
          <cell r="BC1442">
            <v>41685</v>
          </cell>
        </row>
        <row r="1443">
          <cell r="BC1443">
            <v>41686</v>
          </cell>
        </row>
        <row r="1444">
          <cell r="BC1444">
            <v>41687</v>
          </cell>
        </row>
        <row r="1445">
          <cell r="BC1445">
            <v>41688</v>
          </cell>
        </row>
        <row r="1446">
          <cell r="BC1446">
            <v>41689</v>
          </cell>
        </row>
        <row r="1447">
          <cell r="BC1447">
            <v>41690</v>
          </cell>
        </row>
        <row r="1448">
          <cell r="BC1448">
            <v>41691</v>
          </cell>
        </row>
        <row r="1449">
          <cell r="BC1449">
            <v>41692</v>
          </cell>
        </row>
        <row r="1450">
          <cell r="BC1450">
            <v>41693</v>
          </cell>
        </row>
        <row r="1451">
          <cell r="BC1451">
            <v>41694</v>
          </cell>
        </row>
        <row r="1452">
          <cell r="BC1452">
            <v>41695</v>
          </cell>
        </row>
        <row r="1453">
          <cell r="BC1453">
            <v>41696</v>
          </cell>
        </row>
        <row r="1454">
          <cell r="BC1454">
            <v>41697</v>
          </cell>
        </row>
        <row r="1455">
          <cell r="BC1455">
            <v>41698</v>
          </cell>
        </row>
        <row r="1456">
          <cell r="BC1456">
            <v>41699</v>
          </cell>
        </row>
        <row r="1457">
          <cell r="BC1457">
            <v>41700</v>
          </cell>
        </row>
        <row r="1458">
          <cell r="BC1458">
            <v>41701</v>
          </cell>
        </row>
        <row r="1459">
          <cell r="BC1459">
            <v>41702</v>
          </cell>
        </row>
        <row r="1460">
          <cell r="BC1460">
            <v>41703</v>
          </cell>
        </row>
        <row r="1461">
          <cell r="BC1461">
            <v>41704</v>
          </cell>
        </row>
        <row r="1462">
          <cell r="BC1462">
            <v>41705</v>
          </cell>
        </row>
        <row r="1463">
          <cell r="BC1463">
            <v>41706</v>
          </cell>
        </row>
        <row r="1464">
          <cell r="BC1464">
            <v>41707</v>
          </cell>
        </row>
        <row r="1465">
          <cell r="BC1465">
            <v>41708</v>
          </cell>
        </row>
        <row r="1466">
          <cell r="BC1466">
            <v>41709</v>
          </cell>
        </row>
        <row r="1467">
          <cell r="BC1467">
            <v>41710</v>
          </cell>
        </row>
        <row r="1468">
          <cell r="BC1468">
            <v>41711</v>
          </cell>
        </row>
        <row r="1469">
          <cell r="BC1469">
            <v>41712</v>
          </cell>
        </row>
        <row r="1470">
          <cell r="BC1470">
            <v>41713</v>
          </cell>
        </row>
        <row r="1471">
          <cell r="BC1471">
            <v>41714</v>
          </cell>
        </row>
        <row r="1472">
          <cell r="BC1472">
            <v>41715</v>
          </cell>
        </row>
        <row r="1473">
          <cell r="BC1473">
            <v>41716</v>
          </cell>
        </row>
        <row r="1474">
          <cell r="BC1474">
            <v>41717</v>
          </cell>
        </row>
        <row r="1475">
          <cell r="BC1475">
            <v>41718</v>
          </cell>
        </row>
        <row r="1476">
          <cell r="BC1476">
            <v>41719</v>
          </cell>
        </row>
        <row r="1477">
          <cell r="BC1477">
            <v>41720</v>
          </cell>
        </row>
        <row r="1478">
          <cell r="BC1478">
            <v>41721</v>
          </cell>
        </row>
        <row r="1479">
          <cell r="BC1479">
            <v>41722</v>
          </cell>
        </row>
        <row r="1480">
          <cell r="BC1480">
            <v>41723</v>
          </cell>
        </row>
        <row r="1481">
          <cell r="BC1481">
            <v>41724</v>
          </cell>
        </row>
        <row r="1482">
          <cell r="BC1482">
            <v>41725</v>
          </cell>
        </row>
        <row r="1483">
          <cell r="BC1483">
            <v>41726</v>
          </cell>
        </row>
        <row r="1484">
          <cell r="BC1484">
            <v>41727</v>
          </cell>
        </row>
        <row r="1485">
          <cell r="BC1485">
            <v>41728</v>
          </cell>
        </row>
        <row r="1486">
          <cell r="BC1486">
            <v>41729</v>
          </cell>
        </row>
        <row r="1487">
          <cell r="BC1487">
            <v>41730</v>
          </cell>
        </row>
        <row r="1488">
          <cell r="BC1488">
            <v>41731</v>
          </cell>
        </row>
        <row r="1489">
          <cell r="BC1489">
            <v>41732</v>
          </cell>
        </row>
        <row r="1490">
          <cell r="BC1490">
            <v>41733</v>
          </cell>
        </row>
        <row r="1491">
          <cell r="BC1491">
            <v>41734</v>
          </cell>
        </row>
        <row r="1492">
          <cell r="BC1492">
            <v>41735</v>
          </cell>
        </row>
        <row r="1493">
          <cell r="BC1493">
            <v>41736</v>
          </cell>
        </row>
        <row r="1494">
          <cell r="BC1494">
            <v>41737</v>
          </cell>
        </row>
        <row r="1495">
          <cell r="BC1495">
            <v>41738</v>
          </cell>
        </row>
        <row r="1496">
          <cell r="BC1496">
            <v>41739</v>
          </cell>
        </row>
        <row r="1497">
          <cell r="BC1497">
            <v>41740</v>
          </cell>
        </row>
        <row r="1498">
          <cell r="BC1498">
            <v>41741</v>
          </cell>
        </row>
        <row r="1499">
          <cell r="BC1499">
            <v>41742</v>
          </cell>
        </row>
        <row r="1500">
          <cell r="BC1500">
            <v>41743</v>
          </cell>
        </row>
        <row r="1501">
          <cell r="BC1501">
            <v>41744</v>
          </cell>
        </row>
        <row r="1502">
          <cell r="BC1502">
            <v>41745</v>
          </cell>
        </row>
        <row r="1503">
          <cell r="BC1503">
            <v>41746</v>
          </cell>
        </row>
        <row r="1504">
          <cell r="BC1504">
            <v>41747</v>
          </cell>
        </row>
        <row r="1505">
          <cell r="BC1505">
            <v>41748</v>
          </cell>
        </row>
        <row r="1506">
          <cell r="BC1506">
            <v>41749</v>
          </cell>
        </row>
        <row r="1507">
          <cell r="BC1507">
            <v>41750</v>
          </cell>
        </row>
        <row r="1508">
          <cell r="BC1508">
            <v>41751</v>
          </cell>
        </row>
        <row r="1509">
          <cell r="BC1509">
            <v>41752</v>
          </cell>
        </row>
        <row r="1510">
          <cell r="BC1510">
            <v>41753</v>
          </cell>
        </row>
        <row r="1511">
          <cell r="BC1511">
            <v>41754</v>
          </cell>
        </row>
        <row r="1512">
          <cell r="BC1512">
            <v>41755</v>
          </cell>
        </row>
        <row r="1513">
          <cell r="BC1513">
            <v>41756</v>
          </cell>
        </row>
        <row r="1514">
          <cell r="BC1514">
            <v>41757</v>
          </cell>
        </row>
        <row r="1515">
          <cell r="BC1515">
            <v>41758</v>
          </cell>
        </row>
        <row r="1516">
          <cell r="BC1516">
            <v>41759</v>
          </cell>
        </row>
        <row r="1517">
          <cell r="BC1517">
            <v>41760</v>
          </cell>
        </row>
        <row r="1518">
          <cell r="BC1518">
            <v>41761</v>
          </cell>
        </row>
        <row r="1519">
          <cell r="BC1519">
            <v>41762</v>
          </cell>
        </row>
        <row r="1520">
          <cell r="BC1520">
            <v>41763</v>
          </cell>
        </row>
        <row r="1521">
          <cell r="BC1521">
            <v>41764</v>
          </cell>
        </row>
        <row r="1522">
          <cell r="BC1522">
            <v>41765</v>
          </cell>
        </row>
        <row r="1523">
          <cell r="BC1523">
            <v>41766</v>
          </cell>
        </row>
        <row r="1524">
          <cell r="BC1524">
            <v>41767</v>
          </cell>
        </row>
        <row r="1525">
          <cell r="BC1525">
            <v>41768</v>
          </cell>
        </row>
        <row r="1526">
          <cell r="BC1526">
            <v>41769</v>
          </cell>
        </row>
        <row r="1527">
          <cell r="BC1527">
            <v>41770</v>
          </cell>
        </row>
        <row r="1528">
          <cell r="BC1528">
            <v>41771</v>
          </cell>
        </row>
        <row r="1529">
          <cell r="BC1529">
            <v>41772</v>
          </cell>
        </row>
        <row r="1530">
          <cell r="BC1530">
            <v>41773</v>
          </cell>
        </row>
        <row r="1531">
          <cell r="BC1531">
            <v>41774</v>
          </cell>
        </row>
        <row r="1532">
          <cell r="BC1532">
            <v>41775</v>
          </cell>
        </row>
        <row r="1533">
          <cell r="BC1533">
            <v>41776</v>
          </cell>
        </row>
        <row r="1534">
          <cell r="BC1534">
            <v>41777</v>
          </cell>
        </row>
        <row r="1535">
          <cell r="BC1535">
            <v>41778</v>
          </cell>
        </row>
        <row r="1536">
          <cell r="BC1536">
            <v>41779</v>
          </cell>
        </row>
        <row r="1537">
          <cell r="BC1537">
            <v>41780</v>
          </cell>
        </row>
        <row r="1538">
          <cell r="BC1538">
            <v>41781</v>
          </cell>
        </row>
        <row r="1539">
          <cell r="BC1539">
            <v>41782</v>
          </cell>
        </row>
        <row r="1540">
          <cell r="BC1540">
            <v>41783</v>
          </cell>
        </row>
        <row r="1541">
          <cell r="BC1541">
            <v>41784</v>
          </cell>
        </row>
        <row r="1542">
          <cell r="BC1542">
            <v>41785</v>
          </cell>
        </row>
        <row r="1543">
          <cell r="BC1543">
            <v>41786</v>
          </cell>
        </row>
        <row r="1544">
          <cell r="BC1544">
            <v>41787</v>
          </cell>
        </row>
        <row r="1545">
          <cell r="BC1545">
            <v>41788</v>
          </cell>
        </row>
        <row r="1546">
          <cell r="BC1546">
            <v>41789</v>
          </cell>
        </row>
        <row r="1547">
          <cell r="BC1547">
            <v>41790</v>
          </cell>
        </row>
        <row r="1548">
          <cell r="BC1548">
            <v>41791</v>
          </cell>
        </row>
        <row r="1549">
          <cell r="BC1549">
            <v>41792</v>
          </cell>
        </row>
        <row r="1550">
          <cell r="BC1550">
            <v>41793</v>
          </cell>
        </row>
        <row r="1551">
          <cell r="BC1551">
            <v>41794</v>
          </cell>
        </row>
        <row r="1552">
          <cell r="BC1552">
            <v>41795</v>
          </cell>
        </row>
        <row r="1553">
          <cell r="BC1553">
            <v>41796</v>
          </cell>
        </row>
        <row r="1554">
          <cell r="BC1554">
            <v>41797</v>
          </cell>
        </row>
        <row r="1555">
          <cell r="BC1555">
            <v>41798</v>
          </cell>
        </row>
        <row r="1556">
          <cell r="BC1556">
            <v>41799</v>
          </cell>
        </row>
        <row r="1557">
          <cell r="BC1557">
            <v>41800</v>
          </cell>
        </row>
        <row r="1558">
          <cell r="BC1558">
            <v>41801</v>
          </cell>
        </row>
        <row r="1559">
          <cell r="BC1559">
            <v>41802</v>
          </cell>
        </row>
        <row r="1560">
          <cell r="BC1560">
            <v>41803</v>
          </cell>
        </row>
        <row r="1561">
          <cell r="BC1561">
            <v>41804</v>
          </cell>
        </row>
        <row r="1562">
          <cell r="BC1562">
            <v>41805</v>
          </cell>
        </row>
        <row r="1563">
          <cell r="BC1563">
            <v>41806</v>
          </cell>
        </row>
        <row r="1564">
          <cell r="BC1564">
            <v>41807</v>
          </cell>
        </row>
        <row r="1565">
          <cell r="BC1565">
            <v>41808</v>
          </cell>
        </row>
        <row r="1566">
          <cell r="BC1566">
            <v>41809</v>
          </cell>
        </row>
        <row r="1567">
          <cell r="BC1567">
            <v>41810</v>
          </cell>
        </row>
        <row r="1568">
          <cell r="BC1568">
            <v>41811</v>
          </cell>
        </row>
        <row r="1569">
          <cell r="BC1569">
            <v>41812</v>
          </cell>
        </row>
        <row r="1570">
          <cell r="BC1570">
            <v>41813</v>
          </cell>
        </row>
        <row r="1571">
          <cell r="BC1571">
            <v>41814</v>
          </cell>
        </row>
        <row r="1572">
          <cell r="BC1572">
            <v>41815</v>
          </cell>
        </row>
        <row r="1573">
          <cell r="BC1573">
            <v>41816</v>
          </cell>
        </row>
        <row r="1574">
          <cell r="BC1574">
            <v>41817</v>
          </cell>
        </row>
        <row r="1575">
          <cell r="BC1575">
            <v>41818</v>
          </cell>
        </row>
        <row r="1576">
          <cell r="BC1576">
            <v>41819</v>
          </cell>
        </row>
        <row r="1577">
          <cell r="BC1577">
            <v>41820</v>
          </cell>
        </row>
        <row r="1578">
          <cell r="BC1578">
            <v>41821</v>
          </cell>
        </row>
        <row r="1579">
          <cell r="BC1579">
            <v>41822</v>
          </cell>
        </row>
        <row r="1580">
          <cell r="BC1580">
            <v>41823</v>
          </cell>
        </row>
        <row r="1581">
          <cell r="BC1581">
            <v>41824</v>
          </cell>
        </row>
        <row r="1582">
          <cell r="BC1582">
            <v>41825</v>
          </cell>
        </row>
        <row r="1583">
          <cell r="BC1583">
            <v>41826</v>
          </cell>
        </row>
        <row r="1584">
          <cell r="BC1584">
            <v>41827</v>
          </cell>
        </row>
        <row r="1585">
          <cell r="BC1585">
            <v>41828</v>
          </cell>
        </row>
        <row r="1586">
          <cell r="BC1586">
            <v>41829</v>
          </cell>
        </row>
        <row r="1587">
          <cell r="BC1587">
            <v>41830</v>
          </cell>
        </row>
        <row r="1588">
          <cell r="BC1588">
            <v>41831</v>
          </cell>
        </row>
        <row r="1589">
          <cell r="BC1589">
            <v>41832</v>
          </cell>
        </row>
        <row r="1590">
          <cell r="BC1590">
            <v>41833</v>
          </cell>
        </row>
        <row r="1591">
          <cell r="BC1591">
            <v>41834</v>
          </cell>
        </row>
        <row r="1592">
          <cell r="BC1592">
            <v>41835</v>
          </cell>
        </row>
        <row r="1593">
          <cell r="BC1593">
            <v>41836</v>
          </cell>
        </row>
        <row r="1594">
          <cell r="BC1594">
            <v>41837</v>
          </cell>
        </row>
        <row r="1595">
          <cell r="BC1595">
            <v>41838</v>
          </cell>
        </row>
        <row r="1596">
          <cell r="BC1596">
            <v>41839</v>
          </cell>
        </row>
        <row r="1597">
          <cell r="BC1597">
            <v>41840</v>
          </cell>
        </row>
        <row r="1598">
          <cell r="BC1598">
            <v>41841</v>
          </cell>
        </row>
        <row r="1599">
          <cell r="BC1599">
            <v>41842</v>
          </cell>
        </row>
        <row r="1600">
          <cell r="BC1600">
            <v>41843</v>
          </cell>
        </row>
        <row r="1601">
          <cell r="BC1601">
            <v>41844</v>
          </cell>
        </row>
        <row r="1602">
          <cell r="BC1602">
            <v>41845</v>
          </cell>
        </row>
        <row r="1603">
          <cell r="BC1603">
            <v>41846</v>
          </cell>
        </row>
        <row r="1604">
          <cell r="BC1604">
            <v>41847</v>
          </cell>
        </row>
        <row r="1605">
          <cell r="BC1605">
            <v>41848</v>
          </cell>
        </row>
        <row r="1606">
          <cell r="BC1606">
            <v>41849</v>
          </cell>
        </row>
        <row r="1607">
          <cell r="BC1607">
            <v>41850</v>
          </cell>
        </row>
        <row r="1608">
          <cell r="BC1608">
            <v>41851</v>
          </cell>
        </row>
        <row r="1609">
          <cell r="BC1609">
            <v>41852</v>
          </cell>
        </row>
        <row r="1610">
          <cell r="BC1610">
            <v>41853</v>
          </cell>
        </row>
        <row r="1611">
          <cell r="BC1611">
            <v>41854</v>
          </cell>
        </row>
        <row r="1612">
          <cell r="BC1612">
            <v>41855</v>
          </cell>
        </row>
        <row r="1613">
          <cell r="BC1613">
            <v>41856</v>
          </cell>
        </row>
        <row r="1614">
          <cell r="BC1614">
            <v>41857</v>
          </cell>
        </row>
        <row r="1615">
          <cell r="BC1615">
            <v>41858</v>
          </cell>
        </row>
        <row r="1616">
          <cell r="BC1616">
            <v>41859</v>
          </cell>
        </row>
        <row r="1617">
          <cell r="BC1617">
            <v>41860</v>
          </cell>
        </row>
        <row r="1618">
          <cell r="BC1618">
            <v>41861</v>
          </cell>
        </row>
        <row r="1619">
          <cell r="BC1619">
            <v>41862</v>
          </cell>
        </row>
        <row r="1620">
          <cell r="BC1620">
            <v>41863</v>
          </cell>
        </row>
        <row r="1621">
          <cell r="BC1621">
            <v>41864</v>
          </cell>
        </row>
        <row r="1622">
          <cell r="BC1622">
            <v>41865</v>
          </cell>
        </row>
        <row r="1623">
          <cell r="BC1623">
            <v>41866</v>
          </cell>
        </row>
        <row r="1624">
          <cell r="BC1624">
            <v>41867</v>
          </cell>
        </row>
        <row r="1625">
          <cell r="BC1625">
            <v>41868</v>
          </cell>
        </row>
        <row r="1626">
          <cell r="BC1626">
            <v>41869</v>
          </cell>
        </row>
        <row r="1627">
          <cell r="BC1627">
            <v>41870</v>
          </cell>
        </row>
        <row r="1628">
          <cell r="BC1628">
            <v>41871</v>
          </cell>
        </row>
        <row r="1629">
          <cell r="BC1629">
            <v>41872</v>
          </cell>
        </row>
        <row r="1630">
          <cell r="BC1630">
            <v>41873</v>
          </cell>
        </row>
        <row r="1631">
          <cell r="BC1631">
            <v>41874</v>
          </cell>
        </row>
        <row r="1632">
          <cell r="BC1632">
            <v>41875</v>
          </cell>
        </row>
        <row r="1633">
          <cell r="BC1633">
            <v>41876</v>
          </cell>
        </row>
        <row r="1634">
          <cell r="BC1634">
            <v>41877</v>
          </cell>
        </row>
        <row r="1635">
          <cell r="BC1635">
            <v>41878</v>
          </cell>
        </row>
        <row r="1636">
          <cell r="BC1636">
            <v>41879</v>
          </cell>
        </row>
        <row r="1637">
          <cell r="BC1637">
            <v>41880</v>
          </cell>
        </row>
        <row r="1638">
          <cell r="BC1638">
            <v>41881</v>
          </cell>
        </row>
        <row r="1639">
          <cell r="BC1639">
            <v>41882</v>
          </cell>
        </row>
        <row r="1640">
          <cell r="BC1640">
            <v>41883</v>
          </cell>
        </row>
        <row r="1641">
          <cell r="BC1641">
            <v>41884</v>
          </cell>
        </row>
        <row r="1642">
          <cell r="BC1642">
            <v>41885</v>
          </cell>
        </row>
        <row r="1643">
          <cell r="BC1643">
            <v>41886</v>
          </cell>
        </row>
        <row r="1644">
          <cell r="BC1644">
            <v>41887</v>
          </cell>
        </row>
        <row r="1645">
          <cell r="BC1645">
            <v>41888</v>
          </cell>
        </row>
        <row r="1646">
          <cell r="BC1646">
            <v>41889</v>
          </cell>
        </row>
        <row r="1647">
          <cell r="BC1647">
            <v>41890</v>
          </cell>
        </row>
        <row r="1648">
          <cell r="BC1648">
            <v>41891</v>
          </cell>
        </row>
        <row r="1649">
          <cell r="BC1649">
            <v>41892</v>
          </cell>
        </row>
        <row r="1650">
          <cell r="BC1650">
            <v>41893</v>
          </cell>
        </row>
        <row r="1651">
          <cell r="BC1651">
            <v>41894</v>
          </cell>
        </row>
        <row r="1652">
          <cell r="BC1652">
            <v>41895</v>
          </cell>
        </row>
        <row r="1653">
          <cell r="BC1653">
            <v>41896</v>
          </cell>
        </row>
        <row r="1654">
          <cell r="BC1654">
            <v>41897</v>
          </cell>
        </row>
        <row r="1655">
          <cell r="BC1655">
            <v>41898</v>
          </cell>
        </row>
        <row r="1656">
          <cell r="BC1656">
            <v>41899</v>
          </cell>
        </row>
        <row r="1657">
          <cell r="BC1657">
            <v>41900</v>
          </cell>
        </row>
        <row r="1658">
          <cell r="BC1658">
            <v>41901</v>
          </cell>
        </row>
        <row r="1659">
          <cell r="BC1659">
            <v>41902</v>
          </cell>
        </row>
        <row r="1660">
          <cell r="BC1660">
            <v>41903</v>
          </cell>
        </row>
        <row r="1661">
          <cell r="BC1661">
            <v>41904</v>
          </cell>
        </row>
        <row r="1662">
          <cell r="BC1662">
            <v>41905</v>
          </cell>
        </row>
        <row r="1663">
          <cell r="BC1663">
            <v>41906</v>
          </cell>
        </row>
        <row r="1664">
          <cell r="BC1664">
            <v>41907</v>
          </cell>
        </row>
        <row r="1665">
          <cell r="BC1665">
            <v>41908</v>
          </cell>
        </row>
        <row r="1666">
          <cell r="BC1666">
            <v>41909</v>
          </cell>
        </row>
        <row r="1667">
          <cell r="BC1667">
            <v>41910</v>
          </cell>
        </row>
        <row r="1668">
          <cell r="BC1668">
            <v>41911</v>
          </cell>
        </row>
        <row r="1669">
          <cell r="BC1669">
            <v>41912</v>
          </cell>
        </row>
        <row r="1670">
          <cell r="BC1670">
            <v>41913</v>
          </cell>
        </row>
        <row r="1671">
          <cell r="BC1671">
            <v>41914</v>
          </cell>
        </row>
        <row r="1672">
          <cell r="BC1672">
            <v>41915</v>
          </cell>
        </row>
        <row r="1673">
          <cell r="BC1673">
            <v>41916</v>
          </cell>
        </row>
        <row r="1674">
          <cell r="BC1674">
            <v>41917</v>
          </cell>
        </row>
        <row r="1675">
          <cell r="BC1675">
            <v>41918</v>
          </cell>
        </row>
        <row r="1676">
          <cell r="BC1676">
            <v>41919</v>
          </cell>
        </row>
        <row r="1677">
          <cell r="BC1677">
            <v>41920</v>
          </cell>
        </row>
        <row r="1678">
          <cell r="BC1678">
            <v>41921</v>
          </cell>
        </row>
        <row r="1679">
          <cell r="BC1679">
            <v>41922</v>
          </cell>
        </row>
        <row r="1680">
          <cell r="BC1680">
            <v>41923</v>
          </cell>
        </row>
        <row r="1681">
          <cell r="BC1681">
            <v>41924</v>
          </cell>
        </row>
        <row r="1682">
          <cell r="BC1682">
            <v>41925</v>
          </cell>
        </row>
        <row r="1683">
          <cell r="BC1683">
            <v>41926</v>
          </cell>
        </row>
        <row r="1684">
          <cell r="BC1684">
            <v>41927</v>
          </cell>
        </row>
        <row r="1685">
          <cell r="BC1685">
            <v>41928</v>
          </cell>
        </row>
        <row r="1686">
          <cell r="BC1686">
            <v>41929</v>
          </cell>
        </row>
        <row r="1687">
          <cell r="BC1687">
            <v>41930</v>
          </cell>
        </row>
        <row r="1688">
          <cell r="BC1688">
            <v>41931</v>
          </cell>
        </row>
        <row r="1689">
          <cell r="BC1689">
            <v>41932</v>
          </cell>
        </row>
        <row r="1690">
          <cell r="BC1690">
            <v>41933</v>
          </cell>
        </row>
        <row r="1691">
          <cell r="BC1691">
            <v>41934</v>
          </cell>
        </row>
        <row r="1692">
          <cell r="BC1692">
            <v>41935</v>
          </cell>
        </row>
        <row r="1693">
          <cell r="BC1693">
            <v>41936</v>
          </cell>
        </row>
        <row r="1694">
          <cell r="BC1694">
            <v>41937</v>
          </cell>
        </row>
        <row r="1695">
          <cell r="BC1695">
            <v>41938</v>
          </cell>
        </row>
        <row r="1696">
          <cell r="BC1696">
            <v>41939</v>
          </cell>
        </row>
        <row r="1697">
          <cell r="BC1697">
            <v>41940</v>
          </cell>
        </row>
        <row r="1698">
          <cell r="BC1698">
            <v>41941</v>
          </cell>
        </row>
        <row r="1699">
          <cell r="BC1699">
            <v>41942</v>
          </cell>
        </row>
        <row r="1700">
          <cell r="BC1700">
            <v>41943</v>
          </cell>
        </row>
        <row r="1701">
          <cell r="BC1701">
            <v>41944</v>
          </cell>
        </row>
        <row r="1702">
          <cell r="BC1702">
            <v>41945</v>
          </cell>
        </row>
        <row r="1703">
          <cell r="BC1703">
            <v>41946</v>
          </cell>
        </row>
        <row r="1704">
          <cell r="BC1704">
            <v>41947</v>
          </cell>
        </row>
        <row r="1705">
          <cell r="BC1705">
            <v>41948</v>
          </cell>
        </row>
        <row r="1706">
          <cell r="BC1706">
            <v>41949</v>
          </cell>
        </row>
        <row r="1707">
          <cell r="BC1707">
            <v>41950</v>
          </cell>
        </row>
        <row r="1708">
          <cell r="BC1708">
            <v>41951</v>
          </cell>
        </row>
        <row r="1709">
          <cell r="BC1709">
            <v>41952</v>
          </cell>
        </row>
        <row r="1710">
          <cell r="BC1710">
            <v>41953</v>
          </cell>
        </row>
        <row r="1711">
          <cell r="BC1711">
            <v>41954</v>
          </cell>
        </row>
        <row r="1712">
          <cell r="BC1712">
            <v>41955</v>
          </cell>
        </row>
        <row r="1713">
          <cell r="BC1713">
            <v>41956</v>
          </cell>
        </row>
        <row r="1714">
          <cell r="BC1714">
            <v>41957</v>
          </cell>
        </row>
        <row r="1715">
          <cell r="BC1715">
            <v>41958</v>
          </cell>
        </row>
        <row r="1716">
          <cell r="BC1716">
            <v>41959</v>
          </cell>
        </row>
        <row r="1717">
          <cell r="BC1717">
            <v>41960</v>
          </cell>
        </row>
        <row r="1718">
          <cell r="BC1718">
            <v>41961</v>
          </cell>
        </row>
        <row r="1719">
          <cell r="BC1719">
            <v>41962</v>
          </cell>
        </row>
        <row r="1720">
          <cell r="BC1720">
            <v>41963</v>
          </cell>
        </row>
        <row r="1721">
          <cell r="BC1721">
            <v>41964</v>
          </cell>
        </row>
        <row r="1722">
          <cell r="BC1722">
            <v>41965</v>
          </cell>
        </row>
        <row r="1723">
          <cell r="BC1723">
            <v>41966</v>
          </cell>
        </row>
        <row r="1724">
          <cell r="BC1724">
            <v>41967</v>
          </cell>
        </row>
        <row r="1725">
          <cell r="BC1725">
            <v>41968</v>
          </cell>
        </row>
        <row r="1726">
          <cell r="BC1726">
            <v>41969</v>
          </cell>
        </row>
        <row r="1727">
          <cell r="BC1727">
            <v>41970</v>
          </cell>
        </row>
        <row r="1728">
          <cell r="BC1728">
            <v>41971</v>
          </cell>
        </row>
        <row r="1729">
          <cell r="BC1729">
            <v>41972</v>
          </cell>
        </row>
        <row r="1730">
          <cell r="BC1730">
            <v>41973</v>
          </cell>
        </row>
        <row r="1731">
          <cell r="BC1731">
            <v>41974</v>
          </cell>
        </row>
        <row r="1732">
          <cell r="BC1732">
            <v>41975</v>
          </cell>
        </row>
        <row r="1733">
          <cell r="BC1733">
            <v>41976</v>
          </cell>
        </row>
        <row r="1734">
          <cell r="BC1734">
            <v>41977</v>
          </cell>
        </row>
        <row r="1735">
          <cell r="BC1735">
            <v>41978</v>
          </cell>
        </row>
        <row r="1736">
          <cell r="BC1736">
            <v>41979</v>
          </cell>
        </row>
        <row r="1737">
          <cell r="BC1737">
            <v>41980</v>
          </cell>
        </row>
        <row r="1738">
          <cell r="BC1738">
            <v>41981</v>
          </cell>
        </row>
        <row r="1739">
          <cell r="BC1739">
            <v>41982</v>
          </cell>
        </row>
        <row r="1740">
          <cell r="BC1740">
            <v>41983</v>
          </cell>
        </row>
        <row r="1741">
          <cell r="BC1741">
            <v>41984</v>
          </cell>
        </row>
        <row r="1742">
          <cell r="BC1742">
            <v>41985</v>
          </cell>
        </row>
        <row r="1743">
          <cell r="BC1743">
            <v>41986</v>
          </cell>
        </row>
        <row r="1744">
          <cell r="BC1744">
            <v>41987</v>
          </cell>
        </row>
        <row r="1745">
          <cell r="BC1745">
            <v>41988</v>
          </cell>
        </row>
        <row r="1746">
          <cell r="BC1746">
            <v>41989</v>
          </cell>
        </row>
        <row r="1747">
          <cell r="BC1747">
            <v>41990</v>
          </cell>
        </row>
        <row r="1748">
          <cell r="BC1748">
            <v>41991</v>
          </cell>
        </row>
        <row r="1749">
          <cell r="BC1749">
            <v>41992</v>
          </cell>
        </row>
        <row r="1750">
          <cell r="BC1750">
            <v>41993</v>
          </cell>
        </row>
        <row r="1751">
          <cell r="BC1751">
            <v>41994</v>
          </cell>
        </row>
        <row r="1752">
          <cell r="BC1752">
            <v>41995</v>
          </cell>
        </row>
        <row r="1753">
          <cell r="BC1753">
            <v>41996</v>
          </cell>
        </row>
        <row r="1754">
          <cell r="BC1754">
            <v>41997</v>
          </cell>
        </row>
        <row r="1755">
          <cell r="BC1755">
            <v>41998</v>
          </cell>
        </row>
        <row r="1756">
          <cell r="BC1756">
            <v>41999</v>
          </cell>
        </row>
        <row r="1757">
          <cell r="BC1757">
            <v>42000</v>
          </cell>
        </row>
        <row r="1758">
          <cell r="BC1758">
            <v>42001</v>
          </cell>
        </row>
        <row r="1759">
          <cell r="BC1759">
            <v>42002</v>
          </cell>
        </row>
        <row r="1760">
          <cell r="BC1760">
            <v>42003</v>
          </cell>
        </row>
        <row r="1761">
          <cell r="BC1761">
            <v>42004</v>
          </cell>
        </row>
        <row r="1762">
          <cell r="BC1762">
            <v>42005</v>
          </cell>
        </row>
        <row r="1763">
          <cell r="BC1763">
            <v>42006</v>
          </cell>
        </row>
        <row r="1764">
          <cell r="BC1764">
            <v>42007</v>
          </cell>
        </row>
        <row r="1765">
          <cell r="BC1765">
            <v>42008</v>
          </cell>
        </row>
        <row r="1766">
          <cell r="BC1766">
            <v>42009</v>
          </cell>
        </row>
        <row r="1767">
          <cell r="BC1767">
            <v>42010</v>
          </cell>
        </row>
        <row r="1768">
          <cell r="BC1768">
            <v>42011</v>
          </cell>
        </row>
        <row r="1769">
          <cell r="BC1769">
            <v>42012</v>
          </cell>
        </row>
        <row r="1770">
          <cell r="BC1770">
            <v>42013</v>
          </cell>
        </row>
        <row r="1771">
          <cell r="BC1771">
            <v>42014</v>
          </cell>
        </row>
        <row r="1772">
          <cell r="BC1772">
            <v>42015</v>
          </cell>
        </row>
        <row r="1773">
          <cell r="BC1773">
            <v>42016</v>
          </cell>
        </row>
        <row r="1774">
          <cell r="BC1774">
            <v>42017</v>
          </cell>
        </row>
        <row r="1775">
          <cell r="BC1775">
            <v>42018</v>
          </cell>
        </row>
        <row r="1776">
          <cell r="BC1776">
            <v>42019</v>
          </cell>
        </row>
        <row r="1777">
          <cell r="BC1777">
            <v>42020</v>
          </cell>
        </row>
        <row r="1778">
          <cell r="BC1778">
            <v>42021</v>
          </cell>
        </row>
        <row r="1779">
          <cell r="BC1779">
            <v>42022</v>
          </cell>
        </row>
        <row r="1780">
          <cell r="BC1780">
            <v>42023</v>
          </cell>
        </row>
        <row r="1781">
          <cell r="BC1781">
            <v>42024</v>
          </cell>
        </row>
        <row r="1782">
          <cell r="BC1782">
            <v>42025</v>
          </cell>
        </row>
        <row r="1783">
          <cell r="BC1783">
            <v>42026</v>
          </cell>
        </row>
        <row r="1784">
          <cell r="BC1784">
            <v>42027</v>
          </cell>
        </row>
        <row r="1785">
          <cell r="BC1785">
            <v>42028</v>
          </cell>
        </row>
        <row r="1786">
          <cell r="BC1786">
            <v>42029</v>
          </cell>
        </row>
        <row r="1787">
          <cell r="BC1787">
            <v>42030</v>
          </cell>
        </row>
        <row r="1788">
          <cell r="BC1788">
            <v>42031</v>
          </cell>
        </row>
        <row r="1789">
          <cell r="BC1789">
            <v>42032</v>
          </cell>
        </row>
        <row r="1790">
          <cell r="BC1790">
            <v>42033</v>
          </cell>
        </row>
        <row r="1791">
          <cell r="BC1791">
            <v>42034</v>
          </cell>
        </row>
        <row r="1792">
          <cell r="BC1792">
            <v>42035</v>
          </cell>
        </row>
        <row r="1793">
          <cell r="BC1793">
            <v>42036</v>
          </cell>
        </row>
        <row r="1794">
          <cell r="BC1794">
            <v>42037</v>
          </cell>
        </row>
        <row r="1795">
          <cell r="BC1795">
            <v>42038</v>
          </cell>
        </row>
        <row r="1796">
          <cell r="BC1796">
            <v>42039</v>
          </cell>
        </row>
        <row r="1797">
          <cell r="BC1797">
            <v>42040</v>
          </cell>
        </row>
        <row r="1798">
          <cell r="BC1798">
            <v>42041</v>
          </cell>
        </row>
        <row r="1799">
          <cell r="BC1799">
            <v>42042</v>
          </cell>
        </row>
        <row r="1800">
          <cell r="BC1800">
            <v>42043</v>
          </cell>
        </row>
        <row r="1801">
          <cell r="BC1801">
            <v>42044</v>
          </cell>
        </row>
        <row r="1802">
          <cell r="BC1802">
            <v>42045</v>
          </cell>
        </row>
        <row r="1803">
          <cell r="BC1803">
            <v>42046</v>
          </cell>
        </row>
        <row r="1804">
          <cell r="BC1804">
            <v>42047</v>
          </cell>
        </row>
        <row r="1805">
          <cell r="BC1805">
            <v>42048</v>
          </cell>
        </row>
        <row r="1806">
          <cell r="BC1806">
            <v>42049</v>
          </cell>
        </row>
        <row r="1807">
          <cell r="BC1807">
            <v>42050</v>
          </cell>
        </row>
        <row r="1808">
          <cell r="BC1808">
            <v>42051</v>
          </cell>
        </row>
        <row r="1809">
          <cell r="BC1809">
            <v>42052</v>
          </cell>
        </row>
        <row r="1810">
          <cell r="BC1810">
            <v>42053</v>
          </cell>
        </row>
        <row r="1811">
          <cell r="BC1811">
            <v>42054</v>
          </cell>
        </row>
        <row r="1812">
          <cell r="BC1812">
            <v>42055</v>
          </cell>
        </row>
        <row r="1813">
          <cell r="BC1813">
            <v>42056</v>
          </cell>
        </row>
        <row r="1814">
          <cell r="BC1814">
            <v>42057</v>
          </cell>
        </row>
        <row r="1815">
          <cell r="BC1815">
            <v>42058</v>
          </cell>
        </row>
        <row r="1816">
          <cell r="BC1816">
            <v>42059</v>
          </cell>
        </row>
        <row r="1817">
          <cell r="BC1817">
            <v>42060</v>
          </cell>
        </row>
        <row r="1818">
          <cell r="BC1818">
            <v>42061</v>
          </cell>
        </row>
        <row r="1819">
          <cell r="BC1819">
            <v>42062</v>
          </cell>
        </row>
        <row r="1820">
          <cell r="BC1820">
            <v>42063</v>
          </cell>
        </row>
        <row r="1821">
          <cell r="BC1821">
            <v>42064</v>
          </cell>
        </row>
        <row r="1822">
          <cell r="BC1822">
            <v>42065</v>
          </cell>
        </row>
        <row r="1823">
          <cell r="BC1823">
            <v>42066</v>
          </cell>
        </row>
        <row r="1824">
          <cell r="BC1824">
            <v>42067</v>
          </cell>
        </row>
        <row r="1825">
          <cell r="BC1825">
            <v>42068</v>
          </cell>
        </row>
        <row r="1826">
          <cell r="BC1826">
            <v>42069</v>
          </cell>
        </row>
        <row r="1827">
          <cell r="BC1827">
            <v>42070</v>
          </cell>
        </row>
        <row r="1828">
          <cell r="BC1828">
            <v>42071</v>
          </cell>
        </row>
        <row r="1829">
          <cell r="BC1829">
            <v>42072</v>
          </cell>
        </row>
        <row r="1830">
          <cell r="BC1830">
            <v>42073</v>
          </cell>
        </row>
        <row r="1831">
          <cell r="BC1831">
            <v>42074</v>
          </cell>
        </row>
        <row r="1832">
          <cell r="BC1832">
            <v>42075</v>
          </cell>
        </row>
        <row r="1833">
          <cell r="BC1833">
            <v>42076</v>
          </cell>
        </row>
        <row r="1834">
          <cell r="BC1834">
            <v>42077</v>
          </cell>
        </row>
        <row r="1835">
          <cell r="BC1835">
            <v>42078</v>
          </cell>
        </row>
        <row r="1836">
          <cell r="BC1836">
            <v>42079</v>
          </cell>
        </row>
        <row r="1837">
          <cell r="BC1837">
            <v>42080</v>
          </cell>
        </row>
        <row r="1838">
          <cell r="BC1838">
            <v>42081</v>
          </cell>
        </row>
        <row r="1839">
          <cell r="BC1839">
            <v>42082</v>
          </cell>
        </row>
        <row r="1840">
          <cell r="BC1840">
            <v>42083</v>
          </cell>
        </row>
        <row r="1841">
          <cell r="BC1841">
            <v>42084</v>
          </cell>
        </row>
        <row r="1842">
          <cell r="BC1842">
            <v>42085</v>
          </cell>
        </row>
        <row r="1843">
          <cell r="BC1843">
            <v>42086</v>
          </cell>
        </row>
        <row r="1844">
          <cell r="BC1844">
            <v>42087</v>
          </cell>
        </row>
        <row r="1845">
          <cell r="BC1845">
            <v>42088</v>
          </cell>
        </row>
        <row r="1846">
          <cell r="BC1846">
            <v>42089</v>
          </cell>
        </row>
        <row r="1847">
          <cell r="BC1847">
            <v>42090</v>
          </cell>
        </row>
        <row r="1848">
          <cell r="BC1848">
            <v>42091</v>
          </cell>
        </row>
        <row r="1849">
          <cell r="BC1849">
            <v>42092</v>
          </cell>
        </row>
        <row r="1850">
          <cell r="BC1850">
            <v>42093</v>
          </cell>
        </row>
        <row r="1851">
          <cell r="BC1851">
            <v>42094</v>
          </cell>
        </row>
        <row r="1852">
          <cell r="BC1852">
            <v>42095</v>
          </cell>
        </row>
        <row r="1853">
          <cell r="BC1853">
            <v>42096</v>
          </cell>
        </row>
        <row r="1854">
          <cell r="BC1854">
            <v>42097</v>
          </cell>
        </row>
        <row r="1855">
          <cell r="BC1855">
            <v>42098</v>
          </cell>
        </row>
        <row r="1856">
          <cell r="BC1856">
            <v>42099</v>
          </cell>
        </row>
        <row r="1857">
          <cell r="BC1857">
            <v>42100</v>
          </cell>
        </row>
        <row r="1858">
          <cell r="BC1858">
            <v>42101</v>
          </cell>
        </row>
        <row r="1859">
          <cell r="BC1859">
            <v>42102</v>
          </cell>
        </row>
        <row r="1860">
          <cell r="BC1860">
            <v>42103</v>
          </cell>
        </row>
        <row r="1861">
          <cell r="BC1861">
            <v>42104</v>
          </cell>
        </row>
        <row r="1862">
          <cell r="BC1862">
            <v>42105</v>
          </cell>
        </row>
        <row r="1863">
          <cell r="BC1863">
            <v>42106</v>
          </cell>
        </row>
        <row r="1864">
          <cell r="BC1864">
            <v>42107</v>
          </cell>
        </row>
        <row r="1865">
          <cell r="BC1865">
            <v>42108</v>
          </cell>
        </row>
        <row r="1866">
          <cell r="BC1866">
            <v>42109</v>
          </cell>
        </row>
        <row r="1867">
          <cell r="BC1867">
            <v>42110</v>
          </cell>
        </row>
        <row r="1868">
          <cell r="BC1868">
            <v>42111</v>
          </cell>
        </row>
        <row r="1869">
          <cell r="BC1869">
            <v>42112</v>
          </cell>
        </row>
        <row r="1870">
          <cell r="BC1870">
            <v>42113</v>
          </cell>
        </row>
        <row r="1871">
          <cell r="BC1871">
            <v>42114</v>
          </cell>
        </row>
        <row r="1872">
          <cell r="BC1872">
            <v>42115</v>
          </cell>
        </row>
        <row r="1873">
          <cell r="BC1873">
            <v>42116</v>
          </cell>
        </row>
        <row r="1874">
          <cell r="BC1874">
            <v>42117</v>
          </cell>
        </row>
        <row r="1875">
          <cell r="BC1875">
            <v>42118</v>
          </cell>
        </row>
        <row r="1876">
          <cell r="BC1876">
            <v>42119</v>
          </cell>
        </row>
        <row r="1877">
          <cell r="BC1877">
            <v>42120</v>
          </cell>
        </row>
        <row r="1878">
          <cell r="BC1878">
            <v>42121</v>
          </cell>
        </row>
        <row r="1879">
          <cell r="BC1879">
            <v>42122</v>
          </cell>
        </row>
        <row r="1880">
          <cell r="BC1880">
            <v>42123</v>
          </cell>
        </row>
        <row r="1881">
          <cell r="BC1881">
            <v>42124</v>
          </cell>
        </row>
        <row r="1882">
          <cell r="BC1882">
            <v>42125</v>
          </cell>
        </row>
        <row r="1883">
          <cell r="BC1883">
            <v>42126</v>
          </cell>
        </row>
        <row r="1884">
          <cell r="BC1884">
            <v>42127</v>
          </cell>
        </row>
        <row r="1885">
          <cell r="BC1885">
            <v>42128</v>
          </cell>
        </row>
        <row r="1886">
          <cell r="BC1886">
            <v>42129</v>
          </cell>
        </row>
        <row r="1887">
          <cell r="BC1887">
            <v>42130</v>
          </cell>
        </row>
        <row r="1888">
          <cell r="BC1888">
            <v>42131</v>
          </cell>
        </row>
        <row r="1889">
          <cell r="BC1889">
            <v>42132</v>
          </cell>
        </row>
        <row r="1890">
          <cell r="BC1890">
            <v>42133</v>
          </cell>
        </row>
        <row r="1891">
          <cell r="BC1891">
            <v>42134</v>
          </cell>
        </row>
        <row r="1892">
          <cell r="BC1892">
            <v>42135</v>
          </cell>
        </row>
        <row r="1893">
          <cell r="BC1893">
            <v>42136</v>
          </cell>
        </row>
        <row r="1894">
          <cell r="BC1894">
            <v>42137</v>
          </cell>
        </row>
        <row r="1895">
          <cell r="BC1895">
            <v>42138</v>
          </cell>
        </row>
        <row r="1896">
          <cell r="BC1896">
            <v>42139</v>
          </cell>
        </row>
        <row r="1897">
          <cell r="BC1897">
            <v>42140</v>
          </cell>
        </row>
        <row r="1898">
          <cell r="BC1898">
            <v>42141</v>
          </cell>
        </row>
        <row r="1899">
          <cell r="BC1899">
            <v>42142</v>
          </cell>
        </row>
        <row r="1900">
          <cell r="BC1900">
            <v>42143</v>
          </cell>
        </row>
        <row r="1901">
          <cell r="BC1901">
            <v>42144</v>
          </cell>
        </row>
        <row r="1902">
          <cell r="BC1902">
            <v>42145</v>
          </cell>
        </row>
        <row r="1903">
          <cell r="BC1903">
            <v>42146</v>
          </cell>
        </row>
        <row r="1904">
          <cell r="BC1904">
            <v>42147</v>
          </cell>
        </row>
        <row r="1905">
          <cell r="BC1905">
            <v>42148</v>
          </cell>
        </row>
        <row r="1906">
          <cell r="BC1906">
            <v>42149</v>
          </cell>
        </row>
        <row r="1907">
          <cell r="BC1907">
            <v>42150</v>
          </cell>
        </row>
        <row r="1908">
          <cell r="BC1908">
            <v>42151</v>
          </cell>
        </row>
        <row r="1909">
          <cell r="BC1909">
            <v>42152</v>
          </cell>
        </row>
        <row r="1910">
          <cell r="BC1910">
            <v>42153</v>
          </cell>
        </row>
        <row r="1911">
          <cell r="BC1911">
            <v>42154</v>
          </cell>
        </row>
        <row r="1912">
          <cell r="BC1912">
            <v>42155</v>
          </cell>
        </row>
        <row r="1913">
          <cell r="BC1913">
            <v>42156</v>
          </cell>
        </row>
        <row r="1914">
          <cell r="BC1914">
            <v>42157</v>
          </cell>
        </row>
        <row r="1915">
          <cell r="BC1915">
            <v>42158</v>
          </cell>
        </row>
        <row r="1916">
          <cell r="BC1916">
            <v>42159</v>
          </cell>
        </row>
        <row r="1917">
          <cell r="BC1917">
            <v>42160</v>
          </cell>
        </row>
        <row r="1918">
          <cell r="BC1918">
            <v>42161</v>
          </cell>
        </row>
        <row r="1919">
          <cell r="BC1919">
            <v>42162</v>
          </cell>
        </row>
        <row r="1920">
          <cell r="BC1920">
            <v>42163</v>
          </cell>
        </row>
        <row r="1921">
          <cell r="BC1921">
            <v>42164</v>
          </cell>
        </row>
        <row r="1922">
          <cell r="BC1922">
            <v>42165</v>
          </cell>
        </row>
        <row r="1923">
          <cell r="BC1923">
            <v>42166</v>
          </cell>
        </row>
        <row r="1924">
          <cell r="BC1924">
            <v>42167</v>
          </cell>
        </row>
        <row r="1925">
          <cell r="BC1925">
            <v>42168</v>
          </cell>
        </row>
        <row r="1926">
          <cell r="BC1926">
            <v>42169</v>
          </cell>
        </row>
        <row r="1927">
          <cell r="BC1927">
            <v>42170</v>
          </cell>
        </row>
        <row r="1928">
          <cell r="BC1928">
            <v>42171</v>
          </cell>
        </row>
        <row r="1929">
          <cell r="BC1929">
            <v>42172</v>
          </cell>
        </row>
        <row r="1930">
          <cell r="BC1930">
            <v>42173</v>
          </cell>
        </row>
        <row r="1931">
          <cell r="BC1931">
            <v>42174</v>
          </cell>
        </row>
        <row r="1932">
          <cell r="BC1932">
            <v>42175</v>
          </cell>
        </row>
        <row r="1933">
          <cell r="BC1933">
            <v>42176</v>
          </cell>
        </row>
        <row r="1934">
          <cell r="BC1934">
            <v>42177</v>
          </cell>
        </row>
        <row r="1935">
          <cell r="BC1935">
            <v>42178</v>
          </cell>
        </row>
        <row r="1936">
          <cell r="BC1936">
            <v>42179</v>
          </cell>
        </row>
        <row r="1937">
          <cell r="BC1937">
            <v>42180</v>
          </cell>
        </row>
        <row r="1938">
          <cell r="BC1938">
            <v>42181</v>
          </cell>
        </row>
        <row r="1939">
          <cell r="BC1939">
            <v>42182</v>
          </cell>
        </row>
        <row r="1940">
          <cell r="BC1940">
            <v>42183</v>
          </cell>
        </row>
        <row r="1941">
          <cell r="BC1941">
            <v>42184</v>
          </cell>
        </row>
        <row r="1942">
          <cell r="BC1942">
            <v>42185</v>
          </cell>
        </row>
        <row r="1943">
          <cell r="BC1943">
            <v>42186</v>
          </cell>
        </row>
        <row r="1944">
          <cell r="BC1944">
            <v>42187</v>
          </cell>
        </row>
        <row r="1945">
          <cell r="BC1945">
            <v>42188</v>
          </cell>
        </row>
        <row r="1946">
          <cell r="BC1946">
            <v>42189</v>
          </cell>
        </row>
        <row r="1947">
          <cell r="BC1947">
            <v>42190</v>
          </cell>
        </row>
        <row r="1948">
          <cell r="BC1948">
            <v>42191</v>
          </cell>
        </row>
        <row r="1949">
          <cell r="BC1949">
            <v>42192</v>
          </cell>
        </row>
        <row r="1950">
          <cell r="BC1950">
            <v>42193</v>
          </cell>
        </row>
        <row r="1951">
          <cell r="BC1951">
            <v>42194</v>
          </cell>
        </row>
        <row r="1952">
          <cell r="BC1952">
            <v>42195</v>
          </cell>
        </row>
        <row r="1953">
          <cell r="BC1953">
            <v>42196</v>
          </cell>
        </row>
        <row r="1954">
          <cell r="BC1954">
            <v>42197</v>
          </cell>
        </row>
        <row r="1955">
          <cell r="BC1955">
            <v>42198</v>
          </cell>
        </row>
        <row r="1956">
          <cell r="BC1956">
            <v>42199</v>
          </cell>
        </row>
        <row r="1957">
          <cell r="BC1957">
            <v>42200</v>
          </cell>
        </row>
        <row r="1958">
          <cell r="BC1958">
            <v>42201</v>
          </cell>
        </row>
        <row r="1959">
          <cell r="BC1959">
            <v>42202</v>
          </cell>
        </row>
        <row r="1960">
          <cell r="BC1960">
            <v>42203</v>
          </cell>
        </row>
        <row r="1961">
          <cell r="BC1961">
            <v>42204</v>
          </cell>
        </row>
        <row r="1962">
          <cell r="BC1962">
            <v>42205</v>
          </cell>
        </row>
        <row r="1963">
          <cell r="BC1963">
            <v>42206</v>
          </cell>
        </row>
        <row r="1964">
          <cell r="BC1964">
            <v>42207</v>
          </cell>
        </row>
        <row r="1965">
          <cell r="BC1965">
            <v>42208</v>
          </cell>
        </row>
        <row r="1966">
          <cell r="BC1966">
            <v>42209</v>
          </cell>
        </row>
        <row r="1967">
          <cell r="BC1967">
            <v>42210</v>
          </cell>
        </row>
        <row r="1968">
          <cell r="BC1968">
            <v>42211</v>
          </cell>
        </row>
        <row r="1969">
          <cell r="BC1969">
            <v>42212</v>
          </cell>
        </row>
        <row r="1970">
          <cell r="BC1970">
            <v>42213</v>
          </cell>
        </row>
        <row r="1971">
          <cell r="BC1971">
            <v>42214</v>
          </cell>
        </row>
        <row r="1972">
          <cell r="BC1972">
            <v>42215</v>
          </cell>
        </row>
        <row r="1973">
          <cell r="BC1973">
            <v>42216</v>
          </cell>
        </row>
        <row r="1974">
          <cell r="BC1974">
            <v>42217</v>
          </cell>
        </row>
        <row r="1975">
          <cell r="BC1975">
            <v>42218</v>
          </cell>
        </row>
        <row r="1976">
          <cell r="BC1976">
            <v>42219</v>
          </cell>
        </row>
        <row r="1977">
          <cell r="BC1977">
            <v>42220</v>
          </cell>
        </row>
        <row r="1978">
          <cell r="BC1978">
            <v>42221</v>
          </cell>
        </row>
        <row r="1979">
          <cell r="BC1979">
            <v>42222</v>
          </cell>
        </row>
        <row r="1980">
          <cell r="BC1980">
            <v>42223</v>
          </cell>
        </row>
        <row r="1981">
          <cell r="BC1981">
            <v>42224</v>
          </cell>
        </row>
        <row r="1982">
          <cell r="BC1982">
            <v>42225</v>
          </cell>
        </row>
        <row r="1983">
          <cell r="BC1983">
            <v>42226</v>
          </cell>
        </row>
        <row r="1984">
          <cell r="BC1984">
            <v>42227</v>
          </cell>
        </row>
        <row r="1985">
          <cell r="BC1985">
            <v>42228</v>
          </cell>
        </row>
        <row r="1986">
          <cell r="BC1986">
            <v>42229</v>
          </cell>
        </row>
        <row r="1987">
          <cell r="BC1987">
            <v>42230</v>
          </cell>
        </row>
        <row r="1988">
          <cell r="BC1988">
            <v>42231</v>
          </cell>
        </row>
        <row r="1989">
          <cell r="BC1989">
            <v>42232</v>
          </cell>
        </row>
        <row r="1990">
          <cell r="BC1990">
            <v>42233</v>
          </cell>
        </row>
        <row r="1991">
          <cell r="BC1991">
            <v>42234</v>
          </cell>
        </row>
        <row r="1992">
          <cell r="BC1992">
            <v>42235</v>
          </cell>
        </row>
        <row r="1993">
          <cell r="BC1993">
            <v>42236</v>
          </cell>
        </row>
        <row r="1994">
          <cell r="BC1994">
            <v>42237</v>
          </cell>
        </row>
        <row r="1995">
          <cell r="BC1995">
            <v>42238</v>
          </cell>
        </row>
        <row r="1996">
          <cell r="BC1996">
            <v>42239</v>
          </cell>
        </row>
        <row r="1997">
          <cell r="BC1997">
            <v>42240</v>
          </cell>
        </row>
        <row r="1998">
          <cell r="BC1998">
            <v>42241</v>
          </cell>
        </row>
        <row r="1999">
          <cell r="BC1999">
            <v>42242</v>
          </cell>
        </row>
        <row r="2000">
          <cell r="BC2000">
            <v>42243</v>
          </cell>
        </row>
        <row r="2001">
          <cell r="BC2001">
            <v>42244</v>
          </cell>
        </row>
        <row r="2002">
          <cell r="BC2002">
            <v>42245</v>
          </cell>
        </row>
        <row r="2003">
          <cell r="BC2003">
            <v>42246</v>
          </cell>
        </row>
        <row r="2004">
          <cell r="BC2004">
            <v>42247</v>
          </cell>
        </row>
        <row r="2005">
          <cell r="BC2005">
            <v>42248</v>
          </cell>
        </row>
        <row r="2006">
          <cell r="BC2006">
            <v>42249</v>
          </cell>
        </row>
        <row r="2007">
          <cell r="BC2007">
            <v>42250</v>
          </cell>
        </row>
        <row r="2008">
          <cell r="BC2008">
            <v>42251</v>
          </cell>
        </row>
        <row r="2009">
          <cell r="BC2009">
            <v>42252</v>
          </cell>
        </row>
        <row r="2010">
          <cell r="BC2010">
            <v>42253</v>
          </cell>
        </row>
        <row r="2011">
          <cell r="BC2011">
            <v>42254</v>
          </cell>
        </row>
        <row r="2012">
          <cell r="BC2012">
            <v>42255</v>
          </cell>
        </row>
        <row r="2013">
          <cell r="BC2013">
            <v>42256</v>
          </cell>
        </row>
        <row r="2014">
          <cell r="BC2014">
            <v>42257</v>
          </cell>
        </row>
        <row r="2015">
          <cell r="BC2015">
            <v>42258</v>
          </cell>
        </row>
        <row r="2016">
          <cell r="BC2016">
            <v>42259</v>
          </cell>
        </row>
        <row r="2017">
          <cell r="BC2017">
            <v>42260</v>
          </cell>
        </row>
        <row r="2018">
          <cell r="BC2018">
            <v>42261</v>
          </cell>
        </row>
        <row r="2019">
          <cell r="BC2019">
            <v>42262</v>
          </cell>
        </row>
        <row r="2020">
          <cell r="BC2020">
            <v>42263</v>
          </cell>
        </row>
        <row r="2021">
          <cell r="BC2021">
            <v>42264</v>
          </cell>
        </row>
        <row r="2022">
          <cell r="BC2022">
            <v>42265</v>
          </cell>
        </row>
        <row r="2023">
          <cell r="BC2023">
            <v>42266</v>
          </cell>
        </row>
        <row r="2024">
          <cell r="BC2024">
            <v>42267</v>
          </cell>
        </row>
        <row r="2025">
          <cell r="BC2025">
            <v>42268</v>
          </cell>
        </row>
        <row r="2026">
          <cell r="BC2026">
            <v>42269</v>
          </cell>
        </row>
        <row r="2027">
          <cell r="BC2027">
            <v>42270</v>
          </cell>
        </row>
        <row r="2028">
          <cell r="BC2028">
            <v>42271</v>
          </cell>
        </row>
        <row r="2029">
          <cell r="BC2029">
            <v>42272</v>
          </cell>
        </row>
        <row r="2030">
          <cell r="BC2030">
            <v>42273</v>
          </cell>
        </row>
        <row r="2031">
          <cell r="BC2031">
            <v>42274</v>
          </cell>
        </row>
        <row r="2032">
          <cell r="BC2032">
            <v>42275</v>
          </cell>
        </row>
        <row r="2033">
          <cell r="BC2033">
            <v>42276</v>
          </cell>
        </row>
        <row r="2034">
          <cell r="BC2034">
            <v>42277</v>
          </cell>
        </row>
        <row r="2035">
          <cell r="BC2035">
            <v>42278</v>
          </cell>
        </row>
        <row r="2036">
          <cell r="BC2036">
            <v>42279</v>
          </cell>
        </row>
        <row r="2037">
          <cell r="BC2037">
            <v>42280</v>
          </cell>
        </row>
        <row r="2038">
          <cell r="BC2038">
            <v>42281</v>
          </cell>
        </row>
        <row r="2039">
          <cell r="BC2039">
            <v>42282</v>
          </cell>
        </row>
        <row r="2040">
          <cell r="BC2040">
            <v>42283</v>
          </cell>
        </row>
        <row r="2041">
          <cell r="BC2041">
            <v>42284</v>
          </cell>
        </row>
        <row r="2042">
          <cell r="BC2042">
            <v>42285</v>
          </cell>
        </row>
        <row r="2043">
          <cell r="BC2043">
            <v>42286</v>
          </cell>
        </row>
        <row r="2044">
          <cell r="BC2044">
            <v>42287</v>
          </cell>
        </row>
        <row r="2045">
          <cell r="BC2045">
            <v>42288</v>
          </cell>
        </row>
        <row r="2046">
          <cell r="BC2046">
            <v>42289</v>
          </cell>
        </row>
        <row r="2047">
          <cell r="BC2047">
            <v>42290</v>
          </cell>
        </row>
        <row r="2048">
          <cell r="BC2048">
            <v>42291</v>
          </cell>
        </row>
        <row r="2049">
          <cell r="BC2049">
            <v>42292</v>
          </cell>
        </row>
        <row r="2050">
          <cell r="BC2050">
            <v>42293</v>
          </cell>
        </row>
        <row r="2051">
          <cell r="BC2051">
            <v>42294</v>
          </cell>
        </row>
        <row r="2052">
          <cell r="BC2052">
            <v>42295</v>
          </cell>
        </row>
        <row r="2053">
          <cell r="BC2053">
            <v>42296</v>
          </cell>
        </row>
        <row r="2054">
          <cell r="BC2054">
            <v>42297</v>
          </cell>
        </row>
        <row r="2055">
          <cell r="BC2055">
            <v>42298</v>
          </cell>
        </row>
        <row r="2056">
          <cell r="BC2056">
            <v>42299</v>
          </cell>
        </row>
        <row r="2057">
          <cell r="BC2057">
            <v>42300</v>
          </cell>
        </row>
        <row r="2058">
          <cell r="BC2058">
            <v>42301</v>
          </cell>
        </row>
        <row r="2059">
          <cell r="BC2059">
            <v>42302</v>
          </cell>
        </row>
        <row r="2060">
          <cell r="BC2060">
            <v>42303</v>
          </cell>
        </row>
        <row r="2061">
          <cell r="BC2061">
            <v>42304</v>
          </cell>
        </row>
        <row r="2062">
          <cell r="BC2062">
            <v>42305</v>
          </cell>
        </row>
        <row r="2063">
          <cell r="BC2063">
            <v>42306</v>
          </cell>
        </row>
        <row r="2064">
          <cell r="BC2064">
            <v>42307</v>
          </cell>
        </row>
        <row r="2065">
          <cell r="BC2065">
            <v>42308</v>
          </cell>
        </row>
        <row r="2066">
          <cell r="BC2066">
            <v>42309</v>
          </cell>
        </row>
        <row r="2067">
          <cell r="BC2067">
            <v>42310</v>
          </cell>
        </row>
        <row r="2068">
          <cell r="BC2068">
            <v>42311</v>
          </cell>
        </row>
        <row r="2069">
          <cell r="BC2069">
            <v>42312</v>
          </cell>
        </row>
        <row r="2070">
          <cell r="BC2070">
            <v>42313</v>
          </cell>
        </row>
        <row r="2071">
          <cell r="BC2071">
            <v>42314</v>
          </cell>
        </row>
        <row r="2072">
          <cell r="BC2072">
            <v>42315</v>
          </cell>
        </row>
        <row r="2073">
          <cell r="BC2073">
            <v>42316</v>
          </cell>
        </row>
        <row r="2074">
          <cell r="BC2074">
            <v>42317</v>
          </cell>
        </row>
        <row r="2075">
          <cell r="BC2075">
            <v>42318</v>
          </cell>
        </row>
        <row r="2076">
          <cell r="BC2076">
            <v>42319</v>
          </cell>
        </row>
        <row r="2077">
          <cell r="BC2077">
            <v>42320</v>
          </cell>
        </row>
        <row r="2078">
          <cell r="BC2078">
            <v>42321</v>
          </cell>
        </row>
        <row r="2079">
          <cell r="BC2079">
            <v>42322</v>
          </cell>
        </row>
        <row r="2080">
          <cell r="BC2080">
            <v>42323</v>
          </cell>
        </row>
        <row r="2081">
          <cell r="BC2081">
            <v>42324</v>
          </cell>
        </row>
        <row r="2082">
          <cell r="BC2082">
            <v>42325</v>
          </cell>
        </row>
        <row r="2083">
          <cell r="BC2083">
            <v>42326</v>
          </cell>
        </row>
        <row r="2084">
          <cell r="BC2084">
            <v>42327</v>
          </cell>
        </row>
        <row r="2085">
          <cell r="BC2085">
            <v>42328</v>
          </cell>
        </row>
        <row r="2086">
          <cell r="BC2086">
            <v>42329</v>
          </cell>
        </row>
        <row r="2087">
          <cell r="BC2087">
            <v>42330</v>
          </cell>
        </row>
        <row r="2088">
          <cell r="BC2088">
            <v>42331</v>
          </cell>
        </row>
        <row r="2089">
          <cell r="BC2089">
            <v>42332</v>
          </cell>
        </row>
        <row r="2090">
          <cell r="BC2090">
            <v>42333</v>
          </cell>
        </row>
        <row r="2091">
          <cell r="BC2091">
            <v>42334</v>
          </cell>
        </row>
        <row r="2092">
          <cell r="BC2092">
            <v>42335</v>
          </cell>
        </row>
        <row r="2093">
          <cell r="BC2093">
            <v>42336</v>
          </cell>
        </row>
        <row r="2094">
          <cell r="BC2094">
            <v>42337</v>
          </cell>
        </row>
        <row r="2095">
          <cell r="BC2095">
            <v>42338</v>
          </cell>
        </row>
        <row r="2096">
          <cell r="BC2096">
            <v>42339</v>
          </cell>
        </row>
        <row r="2097">
          <cell r="BC2097">
            <v>42340</v>
          </cell>
        </row>
        <row r="2098">
          <cell r="BC2098">
            <v>42341</v>
          </cell>
        </row>
        <row r="2099">
          <cell r="BC2099">
            <v>42342</v>
          </cell>
        </row>
        <row r="2100">
          <cell r="BC2100">
            <v>42343</v>
          </cell>
        </row>
        <row r="2101">
          <cell r="BC2101">
            <v>42344</v>
          </cell>
        </row>
        <row r="2102">
          <cell r="BC2102">
            <v>42345</v>
          </cell>
        </row>
        <row r="2103">
          <cell r="BC2103">
            <v>42346</v>
          </cell>
        </row>
        <row r="2104">
          <cell r="BC2104">
            <v>42347</v>
          </cell>
        </row>
        <row r="2105">
          <cell r="BC2105">
            <v>42348</v>
          </cell>
        </row>
        <row r="2106">
          <cell r="BC2106">
            <v>42349</v>
          </cell>
        </row>
        <row r="2107">
          <cell r="BC2107">
            <v>42350</v>
          </cell>
        </row>
        <row r="2108">
          <cell r="BC2108">
            <v>42351</v>
          </cell>
        </row>
        <row r="2109">
          <cell r="BC2109">
            <v>42352</v>
          </cell>
        </row>
        <row r="2110">
          <cell r="BC2110">
            <v>42353</v>
          </cell>
        </row>
        <row r="2111">
          <cell r="BC2111">
            <v>42354</v>
          </cell>
        </row>
        <row r="2112">
          <cell r="BC2112">
            <v>42355</v>
          </cell>
        </row>
        <row r="2113">
          <cell r="BC2113">
            <v>42356</v>
          </cell>
        </row>
        <row r="2114">
          <cell r="BC2114">
            <v>42357</v>
          </cell>
        </row>
        <row r="2115">
          <cell r="BC2115">
            <v>42358</v>
          </cell>
        </row>
        <row r="2116">
          <cell r="BC2116">
            <v>42359</v>
          </cell>
        </row>
        <row r="2117">
          <cell r="BC2117">
            <v>42360</v>
          </cell>
        </row>
        <row r="2118">
          <cell r="BC2118">
            <v>42361</v>
          </cell>
        </row>
        <row r="2119">
          <cell r="BC2119">
            <v>42362</v>
          </cell>
        </row>
        <row r="2120">
          <cell r="BC2120">
            <v>42363</v>
          </cell>
        </row>
        <row r="2121">
          <cell r="BC2121">
            <v>42364</v>
          </cell>
        </row>
        <row r="2122">
          <cell r="BC2122">
            <v>42365</v>
          </cell>
        </row>
        <row r="2123">
          <cell r="BC2123">
            <v>42366</v>
          </cell>
        </row>
        <row r="2124">
          <cell r="BC2124">
            <v>42367</v>
          </cell>
        </row>
        <row r="2125">
          <cell r="BC2125">
            <v>42368</v>
          </cell>
        </row>
        <row r="2126">
          <cell r="BC2126">
            <v>42369</v>
          </cell>
        </row>
        <row r="2127">
          <cell r="BC2127">
            <v>42370</v>
          </cell>
        </row>
        <row r="2128">
          <cell r="BC2128">
            <v>42371</v>
          </cell>
        </row>
        <row r="2129">
          <cell r="BC2129">
            <v>42372</v>
          </cell>
        </row>
        <row r="2130">
          <cell r="BC2130">
            <v>42373</v>
          </cell>
        </row>
        <row r="2131">
          <cell r="BC2131">
            <v>42374</v>
          </cell>
        </row>
        <row r="2132">
          <cell r="BC2132">
            <v>42375</v>
          </cell>
        </row>
        <row r="2133">
          <cell r="BC2133">
            <v>42376</v>
          </cell>
        </row>
        <row r="2134">
          <cell r="BC2134">
            <v>42377</v>
          </cell>
        </row>
        <row r="2135">
          <cell r="BC2135">
            <v>42378</v>
          </cell>
        </row>
        <row r="2136">
          <cell r="BC2136">
            <v>42379</v>
          </cell>
        </row>
        <row r="2137">
          <cell r="BC2137">
            <v>42380</v>
          </cell>
        </row>
        <row r="2138">
          <cell r="BC2138">
            <v>42381</v>
          </cell>
        </row>
        <row r="2139">
          <cell r="BC2139">
            <v>42382</v>
          </cell>
        </row>
        <row r="2140">
          <cell r="BC2140">
            <v>42383</v>
          </cell>
        </row>
        <row r="2141">
          <cell r="BC2141">
            <v>42384</v>
          </cell>
        </row>
        <row r="2142">
          <cell r="BC2142">
            <v>42385</v>
          </cell>
        </row>
        <row r="2143">
          <cell r="BC2143">
            <v>42386</v>
          </cell>
        </row>
        <row r="2144">
          <cell r="BC2144">
            <v>42387</v>
          </cell>
        </row>
        <row r="2145">
          <cell r="BC2145">
            <v>42388</v>
          </cell>
        </row>
        <row r="2146">
          <cell r="BC2146">
            <v>42389</v>
          </cell>
        </row>
        <row r="2147">
          <cell r="BC2147">
            <v>42390</v>
          </cell>
        </row>
        <row r="2148">
          <cell r="BC2148">
            <v>42391</v>
          </cell>
        </row>
        <row r="2149">
          <cell r="BC2149">
            <v>42392</v>
          </cell>
        </row>
        <row r="2150">
          <cell r="BC2150">
            <v>42393</v>
          </cell>
        </row>
        <row r="2151">
          <cell r="BC2151">
            <v>42394</v>
          </cell>
        </row>
        <row r="2152">
          <cell r="BC2152">
            <v>42395</v>
          </cell>
        </row>
        <row r="2153">
          <cell r="BC2153">
            <v>42396</v>
          </cell>
        </row>
        <row r="2154">
          <cell r="BC2154">
            <v>42397</v>
          </cell>
        </row>
        <row r="2155">
          <cell r="BC2155">
            <v>42398</v>
          </cell>
        </row>
        <row r="2156">
          <cell r="BC2156">
            <v>42399</v>
          </cell>
        </row>
        <row r="2157">
          <cell r="BC2157">
            <v>42400</v>
          </cell>
        </row>
        <row r="2158">
          <cell r="BC2158">
            <v>42401</v>
          </cell>
        </row>
        <row r="2159">
          <cell r="BC2159">
            <v>42402</v>
          </cell>
        </row>
        <row r="2160">
          <cell r="BC2160">
            <v>42403</v>
          </cell>
        </row>
        <row r="2161">
          <cell r="BC2161">
            <v>42404</v>
          </cell>
        </row>
        <row r="2162">
          <cell r="BC2162">
            <v>42405</v>
          </cell>
        </row>
        <row r="2163">
          <cell r="BC2163">
            <v>42406</v>
          </cell>
        </row>
        <row r="2164">
          <cell r="BC2164">
            <v>42407</v>
          </cell>
        </row>
        <row r="2165">
          <cell r="BC2165">
            <v>42408</v>
          </cell>
        </row>
        <row r="2166">
          <cell r="BC2166">
            <v>42409</v>
          </cell>
        </row>
        <row r="2167">
          <cell r="BC2167">
            <v>42410</v>
          </cell>
        </row>
        <row r="2168">
          <cell r="BC2168">
            <v>42411</v>
          </cell>
        </row>
        <row r="2169">
          <cell r="BC2169">
            <v>42412</v>
          </cell>
        </row>
        <row r="2170">
          <cell r="BC2170">
            <v>42413</v>
          </cell>
        </row>
        <row r="2171">
          <cell r="BC2171">
            <v>42414</v>
          </cell>
        </row>
        <row r="2172">
          <cell r="BC2172">
            <v>42415</v>
          </cell>
        </row>
        <row r="2173">
          <cell r="BC2173">
            <v>42416</v>
          </cell>
        </row>
        <row r="2174">
          <cell r="BC2174">
            <v>42417</v>
          </cell>
        </row>
        <row r="2175">
          <cell r="BC2175">
            <v>42418</v>
          </cell>
        </row>
        <row r="2176">
          <cell r="BC2176">
            <v>42419</v>
          </cell>
        </row>
        <row r="2177">
          <cell r="BC2177">
            <v>42420</v>
          </cell>
        </row>
        <row r="2178">
          <cell r="BC2178">
            <v>42421</v>
          </cell>
        </row>
        <row r="2179">
          <cell r="BC2179">
            <v>42422</v>
          </cell>
        </row>
        <row r="2180">
          <cell r="BC2180">
            <v>42423</v>
          </cell>
        </row>
        <row r="2181">
          <cell r="BC2181">
            <v>42424</v>
          </cell>
        </row>
        <row r="2182">
          <cell r="BC2182">
            <v>42425</v>
          </cell>
        </row>
        <row r="2183">
          <cell r="BC2183">
            <v>42426</v>
          </cell>
        </row>
        <row r="2184">
          <cell r="BC2184">
            <v>42427</v>
          </cell>
        </row>
        <row r="2185">
          <cell r="BC2185">
            <v>42428</v>
          </cell>
        </row>
        <row r="2186">
          <cell r="BC2186">
            <v>42429</v>
          </cell>
        </row>
        <row r="2187">
          <cell r="BC2187">
            <v>42430</v>
          </cell>
        </row>
        <row r="2188">
          <cell r="BC2188">
            <v>42431</v>
          </cell>
        </row>
        <row r="2189">
          <cell r="BC2189">
            <v>42432</v>
          </cell>
        </row>
        <row r="2190">
          <cell r="BC2190">
            <v>42433</v>
          </cell>
        </row>
        <row r="2191">
          <cell r="BC2191">
            <v>42434</v>
          </cell>
        </row>
        <row r="2192">
          <cell r="BC2192">
            <v>42435</v>
          </cell>
        </row>
        <row r="2193">
          <cell r="BC2193">
            <v>42436</v>
          </cell>
        </row>
        <row r="2194">
          <cell r="BC2194">
            <v>42437</v>
          </cell>
        </row>
        <row r="2195">
          <cell r="BC2195">
            <v>42438</v>
          </cell>
        </row>
        <row r="2196">
          <cell r="BC2196">
            <v>42439</v>
          </cell>
        </row>
        <row r="2197">
          <cell r="BC2197">
            <v>42440</v>
          </cell>
        </row>
        <row r="2198">
          <cell r="BC2198">
            <v>42441</v>
          </cell>
        </row>
        <row r="2199">
          <cell r="BC2199">
            <v>42442</v>
          </cell>
        </row>
        <row r="2200">
          <cell r="BC2200">
            <v>42443</v>
          </cell>
        </row>
        <row r="2201">
          <cell r="BC2201">
            <v>42444</v>
          </cell>
        </row>
        <row r="2202">
          <cell r="BC2202">
            <v>42445</v>
          </cell>
        </row>
        <row r="2203">
          <cell r="BC2203">
            <v>42446</v>
          </cell>
        </row>
        <row r="2204">
          <cell r="BC2204">
            <v>42447</v>
          </cell>
        </row>
        <row r="2205">
          <cell r="BC2205">
            <v>42448</v>
          </cell>
        </row>
        <row r="2206">
          <cell r="BC2206">
            <v>42449</v>
          </cell>
        </row>
        <row r="2207">
          <cell r="BC2207">
            <v>42450</v>
          </cell>
        </row>
        <row r="2208">
          <cell r="BC2208">
            <v>42451</v>
          </cell>
        </row>
        <row r="2209">
          <cell r="BC2209">
            <v>42452</v>
          </cell>
        </row>
        <row r="2210">
          <cell r="BC2210">
            <v>42453</v>
          </cell>
        </row>
        <row r="2211">
          <cell r="BC2211">
            <v>42454</v>
          </cell>
        </row>
        <row r="2212">
          <cell r="BC2212">
            <v>42455</v>
          </cell>
        </row>
        <row r="2213">
          <cell r="BC2213">
            <v>42456</v>
          </cell>
        </row>
        <row r="2214">
          <cell r="BC2214">
            <v>42457</v>
          </cell>
        </row>
        <row r="2215">
          <cell r="BC2215">
            <v>42458</v>
          </cell>
        </row>
        <row r="2216">
          <cell r="BC2216">
            <v>42459</v>
          </cell>
        </row>
        <row r="2217">
          <cell r="BC2217">
            <v>42460</v>
          </cell>
        </row>
        <row r="2218">
          <cell r="BC2218">
            <v>42461</v>
          </cell>
        </row>
        <row r="2219">
          <cell r="BC2219">
            <v>42462</v>
          </cell>
        </row>
        <row r="2220">
          <cell r="BC2220">
            <v>42463</v>
          </cell>
        </row>
        <row r="2221">
          <cell r="BC2221">
            <v>42464</v>
          </cell>
        </row>
        <row r="2222">
          <cell r="BC2222">
            <v>42465</v>
          </cell>
        </row>
        <row r="2223">
          <cell r="BC2223">
            <v>42466</v>
          </cell>
        </row>
        <row r="2224">
          <cell r="BC2224">
            <v>42467</v>
          </cell>
        </row>
        <row r="2225">
          <cell r="BC2225">
            <v>42468</v>
          </cell>
        </row>
        <row r="2226">
          <cell r="BC2226">
            <v>42469</v>
          </cell>
        </row>
        <row r="2227">
          <cell r="BC2227">
            <v>42470</v>
          </cell>
        </row>
        <row r="2228">
          <cell r="BC2228">
            <v>42471</v>
          </cell>
        </row>
        <row r="2229">
          <cell r="BC2229">
            <v>42472</v>
          </cell>
        </row>
        <row r="2230">
          <cell r="BC2230">
            <v>42473</v>
          </cell>
        </row>
        <row r="2231">
          <cell r="BC2231">
            <v>42474</v>
          </cell>
        </row>
        <row r="2232">
          <cell r="BC2232">
            <v>42475</v>
          </cell>
        </row>
        <row r="2233">
          <cell r="BC2233">
            <v>42476</v>
          </cell>
        </row>
        <row r="2234">
          <cell r="BC2234">
            <v>42477</v>
          </cell>
        </row>
        <row r="2235">
          <cell r="BC2235">
            <v>42478</v>
          </cell>
        </row>
        <row r="2236">
          <cell r="BC2236">
            <v>42479</v>
          </cell>
        </row>
        <row r="2237">
          <cell r="BC2237">
            <v>42480</v>
          </cell>
        </row>
        <row r="2238">
          <cell r="BC2238">
            <v>42481</v>
          </cell>
        </row>
        <row r="2239">
          <cell r="BC2239">
            <v>42482</v>
          </cell>
        </row>
        <row r="2240">
          <cell r="BC2240">
            <v>42483</v>
          </cell>
        </row>
        <row r="2241">
          <cell r="BC2241">
            <v>42484</v>
          </cell>
        </row>
        <row r="2242">
          <cell r="BC2242">
            <v>42485</v>
          </cell>
        </row>
        <row r="2243">
          <cell r="BC2243">
            <v>42486</v>
          </cell>
        </row>
        <row r="2244">
          <cell r="BC2244">
            <v>42487</v>
          </cell>
        </row>
        <row r="2245">
          <cell r="BC2245">
            <v>42488</v>
          </cell>
        </row>
        <row r="2246">
          <cell r="BC2246">
            <v>42489</v>
          </cell>
        </row>
        <row r="2247">
          <cell r="BC2247">
            <v>42490</v>
          </cell>
        </row>
        <row r="2248">
          <cell r="BC2248">
            <v>42491</v>
          </cell>
        </row>
        <row r="2249">
          <cell r="BC2249">
            <v>42492</v>
          </cell>
        </row>
        <row r="2250">
          <cell r="BC2250">
            <v>42493</v>
          </cell>
        </row>
        <row r="2251">
          <cell r="BC2251">
            <v>42494</v>
          </cell>
        </row>
        <row r="2252">
          <cell r="BC2252">
            <v>42495</v>
          </cell>
        </row>
        <row r="2253">
          <cell r="BC2253">
            <v>42496</v>
          </cell>
        </row>
        <row r="2254">
          <cell r="BC2254">
            <v>42497</v>
          </cell>
        </row>
        <row r="2255">
          <cell r="BC2255">
            <v>42498</v>
          </cell>
        </row>
        <row r="2256">
          <cell r="BC2256">
            <v>42499</v>
          </cell>
        </row>
        <row r="2257">
          <cell r="BC2257">
            <v>42500</v>
          </cell>
        </row>
        <row r="2258">
          <cell r="BC2258">
            <v>42501</v>
          </cell>
        </row>
        <row r="2259">
          <cell r="BC2259">
            <v>42502</v>
          </cell>
        </row>
        <row r="2260">
          <cell r="BC2260">
            <v>42503</v>
          </cell>
        </row>
        <row r="2261">
          <cell r="BC2261">
            <v>42504</v>
          </cell>
        </row>
        <row r="2262">
          <cell r="BC2262">
            <v>42505</v>
          </cell>
        </row>
        <row r="2263">
          <cell r="BC2263">
            <v>42506</v>
          </cell>
        </row>
        <row r="2264">
          <cell r="BC2264">
            <v>42507</v>
          </cell>
        </row>
        <row r="2265">
          <cell r="BC2265">
            <v>42508</v>
          </cell>
        </row>
        <row r="2266">
          <cell r="BC2266">
            <v>42509</v>
          </cell>
        </row>
        <row r="2267">
          <cell r="BC2267">
            <v>42510</v>
          </cell>
        </row>
        <row r="2268">
          <cell r="BC2268">
            <v>42511</v>
          </cell>
        </row>
        <row r="2269">
          <cell r="BC2269">
            <v>42512</v>
          </cell>
        </row>
        <row r="2270">
          <cell r="BC2270">
            <v>42513</v>
          </cell>
        </row>
        <row r="2271">
          <cell r="BC2271">
            <v>42514</v>
          </cell>
        </row>
        <row r="2272">
          <cell r="BC2272">
            <v>42515</v>
          </cell>
        </row>
        <row r="2273">
          <cell r="BC2273">
            <v>42516</v>
          </cell>
        </row>
        <row r="2274">
          <cell r="BC2274">
            <v>42517</v>
          </cell>
        </row>
        <row r="2275">
          <cell r="BC2275">
            <v>42518</v>
          </cell>
        </row>
        <row r="2276">
          <cell r="BC2276">
            <v>42519</v>
          </cell>
        </row>
        <row r="2277">
          <cell r="BC2277">
            <v>42520</v>
          </cell>
        </row>
        <row r="2278">
          <cell r="BC2278">
            <v>42521</v>
          </cell>
        </row>
        <row r="2279">
          <cell r="BC2279">
            <v>42522</v>
          </cell>
        </row>
        <row r="2280">
          <cell r="BC2280">
            <v>42523</v>
          </cell>
        </row>
        <row r="2281">
          <cell r="BC2281">
            <v>42524</v>
          </cell>
        </row>
        <row r="2282">
          <cell r="BC2282">
            <v>42525</v>
          </cell>
        </row>
        <row r="2283">
          <cell r="BC2283">
            <v>42526</v>
          </cell>
        </row>
        <row r="2284">
          <cell r="BC2284">
            <v>42527</v>
          </cell>
        </row>
        <row r="2285">
          <cell r="BC2285">
            <v>42528</v>
          </cell>
        </row>
        <row r="2286">
          <cell r="BC2286">
            <v>42529</v>
          </cell>
        </row>
        <row r="2287">
          <cell r="BC2287">
            <v>42530</v>
          </cell>
        </row>
        <row r="2288">
          <cell r="BC2288">
            <v>42531</v>
          </cell>
        </row>
        <row r="2289">
          <cell r="BC2289">
            <v>42532</v>
          </cell>
        </row>
        <row r="2290">
          <cell r="BC2290">
            <v>42533</v>
          </cell>
        </row>
        <row r="2291">
          <cell r="BC2291">
            <v>42534</v>
          </cell>
        </row>
        <row r="2292">
          <cell r="BC2292">
            <v>42535</v>
          </cell>
        </row>
        <row r="2293">
          <cell r="BC2293">
            <v>42536</v>
          </cell>
        </row>
        <row r="2294">
          <cell r="BC2294">
            <v>42537</v>
          </cell>
        </row>
        <row r="2295">
          <cell r="BC2295">
            <v>42538</v>
          </cell>
        </row>
        <row r="2296">
          <cell r="BC2296">
            <v>42539</v>
          </cell>
        </row>
        <row r="2297">
          <cell r="BC2297">
            <v>42540</v>
          </cell>
        </row>
        <row r="2298">
          <cell r="BC2298">
            <v>42541</v>
          </cell>
        </row>
        <row r="2299">
          <cell r="BC2299">
            <v>42542</v>
          </cell>
        </row>
        <row r="2300">
          <cell r="BC2300">
            <v>42543</v>
          </cell>
        </row>
        <row r="2301">
          <cell r="BC2301">
            <v>42544</v>
          </cell>
        </row>
        <row r="2302">
          <cell r="BC2302">
            <v>42545</v>
          </cell>
        </row>
        <row r="2303">
          <cell r="BC2303">
            <v>42546</v>
          </cell>
        </row>
        <row r="2304">
          <cell r="BC2304">
            <v>42547</v>
          </cell>
        </row>
        <row r="2305">
          <cell r="BC2305">
            <v>42548</v>
          </cell>
        </row>
        <row r="2306">
          <cell r="BC2306">
            <v>42549</v>
          </cell>
        </row>
        <row r="2307">
          <cell r="BC2307">
            <v>42550</v>
          </cell>
        </row>
        <row r="2308">
          <cell r="BC2308">
            <v>42551</v>
          </cell>
        </row>
        <row r="2309">
          <cell r="BC2309">
            <v>42552</v>
          </cell>
        </row>
        <row r="2310">
          <cell r="BC2310">
            <v>42553</v>
          </cell>
        </row>
        <row r="2311">
          <cell r="BC2311">
            <v>42554</v>
          </cell>
        </row>
        <row r="2312">
          <cell r="BC2312">
            <v>42555</v>
          </cell>
        </row>
        <row r="2313">
          <cell r="BC2313">
            <v>42556</v>
          </cell>
        </row>
        <row r="2314">
          <cell r="BC2314">
            <v>42557</v>
          </cell>
        </row>
        <row r="2315">
          <cell r="BC2315">
            <v>42558</v>
          </cell>
        </row>
        <row r="2316">
          <cell r="BC2316">
            <v>42559</v>
          </cell>
        </row>
        <row r="2317">
          <cell r="BC2317">
            <v>42560</v>
          </cell>
        </row>
        <row r="2318">
          <cell r="BC2318">
            <v>42561</v>
          </cell>
        </row>
        <row r="2319">
          <cell r="BC2319">
            <v>42562</v>
          </cell>
        </row>
        <row r="2320">
          <cell r="BC2320">
            <v>42563</v>
          </cell>
        </row>
        <row r="2321">
          <cell r="BC2321">
            <v>42564</v>
          </cell>
        </row>
        <row r="2322">
          <cell r="BC2322">
            <v>42565</v>
          </cell>
        </row>
        <row r="2323">
          <cell r="BC2323">
            <v>42566</v>
          </cell>
        </row>
        <row r="2324">
          <cell r="BC2324">
            <v>42567</v>
          </cell>
        </row>
        <row r="2325">
          <cell r="BC2325">
            <v>42568</v>
          </cell>
        </row>
        <row r="2326">
          <cell r="BC2326">
            <v>42569</v>
          </cell>
        </row>
        <row r="2327">
          <cell r="BC2327">
            <v>42570</v>
          </cell>
        </row>
        <row r="2328">
          <cell r="BC2328">
            <v>42571</v>
          </cell>
        </row>
        <row r="2329">
          <cell r="BC2329">
            <v>42572</v>
          </cell>
        </row>
        <row r="2330">
          <cell r="BC2330">
            <v>42573</v>
          </cell>
        </row>
        <row r="2331">
          <cell r="BC2331">
            <v>42574</v>
          </cell>
        </row>
        <row r="2332">
          <cell r="BC2332">
            <v>42575</v>
          </cell>
        </row>
        <row r="2333">
          <cell r="BC2333">
            <v>42576</v>
          </cell>
        </row>
        <row r="2334">
          <cell r="BC2334">
            <v>42577</v>
          </cell>
        </row>
        <row r="2335">
          <cell r="BC2335">
            <v>42578</v>
          </cell>
        </row>
        <row r="2336">
          <cell r="BC2336">
            <v>42579</v>
          </cell>
        </row>
        <row r="2337">
          <cell r="BC2337">
            <v>42580</v>
          </cell>
        </row>
        <row r="2338">
          <cell r="BC2338">
            <v>42581</v>
          </cell>
        </row>
        <row r="2339">
          <cell r="BC2339">
            <v>42582</v>
          </cell>
        </row>
        <row r="2340">
          <cell r="BC2340">
            <v>42583</v>
          </cell>
        </row>
        <row r="2341">
          <cell r="BC2341">
            <v>42584</v>
          </cell>
        </row>
        <row r="2342">
          <cell r="BC2342">
            <v>42585</v>
          </cell>
        </row>
        <row r="2343">
          <cell r="BC2343">
            <v>42586</v>
          </cell>
        </row>
        <row r="2344">
          <cell r="BC2344">
            <v>42587</v>
          </cell>
        </row>
        <row r="2345">
          <cell r="BC2345">
            <v>42588</v>
          </cell>
        </row>
        <row r="2346">
          <cell r="BC2346">
            <v>42589</v>
          </cell>
        </row>
        <row r="2347">
          <cell r="BC2347">
            <v>42590</v>
          </cell>
        </row>
        <row r="2348">
          <cell r="BC2348">
            <v>42591</v>
          </cell>
        </row>
        <row r="2349">
          <cell r="BC2349">
            <v>42592</v>
          </cell>
        </row>
        <row r="2350">
          <cell r="BC2350">
            <v>42593</v>
          </cell>
        </row>
        <row r="2351">
          <cell r="BC2351">
            <v>42594</v>
          </cell>
        </row>
        <row r="2352">
          <cell r="BC2352">
            <v>42595</v>
          </cell>
        </row>
        <row r="2353">
          <cell r="BC2353">
            <v>42596</v>
          </cell>
        </row>
        <row r="2354">
          <cell r="BC2354">
            <v>42597</v>
          </cell>
        </row>
        <row r="2355">
          <cell r="BC2355">
            <v>42598</v>
          </cell>
        </row>
        <row r="2356">
          <cell r="BC2356">
            <v>42599</v>
          </cell>
        </row>
        <row r="2357">
          <cell r="BC2357">
            <v>42600</v>
          </cell>
        </row>
        <row r="2358">
          <cell r="BC2358">
            <v>42601</v>
          </cell>
        </row>
        <row r="2359">
          <cell r="BC2359">
            <v>42602</v>
          </cell>
        </row>
        <row r="2360">
          <cell r="BC2360">
            <v>42603</v>
          </cell>
        </row>
        <row r="2361">
          <cell r="BC2361">
            <v>42604</v>
          </cell>
        </row>
        <row r="2362">
          <cell r="BC2362">
            <v>42605</v>
          </cell>
        </row>
        <row r="2363">
          <cell r="BC2363">
            <v>42606</v>
          </cell>
        </row>
        <row r="2364">
          <cell r="BC2364">
            <v>42607</v>
          </cell>
        </row>
        <row r="2365">
          <cell r="BC2365">
            <v>42608</v>
          </cell>
        </row>
        <row r="2366">
          <cell r="BC2366">
            <v>42609</v>
          </cell>
        </row>
        <row r="2367">
          <cell r="BC2367">
            <v>42610</v>
          </cell>
        </row>
        <row r="2368">
          <cell r="BC2368">
            <v>42611</v>
          </cell>
        </row>
        <row r="2369">
          <cell r="BC2369">
            <v>42612</v>
          </cell>
        </row>
        <row r="2370">
          <cell r="BC2370">
            <v>42613</v>
          </cell>
        </row>
        <row r="2371">
          <cell r="BC2371">
            <v>42614</v>
          </cell>
        </row>
        <row r="2372">
          <cell r="BC2372">
            <v>42615</v>
          </cell>
        </row>
        <row r="2373">
          <cell r="BC2373">
            <v>42616</v>
          </cell>
        </row>
        <row r="2374">
          <cell r="BC2374">
            <v>42617</v>
          </cell>
        </row>
        <row r="2375">
          <cell r="BC2375">
            <v>42618</v>
          </cell>
        </row>
        <row r="2376">
          <cell r="BC2376">
            <v>42619</v>
          </cell>
        </row>
        <row r="2377">
          <cell r="BC2377">
            <v>42620</v>
          </cell>
        </row>
        <row r="2378">
          <cell r="BC2378">
            <v>42621</v>
          </cell>
        </row>
        <row r="2379">
          <cell r="BC2379">
            <v>42622</v>
          </cell>
        </row>
        <row r="2380">
          <cell r="BC2380">
            <v>42623</v>
          </cell>
        </row>
        <row r="2381">
          <cell r="BC2381">
            <v>42624</v>
          </cell>
        </row>
        <row r="2382">
          <cell r="BC2382">
            <v>42625</v>
          </cell>
        </row>
        <row r="2383">
          <cell r="BC2383">
            <v>42626</v>
          </cell>
        </row>
        <row r="2384">
          <cell r="BC2384">
            <v>42627</v>
          </cell>
        </row>
        <row r="2385">
          <cell r="BC2385">
            <v>42628</v>
          </cell>
        </row>
        <row r="2386">
          <cell r="BC2386">
            <v>42629</v>
          </cell>
        </row>
        <row r="2387">
          <cell r="BC2387">
            <v>42630</v>
          </cell>
        </row>
        <row r="2388">
          <cell r="BC2388">
            <v>42631</v>
          </cell>
        </row>
        <row r="2389">
          <cell r="BC2389">
            <v>42632</v>
          </cell>
        </row>
        <row r="2390">
          <cell r="BC2390">
            <v>42633</v>
          </cell>
        </row>
        <row r="2391">
          <cell r="BC2391">
            <v>42634</v>
          </cell>
        </row>
        <row r="2392">
          <cell r="BC2392">
            <v>42635</v>
          </cell>
        </row>
        <row r="2393">
          <cell r="BC2393">
            <v>42636</v>
          </cell>
        </row>
        <row r="2394">
          <cell r="BC2394">
            <v>42637</v>
          </cell>
        </row>
        <row r="2395">
          <cell r="BC2395">
            <v>42638</v>
          </cell>
        </row>
        <row r="2396">
          <cell r="BC2396">
            <v>42639</v>
          </cell>
        </row>
        <row r="2397">
          <cell r="BC2397">
            <v>42640</v>
          </cell>
        </row>
        <row r="2398">
          <cell r="BC2398">
            <v>42641</v>
          </cell>
        </row>
        <row r="2399">
          <cell r="BC2399">
            <v>42642</v>
          </cell>
        </row>
        <row r="2400">
          <cell r="BC2400">
            <v>42643</v>
          </cell>
        </row>
        <row r="2401">
          <cell r="BC2401">
            <v>42644</v>
          </cell>
        </row>
        <row r="2402">
          <cell r="BC2402">
            <v>42645</v>
          </cell>
        </row>
        <row r="2403">
          <cell r="BC2403">
            <v>42646</v>
          </cell>
        </row>
        <row r="2404">
          <cell r="BC2404">
            <v>42647</v>
          </cell>
        </row>
        <row r="2405">
          <cell r="BC2405">
            <v>42648</v>
          </cell>
        </row>
        <row r="2406">
          <cell r="BC2406">
            <v>42649</v>
          </cell>
        </row>
        <row r="2407">
          <cell r="BC2407">
            <v>42650</v>
          </cell>
        </row>
        <row r="2408">
          <cell r="BC2408">
            <v>42651</v>
          </cell>
        </row>
        <row r="2409">
          <cell r="BC2409">
            <v>42652</v>
          </cell>
        </row>
        <row r="2410">
          <cell r="BC2410">
            <v>42653</v>
          </cell>
        </row>
        <row r="2411">
          <cell r="BC2411">
            <v>42654</v>
          </cell>
        </row>
        <row r="2412">
          <cell r="BC2412">
            <v>42655</v>
          </cell>
        </row>
        <row r="2413">
          <cell r="BC2413">
            <v>42656</v>
          </cell>
        </row>
        <row r="2414">
          <cell r="BC2414">
            <v>42657</v>
          </cell>
        </row>
        <row r="2415">
          <cell r="BC2415">
            <v>42658</v>
          </cell>
        </row>
        <row r="2416">
          <cell r="BC2416">
            <v>42659</v>
          </cell>
        </row>
        <row r="2417">
          <cell r="BC2417">
            <v>42660</v>
          </cell>
        </row>
        <row r="2418">
          <cell r="BC2418">
            <v>42661</v>
          </cell>
        </row>
        <row r="2419">
          <cell r="BC2419">
            <v>42662</v>
          </cell>
        </row>
        <row r="2420">
          <cell r="BC2420">
            <v>42663</v>
          </cell>
        </row>
        <row r="2421">
          <cell r="BC2421">
            <v>42664</v>
          </cell>
        </row>
        <row r="2422">
          <cell r="BC2422">
            <v>42665</v>
          </cell>
        </row>
        <row r="2423">
          <cell r="BC2423">
            <v>42666</v>
          </cell>
        </row>
        <row r="2424">
          <cell r="BC2424">
            <v>42667</v>
          </cell>
        </row>
        <row r="2425">
          <cell r="BC2425">
            <v>42668</v>
          </cell>
        </row>
        <row r="2426">
          <cell r="BC2426">
            <v>42669</v>
          </cell>
        </row>
        <row r="2427">
          <cell r="BC2427">
            <v>42670</v>
          </cell>
        </row>
        <row r="2428">
          <cell r="BC2428">
            <v>42671</v>
          </cell>
        </row>
        <row r="2429">
          <cell r="BC2429">
            <v>42672</v>
          </cell>
        </row>
        <row r="2430">
          <cell r="BC2430">
            <v>42673</v>
          </cell>
        </row>
        <row r="2431">
          <cell r="BC2431">
            <v>42674</v>
          </cell>
        </row>
        <row r="2432">
          <cell r="BC2432">
            <v>42675</v>
          </cell>
        </row>
        <row r="2433">
          <cell r="BC2433">
            <v>42676</v>
          </cell>
        </row>
        <row r="2434">
          <cell r="BC2434">
            <v>42677</v>
          </cell>
        </row>
        <row r="2435">
          <cell r="BC2435">
            <v>42678</v>
          </cell>
        </row>
        <row r="2436">
          <cell r="BC2436">
            <v>42679</v>
          </cell>
        </row>
        <row r="2437">
          <cell r="BC2437">
            <v>42680</v>
          </cell>
        </row>
        <row r="2438">
          <cell r="BC2438">
            <v>42681</v>
          </cell>
        </row>
        <row r="2439">
          <cell r="BC2439">
            <v>42682</v>
          </cell>
        </row>
        <row r="2440">
          <cell r="BC2440">
            <v>42683</v>
          </cell>
        </row>
        <row r="2441">
          <cell r="BC2441">
            <v>42684</v>
          </cell>
        </row>
        <row r="2442">
          <cell r="BC2442">
            <v>42685</v>
          </cell>
        </row>
        <row r="2443">
          <cell r="BC2443">
            <v>42686</v>
          </cell>
        </row>
        <row r="2444">
          <cell r="BC2444">
            <v>42687</v>
          </cell>
        </row>
        <row r="2445">
          <cell r="BC2445">
            <v>42688</v>
          </cell>
        </row>
        <row r="2446">
          <cell r="BC2446">
            <v>42689</v>
          </cell>
        </row>
        <row r="2447">
          <cell r="BC2447">
            <v>42690</v>
          </cell>
        </row>
        <row r="2448">
          <cell r="BC2448">
            <v>42691</v>
          </cell>
        </row>
        <row r="2449">
          <cell r="BC2449">
            <v>42692</v>
          </cell>
        </row>
        <row r="2450">
          <cell r="BC2450">
            <v>42693</v>
          </cell>
        </row>
        <row r="2451">
          <cell r="BC2451">
            <v>42694</v>
          </cell>
        </row>
        <row r="2452">
          <cell r="BC2452">
            <v>42695</v>
          </cell>
        </row>
        <row r="2453">
          <cell r="BC2453">
            <v>42696</v>
          </cell>
        </row>
        <row r="2454">
          <cell r="BC2454">
            <v>42697</v>
          </cell>
        </row>
        <row r="2455">
          <cell r="BC2455">
            <v>42698</v>
          </cell>
        </row>
        <row r="2456">
          <cell r="BC2456">
            <v>42699</v>
          </cell>
        </row>
        <row r="2457">
          <cell r="BC2457">
            <v>42700</v>
          </cell>
        </row>
        <row r="2458">
          <cell r="BC2458">
            <v>42701</v>
          </cell>
        </row>
        <row r="2459">
          <cell r="BC2459">
            <v>42702</v>
          </cell>
        </row>
        <row r="2460">
          <cell r="BC2460">
            <v>42703</v>
          </cell>
        </row>
        <row r="2461">
          <cell r="BC2461">
            <v>42704</v>
          </cell>
        </row>
        <row r="2462">
          <cell r="BC2462">
            <v>42705</v>
          </cell>
        </row>
        <row r="2463">
          <cell r="BC2463">
            <v>42706</v>
          </cell>
        </row>
        <row r="2464">
          <cell r="BC2464">
            <v>42707</v>
          </cell>
        </row>
        <row r="2465">
          <cell r="BC2465">
            <v>42708</v>
          </cell>
        </row>
        <row r="2466">
          <cell r="BC2466">
            <v>42709</v>
          </cell>
        </row>
        <row r="2467">
          <cell r="BC2467">
            <v>42710</v>
          </cell>
        </row>
        <row r="2468">
          <cell r="BC2468">
            <v>42711</v>
          </cell>
        </row>
        <row r="2469">
          <cell r="BC2469">
            <v>42712</v>
          </cell>
        </row>
        <row r="2470">
          <cell r="BC2470">
            <v>42713</v>
          </cell>
        </row>
        <row r="2471">
          <cell r="BC2471">
            <v>42714</v>
          </cell>
        </row>
        <row r="2472">
          <cell r="BC2472">
            <v>42715</v>
          </cell>
        </row>
        <row r="2473">
          <cell r="BC2473">
            <v>42716</v>
          </cell>
        </row>
        <row r="2474">
          <cell r="BC2474">
            <v>42717</v>
          </cell>
        </row>
        <row r="2475">
          <cell r="BC2475">
            <v>42718</v>
          </cell>
        </row>
        <row r="2476">
          <cell r="BC2476">
            <v>42719</v>
          </cell>
        </row>
        <row r="2477">
          <cell r="BC2477">
            <v>42720</v>
          </cell>
        </row>
        <row r="2478">
          <cell r="BC2478">
            <v>42721</v>
          </cell>
        </row>
        <row r="2479">
          <cell r="BC2479">
            <v>42722</v>
          </cell>
        </row>
        <row r="2480">
          <cell r="BC2480">
            <v>42723</v>
          </cell>
        </row>
        <row r="2481">
          <cell r="BC2481">
            <v>42724</v>
          </cell>
        </row>
        <row r="2482">
          <cell r="BC2482">
            <v>42725</v>
          </cell>
        </row>
        <row r="2483">
          <cell r="BC2483">
            <v>42726</v>
          </cell>
        </row>
        <row r="2484">
          <cell r="BC2484">
            <v>42727</v>
          </cell>
        </row>
        <row r="2485">
          <cell r="BC2485">
            <v>42728</v>
          </cell>
        </row>
        <row r="2486">
          <cell r="BC2486">
            <v>42729</v>
          </cell>
        </row>
        <row r="2487">
          <cell r="BC2487">
            <v>42730</v>
          </cell>
        </row>
        <row r="2488">
          <cell r="BC2488">
            <v>42731</v>
          </cell>
        </row>
        <row r="2489">
          <cell r="BC2489">
            <v>42732</v>
          </cell>
        </row>
        <row r="2490">
          <cell r="BC2490">
            <v>42733</v>
          </cell>
        </row>
        <row r="2491">
          <cell r="BC2491">
            <v>42734</v>
          </cell>
        </row>
        <row r="2492">
          <cell r="BC2492">
            <v>42735</v>
          </cell>
        </row>
        <row r="2493">
          <cell r="BC2493">
            <v>42736</v>
          </cell>
        </row>
        <row r="2494">
          <cell r="BC2494">
            <v>42737</v>
          </cell>
        </row>
        <row r="2495">
          <cell r="BC2495">
            <v>42738</v>
          </cell>
        </row>
        <row r="2496">
          <cell r="BC2496">
            <v>42739</v>
          </cell>
        </row>
        <row r="2497">
          <cell r="BC2497">
            <v>42740</v>
          </cell>
        </row>
        <row r="2498">
          <cell r="BC2498">
            <v>42741</v>
          </cell>
        </row>
        <row r="2499">
          <cell r="BC2499">
            <v>42742</v>
          </cell>
        </row>
        <row r="2500">
          <cell r="BC2500">
            <v>42743</v>
          </cell>
        </row>
        <row r="2501">
          <cell r="BC2501">
            <v>42744</v>
          </cell>
        </row>
        <row r="2502">
          <cell r="BC2502">
            <v>42745</v>
          </cell>
        </row>
        <row r="2503">
          <cell r="BC2503">
            <v>42746</v>
          </cell>
        </row>
        <row r="2504">
          <cell r="BC2504">
            <v>42747</v>
          </cell>
        </row>
        <row r="2505">
          <cell r="BC2505">
            <v>42748</v>
          </cell>
        </row>
        <row r="2506">
          <cell r="BC2506">
            <v>42749</v>
          </cell>
        </row>
        <row r="2507">
          <cell r="BC2507">
            <v>42750</v>
          </cell>
        </row>
        <row r="2508">
          <cell r="BC2508">
            <v>42751</v>
          </cell>
        </row>
        <row r="2509">
          <cell r="BC2509">
            <v>42752</v>
          </cell>
        </row>
        <row r="2510">
          <cell r="BC2510">
            <v>42753</v>
          </cell>
        </row>
        <row r="2511">
          <cell r="BC2511">
            <v>42754</v>
          </cell>
        </row>
        <row r="2512">
          <cell r="BC2512">
            <v>42755</v>
          </cell>
        </row>
        <row r="2513">
          <cell r="BC2513">
            <v>42756</v>
          </cell>
        </row>
        <row r="2514">
          <cell r="BC2514">
            <v>42757</v>
          </cell>
        </row>
        <row r="2515">
          <cell r="BC2515">
            <v>42758</v>
          </cell>
        </row>
        <row r="2516">
          <cell r="BC2516">
            <v>42759</v>
          </cell>
        </row>
        <row r="2517">
          <cell r="BC2517">
            <v>42760</v>
          </cell>
        </row>
        <row r="2518">
          <cell r="BC2518">
            <v>42761</v>
          </cell>
        </row>
        <row r="2519">
          <cell r="BC2519">
            <v>42762</v>
          </cell>
        </row>
        <row r="2520">
          <cell r="BC2520">
            <v>42763</v>
          </cell>
        </row>
        <row r="2521">
          <cell r="BC2521">
            <v>42764</v>
          </cell>
        </row>
        <row r="2522">
          <cell r="BC2522">
            <v>42765</v>
          </cell>
        </row>
        <row r="2523">
          <cell r="BC2523">
            <v>42766</v>
          </cell>
        </row>
        <row r="2524">
          <cell r="BC2524">
            <v>42767</v>
          </cell>
        </row>
        <row r="2525">
          <cell r="BC2525">
            <v>42768</v>
          </cell>
        </row>
        <row r="2526">
          <cell r="BC2526">
            <v>42769</v>
          </cell>
        </row>
        <row r="2527">
          <cell r="BC2527">
            <v>42770</v>
          </cell>
        </row>
        <row r="2528">
          <cell r="BC2528">
            <v>42771</v>
          </cell>
        </row>
        <row r="2529">
          <cell r="BC2529">
            <v>42772</v>
          </cell>
        </row>
        <row r="2530">
          <cell r="BC2530">
            <v>42773</v>
          </cell>
        </row>
        <row r="2531">
          <cell r="BC2531">
            <v>42774</v>
          </cell>
        </row>
        <row r="2532">
          <cell r="BC2532">
            <v>42775</v>
          </cell>
        </row>
        <row r="2533">
          <cell r="BC2533">
            <v>42776</v>
          </cell>
        </row>
        <row r="2534">
          <cell r="BC2534">
            <v>42777</v>
          </cell>
        </row>
        <row r="2535">
          <cell r="BC2535">
            <v>42778</v>
          </cell>
        </row>
        <row r="2536">
          <cell r="BC2536">
            <v>42779</v>
          </cell>
        </row>
        <row r="2537">
          <cell r="BC2537">
            <v>42780</v>
          </cell>
        </row>
        <row r="2538">
          <cell r="BC2538">
            <v>42781</v>
          </cell>
        </row>
        <row r="2539">
          <cell r="BC2539">
            <v>42782</v>
          </cell>
        </row>
        <row r="2540">
          <cell r="BC2540">
            <v>42783</v>
          </cell>
        </row>
        <row r="2541">
          <cell r="BC2541">
            <v>42784</v>
          </cell>
        </row>
        <row r="2542">
          <cell r="BC2542">
            <v>42785</v>
          </cell>
        </row>
        <row r="2543">
          <cell r="BC2543">
            <v>42786</v>
          </cell>
        </row>
        <row r="2544">
          <cell r="BC2544">
            <v>42787</v>
          </cell>
        </row>
        <row r="2545">
          <cell r="BC2545">
            <v>42788</v>
          </cell>
        </row>
        <row r="2546">
          <cell r="BC2546">
            <v>42789</v>
          </cell>
        </row>
        <row r="2547">
          <cell r="BC2547">
            <v>42790</v>
          </cell>
        </row>
        <row r="2548">
          <cell r="BC2548">
            <v>42791</v>
          </cell>
        </row>
        <row r="2549">
          <cell r="BC2549">
            <v>42792</v>
          </cell>
        </row>
        <row r="2550">
          <cell r="BC2550">
            <v>42793</v>
          </cell>
        </row>
        <row r="2551">
          <cell r="BC2551">
            <v>42794</v>
          </cell>
        </row>
        <row r="2552">
          <cell r="BC2552">
            <v>42795</v>
          </cell>
        </row>
        <row r="2553">
          <cell r="BC2553">
            <v>42796</v>
          </cell>
        </row>
        <row r="2554">
          <cell r="BC2554">
            <v>42797</v>
          </cell>
        </row>
        <row r="2555">
          <cell r="BC2555">
            <v>42798</v>
          </cell>
        </row>
        <row r="2556">
          <cell r="BC2556">
            <v>42799</v>
          </cell>
        </row>
        <row r="2557">
          <cell r="BC2557">
            <v>42800</v>
          </cell>
        </row>
        <row r="2558">
          <cell r="BC2558">
            <v>42801</v>
          </cell>
        </row>
        <row r="2559">
          <cell r="BC2559">
            <v>42802</v>
          </cell>
        </row>
        <row r="2560">
          <cell r="BC2560">
            <v>42803</v>
          </cell>
        </row>
        <row r="2561">
          <cell r="BC2561">
            <v>42804</v>
          </cell>
        </row>
        <row r="2562">
          <cell r="BC2562">
            <v>42805</v>
          </cell>
        </row>
        <row r="2563">
          <cell r="BC2563">
            <v>42806</v>
          </cell>
        </row>
        <row r="2564">
          <cell r="BC2564">
            <v>42807</v>
          </cell>
        </row>
        <row r="2565">
          <cell r="BC2565">
            <v>42808</v>
          </cell>
        </row>
        <row r="2566">
          <cell r="BC2566">
            <v>42809</v>
          </cell>
        </row>
        <row r="2567">
          <cell r="BC2567">
            <v>42810</v>
          </cell>
        </row>
        <row r="2568">
          <cell r="BC2568">
            <v>42811</v>
          </cell>
        </row>
        <row r="2569">
          <cell r="BC2569">
            <v>42812</v>
          </cell>
        </row>
        <row r="2570">
          <cell r="BC2570">
            <v>42813</v>
          </cell>
        </row>
        <row r="2571">
          <cell r="BC2571">
            <v>42814</v>
          </cell>
        </row>
        <row r="2572">
          <cell r="BC2572">
            <v>42815</v>
          </cell>
        </row>
        <row r="2573">
          <cell r="BC2573">
            <v>42816</v>
          </cell>
        </row>
        <row r="2574">
          <cell r="BC2574">
            <v>42817</v>
          </cell>
        </row>
        <row r="2575">
          <cell r="BC2575">
            <v>42818</v>
          </cell>
        </row>
        <row r="2576">
          <cell r="BC2576">
            <v>42819</v>
          </cell>
        </row>
        <row r="2577">
          <cell r="BC2577">
            <v>42820</v>
          </cell>
        </row>
        <row r="2578">
          <cell r="BC2578">
            <v>42821</v>
          </cell>
        </row>
        <row r="2579">
          <cell r="BC2579">
            <v>42822</v>
          </cell>
        </row>
        <row r="2580">
          <cell r="BC2580">
            <v>42823</v>
          </cell>
        </row>
        <row r="2581">
          <cell r="BC2581">
            <v>42824</v>
          </cell>
        </row>
        <row r="2582">
          <cell r="BC2582">
            <v>42825</v>
          </cell>
        </row>
        <row r="2583">
          <cell r="BC2583">
            <v>42826</v>
          </cell>
        </row>
        <row r="2584">
          <cell r="BC2584">
            <v>42827</v>
          </cell>
        </row>
        <row r="2585">
          <cell r="BC2585">
            <v>42828</v>
          </cell>
        </row>
        <row r="2586">
          <cell r="BC2586">
            <v>42829</v>
          </cell>
        </row>
        <row r="2587">
          <cell r="BC2587">
            <v>42830</v>
          </cell>
        </row>
        <row r="2588">
          <cell r="BC2588">
            <v>42831</v>
          </cell>
        </row>
        <row r="2589">
          <cell r="BC2589">
            <v>42832</v>
          </cell>
        </row>
        <row r="2590">
          <cell r="BC2590">
            <v>42833</v>
          </cell>
        </row>
        <row r="2591">
          <cell r="BC2591">
            <v>42834</v>
          </cell>
        </row>
        <row r="2592">
          <cell r="BC2592">
            <v>42835</v>
          </cell>
        </row>
        <row r="2593">
          <cell r="BC2593">
            <v>42836</v>
          </cell>
        </row>
        <row r="2594">
          <cell r="BC2594">
            <v>42837</v>
          </cell>
        </row>
        <row r="2595">
          <cell r="BC2595">
            <v>42838</v>
          </cell>
        </row>
        <row r="2596">
          <cell r="BC2596">
            <v>42839</v>
          </cell>
        </row>
        <row r="2597">
          <cell r="BC2597">
            <v>42840</v>
          </cell>
        </row>
        <row r="2598">
          <cell r="BC2598">
            <v>42841</v>
          </cell>
        </row>
        <row r="2599">
          <cell r="BC2599">
            <v>42842</v>
          </cell>
        </row>
        <row r="2600">
          <cell r="BC2600">
            <v>42843</v>
          </cell>
        </row>
        <row r="2601">
          <cell r="BC2601">
            <v>42844</v>
          </cell>
        </row>
        <row r="2602">
          <cell r="BC2602">
            <v>42845</v>
          </cell>
        </row>
        <row r="2603">
          <cell r="BC2603">
            <v>42846</v>
          </cell>
        </row>
        <row r="2604">
          <cell r="BC2604">
            <v>42847</v>
          </cell>
        </row>
        <row r="2605">
          <cell r="BC2605">
            <v>42848</v>
          </cell>
        </row>
        <row r="2606">
          <cell r="BC2606">
            <v>42849</v>
          </cell>
        </row>
        <row r="2607">
          <cell r="BC2607">
            <v>42850</v>
          </cell>
        </row>
        <row r="2608">
          <cell r="BC2608">
            <v>42851</v>
          </cell>
        </row>
        <row r="2609">
          <cell r="BC2609">
            <v>42852</v>
          </cell>
        </row>
        <row r="2610">
          <cell r="BC2610">
            <v>42853</v>
          </cell>
        </row>
        <row r="2611">
          <cell r="BC2611">
            <v>42854</v>
          </cell>
        </row>
        <row r="2612">
          <cell r="BC2612">
            <v>42855</v>
          </cell>
        </row>
        <row r="2613">
          <cell r="BC2613">
            <v>42856</v>
          </cell>
        </row>
        <row r="2614">
          <cell r="BC2614">
            <v>42857</v>
          </cell>
        </row>
        <row r="2615">
          <cell r="BC2615">
            <v>42858</v>
          </cell>
        </row>
        <row r="2616">
          <cell r="BC2616">
            <v>42859</v>
          </cell>
        </row>
        <row r="2617">
          <cell r="BC2617">
            <v>42860</v>
          </cell>
        </row>
        <row r="2618">
          <cell r="BC2618">
            <v>42861</v>
          </cell>
        </row>
        <row r="2619">
          <cell r="BC2619">
            <v>42862</v>
          </cell>
        </row>
        <row r="2620">
          <cell r="BC2620">
            <v>42863</v>
          </cell>
        </row>
        <row r="2621">
          <cell r="BC2621">
            <v>42864</v>
          </cell>
        </row>
        <row r="2622">
          <cell r="BC2622">
            <v>42865</v>
          </cell>
        </row>
        <row r="2623">
          <cell r="BC2623">
            <v>42866</v>
          </cell>
        </row>
        <row r="2624">
          <cell r="BC2624">
            <v>42867</v>
          </cell>
        </row>
        <row r="2625">
          <cell r="BC2625">
            <v>42868</v>
          </cell>
        </row>
        <row r="2626">
          <cell r="BC2626">
            <v>42869</v>
          </cell>
        </row>
        <row r="2627">
          <cell r="BC2627">
            <v>42870</v>
          </cell>
        </row>
        <row r="2628">
          <cell r="BC2628">
            <v>42871</v>
          </cell>
        </row>
        <row r="2629">
          <cell r="BC2629">
            <v>42872</v>
          </cell>
        </row>
        <row r="2630">
          <cell r="BC2630">
            <v>42873</v>
          </cell>
        </row>
        <row r="2631">
          <cell r="BC2631">
            <v>42874</v>
          </cell>
        </row>
        <row r="2632">
          <cell r="BC2632">
            <v>42875</v>
          </cell>
        </row>
        <row r="2633">
          <cell r="BC2633">
            <v>42876</v>
          </cell>
        </row>
        <row r="2634">
          <cell r="BC2634">
            <v>42877</v>
          </cell>
        </row>
        <row r="2635">
          <cell r="BC2635">
            <v>42878</v>
          </cell>
        </row>
        <row r="2636">
          <cell r="BC2636">
            <v>42879</v>
          </cell>
        </row>
        <row r="2637">
          <cell r="BC2637">
            <v>42880</v>
          </cell>
        </row>
        <row r="2638">
          <cell r="BC2638">
            <v>42881</v>
          </cell>
        </row>
        <row r="2639">
          <cell r="BC2639">
            <v>42882</v>
          </cell>
        </row>
        <row r="2640">
          <cell r="BC2640">
            <v>42883</v>
          </cell>
        </row>
        <row r="2641">
          <cell r="BC2641">
            <v>42884</v>
          </cell>
        </row>
        <row r="2642">
          <cell r="BC2642">
            <v>42885</v>
          </cell>
        </row>
        <row r="2643">
          <cell r="BC2643">
            <v>42886</v>
          </cell>
        </row>
        <row r="2644">
          <cell r="BC2644">
            <v>42887</v>
          </cell>
        </row>
        <row r="2645">
          <cell r="BC2645">
            <v>42888</v>
          </cell>
        </row>
        <row r="2646">
          <cell r="BC2646">
            <v>42889</v>
          </cell>
        </row>
        <row r="2647">
          <cell r="BC2647">
            <v>42890</v>
          </cell>
        </row>
        <row r="2648">
          <cell r="BC2648">
            <v>42891</v>
          </cell>
        </row>
        <row r="2649">
          <cell r="BC2649">
            <v>42892</v>
          </cell>
        </row>
        <row r="2650">
          <cell r="BC2650">
            <v>42893</v>
          </cell>
        </row>
        <row r="2651">
          <cell r="BC2651">
            <v>42894</v>
          </cell>
        </row>
        <row r="2652">
          <cell r="BC2652">
            <v>42895</v>
          </cell>
        </row>
        <row r="2653">
          <cell r="BC2653">
            <v>42896</v>
          </cell>
        </row>
        <row r="2654">
          <cell r="BC2654">
            <v>42897</v>
          </cell>
        </row>
        <row r="2655">
          <cell r="BC2655">
            <v>42898</v>
          </cell>
        </row>
        <row r="2656">
          <cell r="BC2656">
            <v>42899</v>
          </cell>
        </row>
        <row r="2657">
          <cell r="BC2657">
            <v>42900</v>
          </cell>
        </row>
        <row r="2658">
          <cell r="BC2658">
            <v>42901</v>
          </cell>
        </row>
        <row r="2659">
          <cell r="BC2659">
            <v>42902</v>
          </cell>
        </row>
        <row r="2660">
          <cell r="BC2660">
            <v>42903</v>
          </cell>
        </row>
        <row r="2661">
          <cell r="BC2661">
            <v>42904</v>
          </cell>
        </row>
        <row r="2662">
          <cell r="BC2662">
            <v>42905</v>
          </cell>
        </row>
        <row r="2663">
          <cell r="BC2663">
            <v>42906</v>
          </cell>
        </row>
        <row r="2664">
          <cell r="BC2664">
            <v>42907</v>
          </cell>
        </row>
        <row r="2665">
          <cell r="BC2665">
            <v>42908</v>
          </cell>
        </row>
        <row r="2666">
          <cell r="BC2666">
            <v>42909</v>
          </cell>
        </row>
        <row r="2667">
          <cell r="BC2667">
            <v>42910</v>
          </cell>
        </row>
        <row r="2668">
          <cell r="BC2668">
            <v>42911</v>
          </cell>
        </row>
        <row r="2669">
          <cell r="BC2669">
            <v>42912</v>
          </cell>
        </row>
        <row r="2670">
          <cell r="BC2670">
            <v>42913</v>
          </cell>
        </row>
        <row r="2671">
          <cell r="BC2671">
            <v>42914</v>
          </cell>
        </row>
        <row r="2672">
          <cell r="BC2672">
            <v>42915</v>
          </cell>
        </row>
        <row r="2673">
          <cell r="BC2673">
            <v>42916</v>
          </cell>
        </row>
        <row r="2674">
          <cell r="BC2674">
            <v>42917</v>
          </cell>
        </row>
        <row r="2675">
          <cell r="BC2675">
            <v>42918</v>
          </cell>
        </row>
        <row r="2676">
          <cell r="BC2676">
            <v>42919</v>
          </cell>
        </row>
        <row r="2677">
          <cell r="BC2677">
            <v>42920</v>
          </cell>
        </row>
        <row r="2678">
          <cell r="BC2678">
            <v>42921</v>
          </cell>
        </row>
        <row r="2679">
          <cell r="BC2679">
            <v>42922</v>
          </cell>
        </row>
        <row r="2680">
          <cell r="BC2680">
            <v>42923</v>
          </cell>
        </row>
        <row r="2681">
          <cell r="BC2681">
            <v>42924</v>
          </cell>
        </row>
        <row r="2682">
          <cell r="BC2682">
            <v>42925</v>
          </cell>
        </row>
        <row r="2683">
          <cell r="BC2683">
            <v>42926</v>
          </cell>
        </row>
        <row r="2684">
          <cell r="BC2684">
            <v>42927</v>
          </cell>
        </row>
        <row r="2685">
          <cell r="BC2685">
            <v>42928</v>
          </cell>
        </row>
        <row r="2686">
          <cell r="BC2686">
            <v>42929</v>
          </cell>
        </row>
        <row r="2687">
          <cell r="BC2687">
            <v>42930</v>
          </cell>
        </row>
        <row r="2688">
          <cell r="BC2688">
            <v>42931</v>
          </cell>
        </row>
        <row r="2689">
          <cell r="BC2689">
            <v>42932</v>
          </cell>
        </row>
        <row r="2690">
          <cell r="BC2690">
            <v>42933</v>
          </cell>
        </row>
        <row r="2691">
          <cell r="BC2691">
            <v>42934</v>
          </cell>
        </row>
        <row r="2692">
          <cell r="BC2692">
            <v>42935</v>
          </cell>
        </row>
        <row r="2693">
          <cell r="BC2693">
            <v>42936</v>
          </cell>
        </row>
        <row r="2694">
          <cell r="BC2694">
            <v>42937</v>
          </cell>
        </row>
        <row r="2695">
          <cell r="BC2695">
            <v>42938</v>
          </cell>
        </row>
        <row r="2696">
          <cell r="BC2696">
            <v>42939</v>
          </cell>
        </row>
        <row r="2697">
          <cell r="BC2697">
            <v>42940</v>
          </cell>
        </row>
        <row r="2698">
          <cell r="BC2698">
            <v>42941</v>
          </cell>
        </row>
        <row r="2699">
          <cell r="BC2699">
            <v>42942</v>
          </cell>
        </row>
        <row r="2700">
          <cell r="BC2700">
            <v>42943</v>
          </cell>
        </row>
        <row r="2701">
          <cell r="BC2701">
            <v>42944</v>
          </cell>
        </row>
        <row r="2702">
          <cell r="BC2702">
            <v>42945</v>
          </cell>
        </row>
        <row r="2703">
          <cell r="BC2703">
            <v>42946</v>
          </cell>
        </row>
        <row r="2704">
          <cell r="BC2704">
            <v>42947</v>
          </cell>
        </row>
        <row r="2705">
          <cell r="BC2705">
            <v>42948</v>
          </cell>
        </row>
        <row r="2706">
          <cell r="BC2706">
            <v>42949</v>
          </cell>
        </row>
        <row r="2707">
          <cell r="BC2707">
            <v>42950</v>
          </cell>
        </row>
        <row r="2708">
          <cell r="BC2708">
            <v>42951</v>
          </cell>
        </row>
        <row r="2709">
          <cell r="BC2709">
            <v>42952</v>
          </cell>
        </row>
        <row r="2710">
          <cell r="BC2710">
            <v>42953</v>
          </cell>
        </row>
        <row r="2711">
          <cell r="BC2711">
            <v>42954</v>
          </cell>
        </row>
        <row r="2712">
          <cell r="BC2712">
            <v>42955</v>
          </cell>
        </row>
        <row r="2713">
          <cell r="BC2713">
            <v>42956</v>
          </cell>
        </row>
        <row r="2714">
          <cell r="BC2714">
            <v>42957</v>
          </cell>
        </row>
        <row r="2715">
          <cell r="BC2715">
            <v>42958</v>
          </cell>
        </row>
        <row r="2716">
          <cell r="BC2716">
            <v>42959</v>
          </cell>
        </row>
        <row r="2717">
          <cell r="BC2717">
            <v>42960</v>
          </cell>
        </row>
        <row r="2718">
          <cell r="BC2718">
            <v>42961</v>
          </cell>
        </row>
        <row r="2719">
          <cell r="BC2719">
            <v>42962</v>
          </cell>
        </row>
        <row r="2720">
          <cell r="BC2720">
            <v>42963</v>
          </cell>
        </row>
        <row r="2721">
          <cell r="BC2721">
            <v>42964</v>
          </cell>
        </row>
        <row r="2722">
          <cell r="BC2722">
            <v>42965</v>
          </cell>
        </row>
        <row r="2723">
          <cell r="BC2723">
            <v>42966</v>
          </cell>
        </row>
        <row r="2724">
          <cell r="BC2724">
            <v>42967</v>
          </cell>
        </row>
        <row r="2725">
          <cell r="BC2725">
            <v>42968</v>
          </cell>
        </row>
        <row r="2726">
          <cell r="BC2726">
            <v>42969</v>
          </cell>
        </row>
        <row r="2727">
          <cell r="BC2727">
            <v>42970</v>
          </cell>
        </row>
        <row r="2728">
          <cell r="BC2728">
            <v>42971</v>
          </cell>
        </row>
        <row r="2729">
          <cell r="BC2729">
            <v>42972</v>
          </cell>
        </row>
        <row r="2730">
          <cell r="BC2730">
            <v>42973</v>
          </cell>
        </row>
        <row r="2731">
          <cell r="BC2731">
            <v>42974</v>
          </cell>
        </row>
        <row r="2732">
          <cell r="BC2732">
            <v>42975</v>
          </cell>
        </row>
        <row r="2733">
          <cell r="BC2733">
            <v>42976</v>
          </cell>
        </row>
        <row r="2734">
          <cell r="BC2734">
            <v>42977</v>
          </cell>
        </row>
        <row r="2735">
          <cell r="BC2735">
            <v>42978</v>
          </cell>
        </row>
        <row r="2736">
          <cell r="BC2736">
            <v>42979</v>
          </cell>
        </row>
        <row r="2737">
          <cell r="BC2737">
            <v>42980</v>
          </cell>
        </row>
        <row r="2738">
          <cell r="BC2738">
            <v>42981</v>
          </cell>
        </row>
        <row r="2739">
          <cell r="BC2739">
            <v>42982</v>
          </cell>
        </row>
        <row r="2740">
          <cell r="BC2740">
            <v>42983</v>
          </cell>
        </row>
        <row r="2741">
          <cell r="BC2741">
            <v>42984</v>
          </cell>
        </row>
        <row r="2742">
          <cell r="BC2742">
            <v>42985</v>
          </cell>
        </row>
        <row r="2743">
          <cell r="BC2743">
            <v>42986</v>
          </cell>
        </row>
        <row r="2744">
          <cell r="BC2744">
            <v>42987</v>
          </cell>
        </row>
        <row r="2745">
          <cell r="BC2745">
            <v>42988</v>
          </cell>
        </row>
        <row r="2746">
          <cell r="BC2746">
            <v>42989</v>
          </cell>
        </row>
        <row r="2747">
          <cell r="BC2747">
            <v>42990</v>
          </cell>
        </row>
        <row r="2748">
          <cell r="BC2748">
            <v>42991</v>
          </cell>
        </row>
        <row r="2749">
          <cell r="BC2749">
            <v>42992</v>
          </cell>
        </row>
        <row r="2750">
          <cell r="BC2750">
            <v>42993</v>
          </cell>
        </row>
        <row r="2751">
          <cell r="BC2751">
            <v>42994</v>
          </cell>
        </row>
        <row r="2752">
          <cell r="BC2752">
            <v>42995</v>
          </cell>
        </row>
        <row r="2753">
          <cell r="BC2753">
            <v>42996</v>
          </cell>
        </row>
        <row r="2754">
          <cell r="BC2754">
            <v>42997</v>
          </cell>
        </row>
        <row r="2755">
          <cell r="BC2755">
            <v>42998</v>
          </cell>
        </row>
        <row r="2756">
          <cell r="BC2756">
            <v>42999</v>
          </cell>
        </row>
        <row r="2757">
          <cell r="BC2757">
            <v>43000</v>
          </cell>
        </row>
        <row r="2758">
          <cell r="BC2758">
            <v>43001</v>
          </cell>
        </row>
        <row r="2759">
          <cell r="BC2759">
            <v>43002</v>
          </cell>
        </row>
        <row r="2760">
          <cell r="BC2760">
            <v>43003</v>
          </cell>
        </row>
        <row r="2761">
          <cell r="BC2761">
            <v>43004</v>
          </cell>
        </row>
        <row r="2762">
          <cell r="BC2762">
            <v>43005</v>
          </cell>
        </row>
        <row r="2763">
          <cell r="BC2763">
            <v>43006</v>
          </cell>
        </row>
        <row r="2764">
          <cell r="BC2764">
            <v>43007</v>
          </cell>
        </row>
        <row r="2765">
          <cell r="BC2765">
            <v>43008</v>
          </cell>
        </row>
        <row r="2766">
          <cell r="BC2766">
            <v>43009</v>
          </cell>
        </row>
        <row r="2767">
          <cell r="BC2767">
            <v>43010</v>
          </cell>
        </row>
        <row r="2768">
          <cell r="BC2768">
            <v>43011</v>
          </cell>
        </row>
        <row r="2769">
          <cell r="BC2769">
            <v>43012</v>
          </cell>
        </row>
        <row r="2770">
          <cell r="BC2770">
            <v>43013</v>
          </cell>
        </row>
        <row r="2771">
          <cell r="BC2771">
            <v>43014</v>
          </cell>
        </row>
        <row r="2772">
          <cell r="BC2772">
            <v>43015</v>
          </cell>
        </row>
        <row r="2773">
          <cell r="BC2773">
            <v>43016</v>
          </cell>
        </row>
        <row r="2774">
          <cell r="BC2774">
            <v>43017</v>
          </cell>
        </row>
        <row r="2775">
          <cell r="BC2775">
            <v>43018</v>
          </cell>
        </row>
        <row r="2776">
          <cell r="BC2776">
            <v>43019</v>
          </cell>
        </row>
        <row r="2777">
          <cell r="BC2777">
            <v>43020</v>
          </cell>
        </row>
        <row r="2778">
          <cell r="BC2778">
            <v>43021</v>
          </cell>
        </row>
        <row r="2779">
          <cell r="BC2779">
            <v>43022</v>
          </cell>
        </row>
        <row r="2780">
          <cell r="BC2780">
            <v>43023</v>
          </cell>
        </row>
        <row r="2781">
          <cell r="BC2781">
            <v>43024</v>
          </cell>
        </row>
        <row r="2782">
          <cell r="BC2782">
            <v>43025</v>
          </cell>
        </row>
        <row r="2783">
          <cell r="BC2783">
            <v>43026</v>
          </cell>
        </row>
        <row r="2784">
          <cell r="BC2784">
            <v>43027</v>
          </cell>
        </row>
        <row r="2785">
          <cell r="BC2785">
            <v>43028</v>
          </cell>
        </row>
        <row r="2786">
          <cell r="BC2786">
            <v>43029</v>
          </cell>
        </row>
        <row r="2787">
          <cell r="BC2787">
            <v>43030</v>
          </cell>
        </row>
        <row r="2788">
          <cell r="BC2788">
            <v>43031</v>
          </cell>
        </row>
        <row r="2789">
          <cell r="BC2789">
            <v>43032</v>
          </cell>
        </row>
        <row r="2790">
          <cell r="BC2790">
            <v>43033</v>
          </cell>
        </row>
        <row r="2791">
          <cell r="BC2791">
            <v>43034</v>
          </cell>
        </row>
        <row r="2792">
          <cell r="BC2792">
            <v>43035</v>
          </cell>
        </row>
        <row r="2793">
          <cell r="BC2793">
            <v>43036</v>
          </cell>
        </row>
        <row r="2794">
          <cell r="BC2794">
            <v>43037</v>
          </cell>
        </row>
        <row r="2795">
          <cell r="BC2795">
            <v>43038</v>
          </cell>
        </row>
        <row r="2796">
          <cell r="BC2796">
            <v>43039</v>
          </cell>
        </row>
        <row r="2797">
          <cell r="BC2797">
            <v>43040</v>
          </cell>
        </row>
        <row r="2798">
          <cell r="BC2798">
            <v>43041</v>
          </cell>
        </row>
        <row r="2799">
          <cell r="BC2799">
            <v>43042</v>
          </cell>
        </row>
        <row r="2800">
          <cell r="BC2800">
            <v>43043</v>
          </cell>
        </row>
        <row r="2801">
          <cell r="BC2801">
            <v>43044</v>
          </cell>
        </row>
        <row r="2802">
          <cell r="BC2802">
            <v>43045</v>
          </cell>
        </row>
        <row r="2803">
          <cell r="BC2803">
            <v>43046</v>
          </cell>
        </row>
        <row r="2804">
          <cell r="BC2804">
            <v>43047</v>
          </cell>
        </row>
        <row r="2805">
          <cell r="BC2805">
            <v>43048</v>
          </cell>
        </row>
        <row r="2806">
          <cell r="BC2806">
            <v>43049</v>
          </cell>
        </row>
        <row r="2807">
          <cell r="BC2807">
            <v>43050</v>
          </cell>
        </row>
        <row r="2808">
          <cell r="BC2808">
            <v>43051</v>
          </cell>
        </row>
        <row r="2809">
          <cell r="BC2809">
            <v>43052</v>
          </cell>
        </row>
        <row r="2810">
          <cell r="BC2810">
            <v>43053</v>
          </cell>
        </row>
        <row r="2811">
          <cell r="BC2811">
            <v>43054</v>
          </cell>
        </row>
        <row r="2812">
          <cell r="BC2812">
            <v>43055</v>
          </cell>
        </row>
        <row r="2813">
          <cell r="BC2813">
            <v>43056</v>
          </cell>
        </row>
        <row r="2814">
          <cell r="BC2814">
            <v>43057</v>
          </cell>
        </row>
        <row r="2815">
          <cell r="BC2815">
            <v>43058</v>
          </cell>
        </row>
        <row r="2816">
          <cell r="BC2816">
            <v>43059</v>
          </cell>
        </row>
        <row r="2817">
          <cell r="BC2817">
            <v>43060</v>
          </cell>
        </row>
        <row r="2818">
          <cell r="BC2818">
            <v>43061</v>
          </cell>
        </row>
        <row r="2819">
          <cell r="BC2819">
            <v>43062</v>
          </cell>
        </row>
        <row r="2820">
          <cell r="BC2820">
            <v>43063</v>
          </cell>
        </row>
        <row r="2821">
          <cell r="BC2821">
            <v>43064</v>
          </cell>
        </row>
        <row r="2822">
          <cell r="BC2822">
            <v>43065</v>
          </cell>
        </row>
        <row r="2823">
          <cell r="BC2823">
            <v>43066</v>
          </cell>
        </row>
        <row r="2824">
          <cell r="BC2824">
            <v>43067</v>
          </cell>
        </row>
        <row r="2825">
          <cell r="BC2825">
            <v>43068</v>
          </cell>
        </row>
        <row r="2826">
          <cell r="BC2826">
            <v>43069</v>
          </cell>
        </row>
        <row r="2827">
          <cell r="BC2827">
            <v>43070</v>
          </cell>
        </row>
        <row r="2828">
          <cell r="BC2828">
            <v>43071</v>
          </cell>
        </row>
        <row r="2829">
          <cell r="BC2829">
            <v>43072</v>
          </cell>
        </row>
        <row r="2830">
          <cell r="BC2830">
            <v>43073</v>
          </cell>
        </row>
        <row r="2831">
          <cell r="BC2831">
            <v>43074</v>
          </cell>
        </row>
        <row r="2832">
          <cell r="BC2832">
            <v>43075</v>
          </cell>
        </row>
        <row r="2833">
          <cell r="BC2833">
            <v>43076</v>
          </cell>
        </row>
        <row r="2834">
          <cell r="BC2834">
            <v>43077</v>
          </cell>
        </row>
        <row r="2835">
          <cell r="BC2835">
            <v>43078</v>
          </cell>
        </row>
        <row r="2836">
          <cell r="BC2836">
            <v>43079</v>
          </cell>
        </row>
        <row r="2837">
          <cell r="BC2837">
            <v>43080</v>
          </cell>
        </row>
        <row r="2838">
          <cell r="BC2838">
            <v>43081</v>
          </cell>
        </row>
        <row r="2839">
          <cell r="BC2839">
            <v>43082</v>
          </cell>
        </row>
        <row r="2840">
          <cell r="BC2840">
            <v>43083</v>
          </cell>
        </row>
        <row r="2841">
          <cell r="BC2841">
            <v>43084</v>
          </cell>
        </row>
        <row r="2842">
          <cell r="BC2842">
            <v>43085</v>
          </cell>
        </row>
        <row r="2843">
          <cell r="BC2843">
            <v>43086</v>
          </cell>
        </row>
        <row r="2844">
          <cell r="BC2844">
            <v>43087</v>
          </cell>
        </row>
        <row r="2845">
          <cell r="BC2845">
            <v>43088</v>
          </cell>
        </row>
        <row r="2846">
          <cell r="BC2846">
            <v>43089</v>
          </cell>
        </row>
        <row r="2847">
          <cell r="BC2847">
            <v>43090</v>
          </cell>
        </row>
        <row r="2848">
          <cell r="BC2848">
            <v>43091</v>
          </cell>
        </row>
        <row r="2849">
          <cell r="BC2849">
            <v>43092</v>
          </cell>
        </row>
        <row r="2850">
          <cell r="BC2850">
            <v>43093</v>
          </cell>
        </row>
        <row r="2851">
          <cell r="BC2851">
            <v>43094</v>
          </cell>
        </row>
        <row r="2852">
          <cell r="BC2852">
            <v>43095</v>
          </cell>
        </row>
        <row r="2853">
          <cell r="BC2853">
            <v>43096</v>
          </cell>
        </row>
        <row r="2854">
          <cell r="BC2854">
            <v>43097</v>
          </cell>
        </row>
        <row r="2855">
          <cell r="BC2855">
            <v>43098</v>
          </cell>
        </row>
        <row r="2856">
          <cell r="BC2856">
            <v>43099</v>
          </cell>
        </row>
        <row r="2857">
          <cell r="BC2857">
            <v>43100</v>
          </cell>
        </row>
        <row r="2858">
          <cell r="BC2858">
            <v>43101</v>
          </cell>
        </row>
        <row r="2859">
          <cell r="BC2859">
            <v>43102</v>
          </cell>
        </row>
        <row r="2860">
          <cell r="BC2860">
            <v>43103</v>
          </cell>
        </row>
        <row r="2861">
          <cell r="BC2861">
            <v>43104</v>
          </cell>
        </row>
        <row r="2862">
          <cell r="BC2862">
            <v>43105</v>
          </cell>
        </row>
        <row r="2863">
          <cell r="BC2863">
            <v>43106</v>
          </cell>
        </row>
        <row r="2864">
          <cell r="BC2864">
            <v>43107</v>
          </cell>
        </row>
        <row r="2865">
          <cell r="BC2865">
            <v>43108</v>
          </cell>
        </row>
        <row r="2866">
          <cell r="BC2866">
            <v>43109</v>
          </cell>
        </row>
        <row r="2867">
          <cell r="BC2867">
            <v>43110</v>
          </cell>
        </row>
        <row r="2868">
          <cell r="BC2868">
            <v>43111</v>
          </cell>
        </row>
        <row r="2869">
          <cell r="BC2869">
            <v>43112</v>
          </cell>
        </row>
        <row r="2870">
          <cell r="BC2870">
            <v>43113</v>
          </cell>
        </row>
        <row r="2871">
          <cell r="BC2871">
            <v>43114</v>
          </cell>
        </row>
        <row r="2872">
          <cell r="BC2872">
            <v>43115</v>
          </cell>
        </row>
        <row r="2873">
          <cell r="BC2873">
            <v>43116</v>
          </cell>
        </row>
        <row r="2874">
          <cell r="BC2874">
            <v>43117</v>
          </cell>
        </row>
        <row r="2875">
          <cell r="BC2875">
            <v>43118</v>
          </cell>
        </row>
        <row r="2876">
          <cell r="BC2876">
            <v>43119</v>
          </cell>
        </row>
        <row r="2877">
          <cell r="BC2877">
            <v>43120</v>
          </cell>
        </row>
        <row r="2878">
          <cell r="BC2878">
            <v>43121</v>
          </cell>
        </row>
        <row r="2879">
          <cell r="BC2879">
            <v>43122</v>
          </cell>
        </row>
        <row r="2880">
          <cell r="BC2880">
            <v>43123</v>
          </cell>
        </row>
        <row r="2881">
          <cell r="BC2881">
            <v>43124</v>
          </cell>
        </row>
        <row r="2882">
          <cell r="BC2882">
            <v>43125</v>
          </cell>
        </row>
        <row r="2883">
          <cell r="BC2883">
            <v>43126</v>
          </cell>
        </row>
        <row r="2884">
          <cell r="BC2884">
            <v>43127</v>
          </cell>
        </row>
        <row r="2885">
          <cell r="BC2885">
            <v>43128</v>
          </cell>
        </row>
        <row r="2886">
          <cell r="BC2886">
            <v>43129</v>
          </cell>
        </row>
        <row r="2887">
          <cell r="BC2887">
            <v>43130</v>
          </cell>
        </row>
        <row r="2888">
          <cell r="BC2888">
            <v>43131</v>
          </cell>
        </row>
        <row r="2889">
          <cell r="BC2889">
            <v>43132</v>
          </cell>
        </row>
        <row r="2890">
          <cell r="BC2890">
            <v>43133</v>
          </cell>
        </row>
        <row r="2891">
          <cell r="BC2891">
            <v>43134</v>
          </cell>
        </row>
        <row r="2892">
          <cell r="BC2892">
            <v>43135</v>
          </cell>
        </row>
        <row r="2893">
          <cell r="BC2893">
            <v>43136</v>
          </cell>
        </row>
        <row r="2894">
          <cell r="BC2894">
            <v>43137</v>
          </cell>
        </row>
        <row r="2895">
          <cell r="BC2895">
            <v>43138</v>
          </cell>
        </row>
        <row r="2896">
          <cell r="BC2896">
            <v>43139</v>
          </cell>
        </row>
        <row r="2897">
          <cell r="BC2897">
            <v>43140</v>
          </cell>
        </row>
        <row r="2898">
          <cell r="BC2898">
            <v>43141</v>
          </cell>
        </row>
        <row r="2899">
          <cell r="BC2899">
            <v>43142</v>
          </cell>
        </row>
        <row r="2900">
          <cell r="BC2900">
            <v>43143</v>
          </cell>
        </row>
        <row r="2901">
          <cell r="BC2901">
            <v>43144</v>
          </cell>
        </row>
        <row r="2902">
          <cell r="BC2902">
            <v>43145</v>
          </cell>
        </row>
        <row r="2903">
          <cell r="BC2903">
            <v>43146</v>
          </cell>
        </row>
        <row r="2904">
          <cell r="BC2904">
            <v>43147</v>
          </cell>
        </row>
        <row r="2905">
          <cell r="BC2905">
            <v>43148</v>
          </cell>
        </row>
        <row r="2906">
          <cell r="BC2906">
            <v>43149</v>
          </cell>
        </row>
        <row r="2907">
          <cell r="BC2907">
            <v>43150</v>
          </cell>
        </row>
        <row r="2908">
          <cell r="BC2908">
            <v>43151</v>
          </cell>
        </row>
        <row r="2909">
          <cell r="BC2909">
            <v>43152</v>
          </cell>
        </row>
        <row r="2910">
          <cell r="BC2910">
            <v>43153</v>
          </cell>
        </row>
        <row r="2911">
          <cell r="BC2911">
            <v>43154</v>
          </cell>
        </row>
        <row r="2912">
          <cell r="BC2912">
            <v>43155</v>
          </cell>
        </row>
        <row r="2913">
          <cell r="BC2913">
            <v>43156</v>
          </cell>
        </row>
        <row r="2914">
          <cell r="BC2914">
            <v>43157</v>
          </cell>
        </row>
        <row r="2915">
          <cell r="BC2915">
            <v>43158</v>
          </cell>
        </row>
        <row r="2916">
          <cell r="BC2916">
            <v>43159</v>
          </cell>
        </row>
        <row r="2917">
          <cell r="BC2917">
            <v>43160</v>
          </cell>
        </row>
        <row r="2918">
          <cell r="BC2918">
            <v>43161</v>
          </cell>
        </row>
        <row r="2919">
          <cell r="BC2919">
            <v>43162</v>
          </cell>
        </row>
        <row r="2920">
          <cell r="BC2920">
            <v>43163</v>
          </cell>
        </row>
        <row r="2921">
          <cell r="BC2921">
            <v>43164</v>
          </cell>
        </row>
        <row r="2922">
          <cell r="BC2922">
            <v>43165</v>
          </cell>
        </row>
        <row r="2923">
          <cell r="BC2923">
            <v>43166</v>
          </cell>
        </row>
        <row r="2924">
          <cell r="BC2924">
            <v>43167</v>
          </cell>
        </row>
        <row r="2925">
          <cell r="BC2925">
            <v>43168</v>
          </cell>
        </row>
        <row r="2926">
          <cell r="BC2926">
            <v>43169</v>
          </cell>
        </row>
        <row r="2927">
          <cell r="BC2927">
            <v>43170</v>
          </cell>
        </row>
        <row r="2928">
          <cell r="BC2928">
            <v>43171</v>
          </cell>
        </row>
        <row r="2929">
          <cell r="BC2929">
            <v>43172</v>
          </cell>
        </row>
        <row r="2930">
          <cell r="BC2930">
            <v>43173</v>
          </cell>
        </row>
        <row r="2931">
          <cell r="BC2931">
            <v>43174</v>
          </cell>
        </row>
        <row r="2932">
          <cell r="BC2932">
            <v>43175</v>
          </cell>
        </row>
        <row r="2933">
          <cell r="BC2933">
            <v>43176</v>
          </cell>
        </row>
        <row r="2934">
          <cell r="BC2934">
            <v>43177</v>
          </cell>
        </row>
        <row r="2935">
          <cell r="BC2935">
            <v>43178</v>
          </cell>
        </row>
        <row r="2936">
          <cell r="BC2936">
            <v>43179</v>
          </cell>
        </row>
        <row r="2937">
          <cell r="BC2937">
            <v>43180</v>
          </cell>
        </row>
        <row r="2938">
          <cell r="BC2938">
            <v>43181</v>
          </cell>
        </row>
        <row r="2939">
          <cell r="BC2939">
            <v>43182</v>
          </cell>
        </row>
        <row r="2940">
          <cell r="BC2940">
            <v>43183</v>
          </cell>
        </row>
        <row r="2941">
          <cell r="BC2941">
            <v>43184</v>
          </cell>
        </row>
        <row r="2942">
          <cell r="BC2942">
            <v>43185</v>
          </cell>
        </row>
        <row r="2943">
          <cell r="BC2943">
            <v>43186</v>
          </cell>
        </row>
        <row r="2944">
          <cell r="BC2944">
            <v>43187</v>
          </cell>
        </row>
        <row r="2945">
          <cell r="BC2945">
            <v>43188</v>
          </cell>
        </row>
        <row r="2946">
          <cell r="BC2946">
            <v>43189</v>
          </cell>
        </row>
        <row r="2947">
          <cell r="BC2947">
            <v>43190</v>
          </cell>
        </row>
        <row r="2948">
          <cell r="BC2948">
            <v>43191</v>
          </cell>
        </row>
        <row r="2949">
          <cell r="BC2949">
            <v>43192</v>
          </cell>
        </row>
        <row r="2950">
          <cell r="BC2950">
            <v>43193</v>
          </cell>
        </row>
        <row r="2951">
          <cell r="BC2951">
            <v>43194</v>
          </cell>
        </row>
        <row r="2952">
          <cell r="BC2952">
            <v>43195</v>
          </cell>
        </row>
        <row r="2953">
          <cell r="BC2953">
            <v>43196</v>
          </cell>
        </row>
        <row r="2954">
          <cell r="BC2954">
            <v>43197</v>
          </cell>
        </row>
        <row r="2955">
          <cell r="BC2955">
            <v>43198</v>
          </cell>
        </row>
        <row r="2956">
          <cell r="BC2956">
            <v>43199</v>
          </cell>
        </row>
        <row r="2957">
          <cell r="BC2957">
            <v>43200</v>
          </cell>
        </row>
        <row r="2958">
          <cell r="BC2958">
            <v>43201</v>
          </cell>
        </row>
        <row r="2959">
          <cell r="BC2959">
            <v>43202</v>
          </cell>
        </row>
        <row r="2960">
          <cell r="BC2960">
            <v>43203</v>
          </cell>
        </row>
        <row r="2961">
          <cell r="BC2961">
            <v>43204</v>
          </cell>
        </row>
        <row r="2962">
          <cell r="BC2962">
            <v>43205</v>
          </cell>
        </row>
        <row r="2963">
          <cell r="BC2963">
            <v>43206</v>
          </cell>
        </row>
        <row r="2964">
          <cell r="BC2964">
            <v>43207</v>
          </cell>
        </row>
        <row r="2965">
          <cell r="BC2965">
            <v>43208</v>
          </cell>
        </row>
        <row r="2966">
          <cell r="BC2966">
            <v>43209</v>
          </cell>
        </row>
        <row r="2967">
          <cell r="BC2967">
            <v>43210</v>
          </cell>
        </row>
        <row r="2968">
          <cell r="BC2968">
            <v>43211</v>
          </cell>
        </row>
        <row r="2969">
          <cell r="BC2969">
            <v>43212</v>
          </cell>
        </row>
        <row r="2970">
          <cell r="BC2970">
            <v>43213</v>
          </cell>
        </row>
        <row r="2971">
          <cell r="BC2971">
            <v>43214</v>
          </cell>
        </row>
        <row r="2972">
          <cell r="BC2972">
            <v>43215</v>
          </cell>
        </row>
        <row r="2973">
          <cell r="BC2973">
            <v>43216</v>
          </cell>
        </row>
        <row r="2974">
          <cell r="BC2974">
            <v>43217</v>
          </cell>
        </row>
        <row r="2975">
          <cell r="BC2975">
            <v>43218</v>
          </cell>
        </row>
        <row r="2976">
          <cell r="BC2976">
            <v>43219</v>
          </cell>
        </row>
        <row r="2977">
          <cell r="BC2977">
            <v>43220</v>
          </cell>
        </row>
        <row r="2978">
          <cell r="BC2978">
            <v>43221</v>
          </cell>
        </row>
        <row r="2979">
          <cell r="BC2979">
            <v>43222</v>
          </cell>
        </row>
        <row r="2980">
          <cell r="BC2980">
            <v>43223</v>
          </cell>
        </row>
        <row r="2981">
          <cell r="BC2981">
            <v>43224</v>
          </cell>
        </row>
        <row r="2982">
          <cell r="BC2982">
            <v>43225</v>
          </cell>
        </row>
        <row r="2983">
          <cell r="BC2983">
            <v>43226</v>
          </cell>
        </row>
        <row r="2984">
          <cell r="BC2984">
            <v>43227</v>
          </cell>
        </row>
        <row r="2985">
          <cell r="BC2985">
            <v>43228</v>
          </cell>
        </row>
        <row r="2986">
          <cell r="BC2986">
            <v>43229</v>
          </cell>
        </row>
        <row r="2987">
          <cell r="BC2987">
            <v>43230</v>
          </cell>
        </row>
        <row r="2988">
          <cell r="BC2988">
            <v>43231</v>
          </cell>
        </row>
        <row r="2989">
          <cell r="BC2989">
            <v>43232</v>
          </cell>
        </row>
        <row r="2990">
          <cell r="BC2990">
            <v>43233</v>
          </cell>
        </row>
        <row r="2991">
          <cell r="BC2991">
            <v>43234</v>
          </cell>
        </row>
        <row r="2992">
          <cell r="BC2992">
            <v>43235</v>
          </cell>
        </row>
        <row r="2993">
          <cell r="BC2993">
            <v>43236</v>
          </cell>
        </row>
        <row r="2994">
          <cell r="BC2994">
            <v>43237</v>
          </cell>
        </row>
        <row r="2995">
          <cell r="BC2995">
            <v>43238</v>
          </cell>
        </row>
        <row r="2996">
          <cell r="BC2996">
            <v>43239</v>
          </cell>
        </row>
        <row r="2997">
          <cell r="BC2997">
            <v>43240</v>
          </cell>
        </row>
        <row r="2998">
          <cell r="BC2998">
            <v>43241</v>
          </cell>
        </row>
        <row r="2999">
          <cell r="BC2999">
            <v>43242</v>
          </cell>
        </row>
        <row r="3000">
          <cell r="BC3000">
            <v>43243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I1" t="str">
            <v>Review Chart Categories</v>
          </cell>
        </row>
      </sheetData>
      <sheetData sheetId="18" refreshError="1"/>
      <sheetData sheetId="19" refreshError="1"/>
      <sheetData sheetId="20">
        <row r="2">
          <cell r="C2" t="str">
            <v>CO#30 Meter Service Providers 30-S310-N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"/>
      <sheetName val="MANPOWER"/>
      <sheetName val="MATERIAL"/>
      <sheetName val="VEHICLES"/>
      <sheetName val="OTHER"/>
    </sheetNames>
    <sheetDataSet>
      <sheetData sheetId="0"/>
      <sheetData sheetId="1" refreshError="1">
        <row r="2">
          <cell r="H2">
            <v>3101796</v>
          </cell>
          <cell r="I2">
            <v>3038385.56</v>
          </cell>
          <cell r="J2">
            <v>2839790</v>
          </cell>
        </row>
        <row r="3">
          <cell r="H3">
            <v>558828</v>
          </cell>
          <cell r="I3">
            <v>651551.52</v>
          </cell>
          <cell r="J3">
            <v>576552</v>
          </cell>
        </row>
        <row r="4">
          <cell r="H4">
            <v>1612936</v>
          </cell>
          <cell r="I4">
            <v>1553248.63</v>
          </cell>
          <cell r="J4">
            <v>1448291</v>
          </cell>
        </row>
        <row r="5">
          <cell r="H5">
            <v>2542548</v>
          </cell>
          <cell r="I5">
            <v>2427934.94</v>
          </cell>
          <cell r="J5">
            <v>2498748</v>
          </cell>
        </row>
        <row r="6">
          <cell r="H6">
            <v>45540</v>
          </cell>
          <cell r="I6">
            <v>117724.63</v>
          </cell>
          <cell r="J6">
            <v>64269</v>
          </cell>
        </row>
        <row r="7">
          <cell r="H7">
            <v>712080</v>
          </cell>
          <cell r="I7">
            <v>674823.61</v>
          </cell>
          <cell r="J7">
            <v>674606</v>
          </cell>
        </row>
        <row r="8">
          <cell r="H8">
            <v>5150040</v>
          </cell>
          <cell r="I8">
            <v>4777566.4800000004</v>
          </cell>
          <cell r="J8">
            <v>5043329</v>
          </cell>
        </row>
        <row r="9">
          <cell r="H9">
            <v>107240</v>
          </cell>
          <cell r="I9">
            <v>101488.96000000001</v>
          </cell>
          <cell r="J9">
            <v>87736</v>
          </cell>
        </row>
        <row r="10">
          <cell r="H10">
            <v>0</v>
          </cell>
          <cell r="I10">
            <v>0</v>
          </cell>
          <cell r="J10">
            <v>0</v>
          </cell>
        </row>
        <row r="11">
          <cell r="H11">
            <v>37508</v>
          </cell>
          <cell r="I11">
            <v>20244.57</v>
          </cell>
          <cell r="J11">
            <v>25162</v>
          </cell>
        </row>
        <row r="12">
          <cell r="H12">
            <v>70872</v>
          </cell>
          <cell r="I12">
            <v>100482.23</v>
          </cell>
          <cell r="J12">
            <v>89586</v>
          </cell>
        </row>
        <row r="13">
          <cell r="H13">
            <v>0</v>
          </cell>
          <cell r="I13">
            <v>7902.24</v>
          </cell>
          <cell r="J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</row>
        <row r="15">
          <cell r="H15">
            <v>0</v>
          </cell>
          <cell r="I15">
            <v>216</v>
          </cell>
          <cell r="J15">
            <v>0</v>
          </cell>
        </row>
        <row r="16">
          <cell r="H16">
            <v>12000</v>
          </cell>
          <cell r="I16">
            <v>6478.24</v>
          </cell>
          <cell r="J16">
            <v>8052</v>
          </cell>
        </row>
        <row r="17">
          <cell r="H17">
            <v>6135</v>
          </cell>
          <cell r="I17">
            <v>8038.59</v>
          </cell>
          <cell r="J17">
            <v>7153</v>
          </cell>
        </row>
        <row r="18">
          <cell r="H18">
            <v>0</v>
          </cell>
          <cell r="I18">
            <v>632.17999999999995</v>
          </cell>
          <cell r="J18">
            <v>0</v>
          </cell>
        </row>
        <row r="19">
          <cell r="H19">
            <v>1165668</v>
          </cell>
          <cell r="I19">
            <v>1215608.48</v>
          </cell>
          <cell r="J19">
            <v>1139512</v>
          </cell>
        </row>
        <row r="20">
          <cell r="H20">
            <v>20788</v>
          </cell>
          <cell r="I20">
            <v>26248.02</v>
          </cell>
          <cell r="J20">
            <v>21368</v>
          </cell>
        </row>
        <row r="21">
          <cell r="H21">
            <v>161304</v>
          </cell>
          <cell r="I21">
            <v>52683.75</v>
          </cell>
          <cell r="J21">
            <v>95164</v>
          </cell>
        </row>
        <row r="22">
          <cell r="H22">
            <v>108996</v>
          </cell>
          <cell r="I22">
            <v>129691.9</v>
          </cell>
          <cell r="J22">
            <v>107780</v>
          </cell>
        </row>
        <row r="23">
          <cell r="H23">
            <v>149612</v>
          </cell>
          <cell r="I23">
            <v>96380.04</v>
          </cell>
          <cell r="J23">
            <v>0</v>
          </cell>
        </row>
        <row r="24">
          <cell r="H24">
            <v>76248</v>
          </cell>
          <cell r="I24">
            <v>46362.11</v>
          </cell>
          <cell r="J24">
            <v>63000</v>
          </cell>
        </row>
        <row r="25">
          <cell r="H25">
            <v>0</v>
          </cell>
          <cell r="I25">
            <v>0</v>
          </cell>
          <cell r="J25">
            <v>0</v>
          </cell>
        </row>
        <row r="26">
          <cell r="H26">
            <v>29052</v>
          </cell>
          <cell r="I26">
            <v>59299.48</v>
          </cell>
          <cell r="J26">
            <v>49992</v>
          </cell>
        </row>
        <row r="27">
          <cell r="H27">
            <v>2004</v>
          </cell>
          <cell r="I27">
            <v>2499.88</v>
          </cell>
          <cell r="J27">
            <v>1992</v>
          </cell>
        </row>
        <row r="28">
          <cell r="H28">
            <v>9996</v>
          </cell>
          <cell r="I28">
            <v>15270.21</v>
          </cell>
          <cell r="J28">
            <v>9996</v>
          </cell>
        </row>
        <row r="29">
          <cell r="H29">
            <v>0</v>
          </cell>
          <cell r="I29">
            <v>2830.8</v>
          </cell>
          <cell r="J29">
            <v>12000</v>
          </cell>
        </row>
        <row r="30">
          <cell r="H30">
            <v>996</v>
          </cell>
          <cell r="I30">
            <v>26652.57</v>
          </cell>
          <cell r="J30">
            <v>9996</v>
          </cell>
        </row>
        <row r="31">
          <cell r="H31">
            <v>12000</v>
          </cell>
          <cell r="I31">
            <v>5128.34</v>
          </cell>
          <cell r="J31">
            <v>6000</v>
          </cell>
        </row>
        <row r="32">
          <cell r="H32">
            <v>44008</v>
          </cell>
          <cell r="I32">
            <v>50957.21</v>
          </cell>
          <cell r="J32">
            <v>45868</v>
          </cell>
        </row>
        <row r="33">
          <cell r="H33">
            <v>85000</v>
          </cell>
          <cell r="I33">
            <v>91042.73</v>
          </cell>
          <cell r="J33">
            <v>230696</v>
          </cell>
        </row>
        <row r="34">
          <cell r="H34">
            <v>2208</v>
          </cell>
          <cell r="I34">
            <v>3042.78</v>
          </cell>
          <cell r="J34">
            <v>2204</v>
          </cell>
        </row>
        <row r="35">
          <cell r="H35">
            <v>15000</v>
          </cell>
          <cell r="I35">
            <v>19563.38</v>
          </cell>
          <cell r="J35">
            <v>15000</v>
          </cell>
        </row>
        <row r="36">
          <cell r="H36">
            <v>20004</v>
          </cell>
          <cell r="I36">
            <v>24522.07</v>
          </cell>
          <cell r="J36">
            <v>20004</v>
          </cell>
        </row>
        <row r="37">
          <cell r="H37">
            <v>173640</v>
          </cell>
          <cell r="I37">
            <v>141264.4</v>
          </cell>
          <cell r="J37">
            <v>114872</v>
          </cell>
        </row>
        <row r="38">
          <cell r="H38">
            <v>6996</v>
          </cell>
          <cell r="I38">
            <v>7523.03</v>
          </cell>
          <cell r="J38">
            <v>7992</v>
          </cell>
        </row>
        <row r="39">
          <cell r="H39">
            <v>9580</v>
          </cell>
          <cell r="I39">
            <v>10987.28</v>
          </cell>
          <cell r="J39">
            <v>20840</v>
          </cell>
        </row>
        <row r="40">
          <cell r="H40">
            <v>2800</v>
          </cell>
          <cell r="I40">
            <v>3022.83</v>
          </cell>
          <cell r="J40">
            <v>3100</v>
          </cell>
        </row>
        <row r="41">
          <cell r="H41">
            <v>4356</v>
          </cell>
          <cell r="I41">
            <v>3404.76</v>
          </cell>
          <cell r="J41">
            <v>2332</v>
          </cell>
        </row>
      </sheetData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B17" t="str">
            <v xml:space="preserve"> 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 t="e">
            <v>#N/A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/>
          </cell>
        </row>
        <row r="101">
          <cell r="G101" t="str">
            <v/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/>
          </cell>
        </row>
        <row r="109">
          <cell r="G109" t="str">
            <v/>
          </cell>
        </row>
        <row r="110">
          <cell r="G110" t="str">
            <v/>
          </cell>
        </row>
        <row r="111">
          <cell r="G111" t="str">
            <v/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/>
          </cell>
        </row>
        <row r="133">
          <cell r="B133" t="str">
            <v>100-101</v>
          </cell>
        </row>
        <row r="134">
          <cell r="B134" t="str">
            <v>200-101</v>
          </cell>
        </row>
        <row r="135">
          <cell r="B135" t="str">
            <v>201-101</v>
          </cell>
        </row>
        <row r="136">
          <cell r="B136" t="str">
            <v>205-101</v>
          </cell>
        </row>
        <row r="137">
          <cell r="B137" t="str">
            <v>210-101</v>
          </cell>
        </row>
        <row r="138">
          <cell r="B138" t="str">
            <v>211-101</v>
          </cell>
        </row>
        <row r="139">
          <cell r="B139" t="str">
            <v>212-101</v>
          </cell>
        </row>
        <row r="140">
          <cell r="B140" t="str">
            <v>213-101</v>
          </cell>
        </row>
        <row r="141">
          <cell r="B141" t="str">
            <v>300-101</v>
          </cell>
        </row>
        <row r="142">
          <cell r="B142" t="str">
            <v>301-101</v>
          </cell>
        </row>
        <row r="143">
          <cell r="B143" t="str">
            <v>302-101</v>
          </cell>
        </row>
        <row r="144">
          <cell r="B144" t="str">
            <v>303-101</v>
          </cell>
        </row>
        <row r="145">
          <cell r="B145" t="str">
            <v>303-102</v>
          </cell>
        </row>
        <row r="146">
          <cell r="B146" t="str">
            <v>304-101</v>
          </cell>
        </row>
        <row r="147">
          <cell r="B147" t="str">
            <v>304-102</v>
          </cell>
        </row>
        <row r="148">
          <cell r="B148" t="str">
            <v>305-101</v>
          </cell>
        </row>
        <row r="149">
          <cell r="B149" t="str">
            <v>306-101</v>
          </cell>
        </row>
        <row r="150">
          <cell r="B150" t="str">
            <v>306-102</v>
          </cell>
        </row>
        <row r="151">
          <cell r="B151" t="str">
            <v>310-101</v>
          </cell>
        </row>
        <row r="152">
          <cell r="B152" t="str">
            <v>310-102</v>
          </cell>
        </row>
        <row r="153">
          <cell r="B153" t="str">
            <v>311-101</v>
          </cell>
        </row>
        <row r="154">
          <cell r="B154" t="str">
            <v>311-102</v>
          </cell>
        </row>
        <row r="155">
          <cell r="B155" t="str">
            <v>312-101</v>
          </cell>
        </row>
        <row r="156">
          <cell r="B156" t="str">
            <v>312-102</v>
          </cell>
        </row>
        <row r="157">
          <cell r="B157" t="str">
            <v>313-101</v>
          </cell>
        </row>
        <row r="158">
          <cell r="B158" t="str">
            <v>313-102</v>
          </cell>
        </row>
        <row r="159">
          <cell r="B159" t="str">
            <v>314-101</v>
          </cell>
        </row>
        <row r="160">
          <cell r="B160" t="str">
            <v>315-101</v>
          </cell>
        </row>
        <row r="161">
          <cell r="B161" t="str">
            <v>330-101</v>
          </cell>
        </row>
        <row r="162">
          <cell r="B162" t="str">
            <v>392-101</v>
          </cell>
        </row>
        <row r="163">
          <cell r="B163" t="str">
            <v>400-101</v>
          </cell>
        </row>
        <row r="164">
          <cell r="B164" t="str">
            <v>500-101</v>
          </cell>
        </row>
        <row r="165">
          <cell r="B165" t="str">
            <v>501-101</v>
          </cell>
        </row>
        <row r="166">
          <cell r="B166" t="str">
            <v>502-101</v>
          </cell>
        </row>
        <row r="167">
          <cell r="B167" t="str">
            <v>502-102</v>
          </cell>
        </row>
        <row r="168">
          <cell r="B168" t="str">
            <v>503-101</v>
          </cell>
        </row>
        <row r="169">
          <cell r="B169" t="str">
            <v>503-102</v>
          </cell>
        </row>
        <row r="170">
          <cell r="B170" t="str">
            <v>504-101</v>
          </cell>
        </row>
        <row r="171">
          <cell r="B171" t="str">
            <v>521-101</v>
          </cell>
        </row>
        <row r="172">
          <cell r="B172" t="str">
            <v>522-101</v>
          </cell>
        </row>
        <row r="173">
          <cell r="B173" t="str">
            <v>523-101</v>
          </cell>
        </row>
        <row r="174">
          <cell r="B174" t="str">
            <v>523-102</v>
          </cell>
        </row>
        <row r="175">
          <cell r="B175" t="str">
            <v>524-101</v>
          </cell>
        </row>
        <row r="176">
          <cell r="B176" t="str">
            <v>525-101</v>
          </cell>
        </row>
        <row r="177">
          <cell r="B177" t="str">
            <v>525-102</v>
          </cell>
        </row>
        <row r="178">
          <cell r="B178" t="str">
            <v>543-101</v>
          </cell>
        </row>
        <row r="179">
          <cell r="B179" t="str">
            <v>544-101</v>
          </cell>
        </row>
        <row r="180">
          <cell r="B180" t="str">
            <v>544-102</v>
          </cell>
        </row>
        <row r="181">
          <cell r="B181" t="str">
            <v>545-101</v>
          </cell>
        </row>
        <row r="182">
          <cell r="B182" t="str">
            <v>545-102</v>
          </cell>
        </row>
        <row r="183">
          <cell r="B183" t="str">
            <v>591-101</v>
          </cell>
        </row>
        <row r="184">
          <cell r="B184" t="str">
            <v>592-101</v>
          </cell>
        </row>
        <row r="185">
          <cell r="B185" t="str">
            <v>593-101</v>
          </cell>
        </row>
        <row r="186">
          <cell r="B186" t="str">
            <v>600-101</v>
          </cell>
        </row>
        <row r="187">
          <cell r="B187" t="str">
            <v>601-101</v>
          </cell>
        </row>
        <row r="188">
          <cell r="B188" t="str">
            <v>620-101</v>
          </cell>
        </row>
        <row r="189">
          <cell r="B189" t="str">
            <v>650-101</v>
          </cell>
        </row>
        <row r="190">
          <cell r="B190" t="str">
            <v>651-101</v>
          </cell>
        </row>
        <row r="191">
          <cell r="B191" t="str">
            <v>652-101</v>
          </cell>
        </row>
        <row r="192">
          <cell r="B192" t="str">
            <v>653-101</v>
          </cell>
        </row>
        <row r="193">
          <cell r="B193" t="str">
            <v>654-101</v>
          </cell>
        </row>
        <row r="194">
          <cell r="B194" t="str">
            <v>654-102</v>
          </cell>
        </row>
        <row r="195">
          <cell r="B195" t="str">
            <v>680-101</v>
          </cell>
        </row>
        <row r="196">
          <cell r="B196" t="str">
            <v>800-101</v>
          </cell>
        </row>
        <row r="1188">
          <cell r="C1188">
            <v>1</v>
          </cell>
          <cell r="D1188">
            <v>1</v>
          </cell>
          <cell r="E1188" t="str">
            <v>ETECHNO</v>
          </cell>
          <cell r="F1188" t="str">
            <v>Engineering Technologist</v>
          </cell>
          <cell r="G1188" t="str">
            <v>W</v>
          </cell>
          <cell r="H1188">
            <v>71.453197916666667</v>
          </cell>
          <cell r="I1188">
            <v>1500</v>
          </cell>
        </row>
        <row r="1189">
          <cell r="C1189">
            <v>2</v>
          </cell>
          <cell r="D1189">
            <v>1</v>
          </cell>
          <cell r="E1189" t="str">
            <v>MTR3</v>
          </cell>
          <cell r="F1189" t="str">
            <v>Meterperson - 3rd Class</v>
          </cell>
          <cell r="G1189" t="str">
            <v>W</v>
          </cell>
          <cell r="H1189">
            <v>57.388500976562497</v>
          </cell>
          <cell r="I1189">
            <v>1600</v>
          </cell>
        </row>
        <row r="1190">
          <cell r="C1190">
            <v>3</v>
          </cell>
          <cell r="D1190">
            <v>1</v>
          </cell>
          <cell r="E1190" t="str">
            <v>MPLH</v>
          </cell>
          <cell r="F1190" t="str">
            <v>Meterperson, Lead Hand</v>
          </cell>
          <cell r="G1190" t="str">
            <v>W</v>
          </cell>
          <cell r="H1190">
            <v>73.397998046875003</v>
          </cell>
          <cell r="I1190">
            <v>1600</v>
          </cell>
        </row>
        <row r="1191">
          <cell r="C1191">
            <v>4</v>
          </cell>
          <cell r="D1191">
            <v>8</v>
          </cell>
          <cell r="E1191" t="str">
            <v>MTR1</v>
          </cell>
          <cell r="F1191" t="str">
            <v>Meterperson - 1st Class</v>
          </cell>
          <cell r="G1191" t="str">
            <v>W</v>
          </cell>
          <cell r="H1191">
            <v>67.801499023437501</v>
          </cell>
          <cell r="I1191">
            <v>1600</v>
          </cell>
        </row>
        <row r="1192">
          <cell r="C1192" t="str">
            <v/>
          </cell>
          <cell r="D1192" t="str">
            <v/>
          </cell>
          <cell r="E1192" t="str">
            <v>MTR1</v>
          </cell>
          <cell r="F1192" t="str">
            <v>Meterperson - 1st Class</v>
          </cell>
          <cell r="G1192" t="str">
            <v>W</v>
          </cell>
          <cell r="H1192">
            <v>67.801499023437501</v>
          </cell>
          <cell r="I1192">
            <v>1600</v>
          </cell>
        </row>
        <row r="1193">
          <cell r="C1193" t="str">
            <v/>
          </cell>
          <cell r="D1193" t="str">
            <v/>
          </cell>
          <cell r="E1193" t="str">
            <v>MTR1</v>
          </cell>
          <cell r="F1193" t="str">
            <v>Meterperson - 1st Class</v>
          </cell>
          <cell r="G1193" t="str">
            <v>W</v>
          </cell>
          <cell r="H1193">
            <v>67.801499023437501</v>
          </cell>
          <cell r="I1193">
            <v>1600</v>
          </cell>
        </row>
        <row r="1194">
          <cell r="C1194" t="str">
            <v/>
          </cell>
          <cell r="D1194" t="str">
            <v/>
          </cell>
          <cell r="E1194" t="str">
            <v>MTR1</v>
          </cell>
          <cell r="F1194" t="str">
            <v>Meterperson - 1st Class</v>
          </cell>
          <cell r="G1194" t="str">
            <v>W</v>
          </cell>
          <cell r="H1194">
            <v>67.801499023437501</v>
          </cell>
          <cell r="I1194">
            <v>1600</v>
          </cell>
        </row>
        <row r="1195">
          <cell r="C1195" t="str">
            <v/>
          </cell>
          <cell r="D1195" t="str">
            <v/>
          </cell>
          <cell r="E1195" t="str">
            <v>MTR1</v>
          </cell>
          <cell r="F1195" t="str">
            <v>Meterperson - 1st Class</v>
          </cell>
          <cell r="G1195" t="str">
            <v>W</v>
          </cell>
          <cell r="H1195">
            <v>67.801499023437501</v>
          </cell>
          <cell r="I1195">
            <v>1600</v>
          </cell>
        </row>
        <row r="1196">
          <cell r="C1196">
            <v>5</v>
          </cell>
          <cell r="D1196">
            <v>1</v>
          </cell>
          <cell r="E1196" t="str">
            <v>SCC</v>
          </cell>
          <cell r="F1196" t="str">
            <v>Supervisor, Customer Connections</v>
          </cell>
          <cell r="G1196" t="str">
            <v>P</v>
          </cell>
          <cell r="H1196">
            <v>84.962177734375004</v>
          </cell>
          <cell r="I1196">
            <v>1600</v>
          </cell>
        </row>
        <row r="1197">
          <cell r="C1197">
            <v>6</v>
          </cell>
          <cell r="D1197">
            <v>1</v>
          </cell>
          <cell r="E1197" t="str">
            <v>MTR2</v>
          </cell>
          <cell r="F1197" t="str">
            <v>Meterperson - 2nd Class</v>
          </cell>
          <cell r="G1197" t="str">
            <v>W</v>
          </cell>
          <cell r="H1197">
            <v>62.809501953125</v>
          </cell>
          <cell r="I1197">
            <v>1600</v>
          </cell>
        </row>
        <row r="1198">
          <cell r="C1198">
            <v>7</v>
          </cell>
          <cell r="D1198">
            <v>4</v>
          </cell>
          <cell r="E1198" t="str">
            <v>MSC</v>
          </cell>
          <cell r="F1198" t="str">
            <v>Meter Support Clerk</v>
          </cell>
          <cell r="G1198" t="str">
            <v>W</v>
          </cell>
          <cell r="H1198">
            <v>42.023799479166669</v>
          </cell>
          <cell r="I1198">
            <v>1500</v>
          </cell>
        </row>
        <row r="1199">
          <cell r="C1199" t="str">
            <v/>
          </cell>
          <cell r="D1199" t="str">
            <v/>
          </cell>
          <cell r="E1199" t="str">
            <v>MSC</v>
          </cell>
          <cell r="F1199" t="str">
            <v>Meter Support Clerk</v>
          </cell>
          <cell r="G1199" t="str">
            <v>W</v>
          </cell>
          <cell r="H1199">
            <v>57.875999999999998</v>
          </cell>
          <cell r="I1199">
            <v>1500</v>
          </cell>
        </row>
        <row r="1200">
          <cell r="C1200" t="str">
            <v/>
          </cell>
          <cell r="D1200" t="str">
            <v/>
          </cell>
          <cell r="E1200" t="str">
            <v>MSC</v>
          </cell>
          <cell r="F1200" t="str">
            <v>Meter Support Clerk</v>
          </cell>
          <cell r="G1200" t="str">
            <v>W</v>
          </cell>
          <cell r="H1200">
            <v>42.023799479166669</v>
          </cell>
          <cell r="I1200">
            <v>1500</v>
          </cell>
        </row>
        <row r="1201">
          <cell r="C1201" t="str">
            <v/>
          </cell>
          <cell r="D1201" t="str">
            <v/>
          </cell>
          <cell r="E1201" t="str">
            <v>MSC</v>
          </cell>
          <cell r="F1201" t="str">
            <v>Meter Support Clerk</v>
          </cell>
          <cell r="G1201" t="str">
            <v>W</v>
          </cell>
          <cell r="H1201">
            <v>42.023799479166669</v>
          </cell>
          <cell r="I1201">
            <v>1500</v>
          </cell>
        </row>
        <row r="1202">
          <cell r="C1202">
            <v>8</v>
          </cell>
          <cell r="D1202">
            <v>3</v>
          </cell>
          <cell r="E1202" t="str">
            <v>ETECH2</v>
          </cell>
          <cell r="F1202" t="str">
            <v>Engineering Technician 2</v>
          </cell>
          <cell r="G1202" t="str">
            <v>W</v>
          </cell>
          <cell r="H1202">
            <v>51.01459895833333</v>
          </cell>
          <cell r="I1202">
            <v>1500</v>
          </cell>
        </row>
        <row r="1203">
          <cell r="C1203" t="str">
            <v/>
          </cell>
          <cell r="D1203" t="str">
            <v/>
          </cell>
          <cell r="E1203" t="str">
            <v>ETECH2</v>
          </cell>
          <cell r="F1203" t="str">
            <v>Engineering Technician 2</v>
          </cell>
          <cell r="G1203" t="str">
            <v>W</v>
          </cell>
          <cell r="H1203">
            <v>54.454401041666664</v>
          </cell>
          <cell r="I1203">
            <v>1500</v>
          </cell>
        </row>
        <row r="1204">
          <cell r="C1204" t="str">
            <v/>
          </cell>
          <cell r="D1204" t="str">
            <v/>
          </cell>
          <cell r="E1204" t="str">
            <v>MTR1</v>
          </cell>
          <cell r="F1204" t="str">
            <v>Meterperson - 1st Class</v>
          </cell>
          <cell r="G1204" t="str">
            <v>W</v>
          </cell>
          <cell r="H1204">
            <v>67.801499023437501</v>
          </cell>
          <cell r="I1204">
            <v>1600</v>
          </cell>
        </row>
        <row r="1205">
          <cell r="C1205">
            <v>9</v>
          </cell>
          <cell r="D1205">
            <v>1</v>
          </cell>
          <cell r="E1205" t="str">
            <v>MCC</v>
          </cell>
          <cell r="F1205" t="str">
            <v>Manager, Customer Connections</v>
          </cell>
          <cell r="G1205" t="str">
            <v>P</v>
          </cell>
          <cell r="H1205">
            <v>90.150380859375005</v>
          </cell>
          <cell r="I1205">
            <v>1600</v>
          </cell>
        </row>
        <row r="1206">
          <cell r="C1206" t="str">
            <v/>
          </cell>
          <cell r="D1206" t="str">
            <v/>
          </cell>
          <cell r="E1206" t="str">
            <v>MTR1</v>
          </cell>
          <cell r="F1206" t="str">
            <v>Meterperson - 1st Class</v>
          </cell>
          <cell r="G1206" t="str">
            <v>W</v>
          </cell>
          <cell r="H1206">
            <v>67.801499023437501</v>
          </cell>
          <cell r="I1206">
            <v>1600</v>
          </cell>
        </row>
        <row r="1207">
          <cell r="C1207" t="str">
            <v/>
          </cell>
          <cell r="D1207" t="str">
            <v/>
          </cell>
          <cell r="E1207" t="str">
            <v>MTR1</v>
          </cell>
          <cell r="F1207" t="str">
            <v>Meterperson - 1st Class</v>
          </cell>
          <cell r="G1207" t="str">
            <v>W</v>
          </cell>
          <cell r="H1207">
            <v>67.801499023437501</v>
          </cell>
          <cell r="I1207">
            <v>1600</v>
          </cell>
        </row>
        <row r="1208">
          <cell r="C1208" t="str">
            <v/>
          </cell>
          <cell r="D1208" t="str">
            <v/>
          </cell>
          <cell r="E1208" t="str">
            <v>ETECH2</v>
          </cell>
          <cell r="F1208" t="str">
            <v>Engineering Technician 2</v>
          </cell>
          <cell r="G1208" t="str">
            <v>W</v>
          </cell>
          <cell r="H1208">
            <v>51.01459895833333</v>
          </cell>
          <cell r="I1208">
            <v>1500</v>
          </cell>
        </row>
        <row r="1209"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>
            <v>0</v>
          </cell>
          <cell r="I1209" t="str">
            <v/>
          </cell>
        </row>
        <row r="1210"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>
            <v>0</v>
          </cell>
          <cell r="I1210" t="str">
            <v/>
          </cell>
        </row>
        <row r="1211"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>
            <v>0</v>
          </cell>
          <cell r="I1211" t="str">
            <v/>
          </cell>
        </row>
        <row r="1212"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>
            <v>0</v>
          </cell>
          <cell r="I1212" t="str">
            <v/>
          </cell>
        </row>
        <row r="1213"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>
            <v>0</v>
          </cell>
          <cell r="I1213" t="str">
            <v/>
          </cell>
        </row>
        <row r="1214"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>
            <v>0</v>
          </cell>
          <cell r="I1214" t="str">
            <v/>
          </cell>
        </row>
        <row r="1215"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>
            <v>0</v>
          </cell>
          <cell r="I1215" t="str">
            <v/>
          </cell>
        </row>
        <row r="1216"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>
            <v>0</v>
          </cell>
          <cell r="I1216" t="str">
            <v/>
          </cell>
        </row>
        <row r="1217"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>
            <v>0</v>
          </cell>
          <cell r="I1217" t="str">
            <v/>
          </cell>
        </row>
        <row r="1218"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>
            <v>0</v>
          </cell>
          <cell r="I1218" t="str">
            <v/>
          </cell>
        </row>
        <row r="1219"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>
            <v>0</v>
          </cell>
          <cell r="I1219" t="str">
            <v/>
          </cell>
        </row>
        <row r="1220"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>
            <v>0</v>
          </cell>
          <cell r="I1220" t="str">
            <v/>
          </cell>
        </row>
        <row r="1221"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>
            <v>0</v>
          </cell>
          <cell r="I1221" t="str">
            <v/>
          </cell>
        </row>
        <row r="1222"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>
            <v>0</v>
          </cell>
          <cell r="I1222" t="str">
            <v/>
          </cell>
        </row>
        <row r="1223"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>
            <v>0</v>
          </cell>
          <cell r="I1223" t="str">
            <v/>
          </cell>
        </row>
        <row r="1224"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>
            <v>0</v>
          </cell>
          <cell r="I1224" t="str">
            <v/>
          </cell>
        </row>
        <row r="1225"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>
            <v>0</v>
          </cell>
          <cell r="I1225" t="str">
            <v/>
          </cell>
        </row>
        <row r="1226"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>
            <v>0</v>
          </cell>
          <cell r="I1226" t="str">
            <v/>
          </cell>
        </row>
        <row r="1227"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>
            <v>0</v>
          </cell>
          <cell r="I1227" t="str">
            <v/>
          </cell>
        </row>
        <row r="1228"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>
            <v>0</v>
          </cell>
          <cell r="I1228" t="str">
            <v/>
          </cell>
        </row>
        <row r="1229"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>
            <v>0</v>
          </cell>
          <cell r="I1229" t="str">
            <v/>
          </cell>
        </row>
        <row r="1230"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>
            <v>0</v>
          </cell>
          <cell r="I1230" t="str">
            <v/>
          </cell>
        </row>
        <row r="1231"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>
            <v>0</v>
          </cell>
          <cell r="I1231" t="str">
            <v/>
          </cell>
        </row>
        <row r="1232"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>
            <v>0</v>
          </cell>
          <cell r="I1232" t="str">
            <v/>
          </cell>
        </row>
        <row r="1233"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>
            <v>0</v>
          </cell>
          <cell r="I1233" t="str">
            <v/>
          </cell>
        </row>
        <row r="1234"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>
            <v>0</v>
          </cell>
          <cell r="I1234" t="str">
            <v/>
          </cell>
        </row>
        <row r="1235"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>
            <v>0</v>
          </cell>
          <cell r="I1235" t="str">
            <v/>
          </cell>
        </row>
        <row r="1236"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>
            <v>0</v>
          </cell>
          <cell r="I1236" t="str">
            <v/>
          </cell>
        </row>
        <row r="1237"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>
            <v>0</v>
          </cell>
          <cell r="I1237" t="str">
            <v/>
          </cell>
        </row>
        <row r="1238"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>
            <v>0</v>
          </cell>
          <cell r="I1238" t="str">
            <v/>
          </cell>
        </row>
        <row r="1239"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>
            <v>0</v>
          </cell>
          <cell r="I1239" t="str">
            <v/>
          </cell>
        </row>
        <row r="1240"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>
            <v>0</v>
          </cell>
          <cell r="I1240" t="str">
            <v/>
          </cell>
        </row>
        <row r="1241"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>
            <v>0</v>
          </cell>
          <cell r="I1241" t="str">
            <v/>
          </cell>
        </row>
        <row r="1242"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>
            <v>0</v>
          </cell>
          <cell r="I1242" t="str">
            <v/>
          </cell>
        </row>
        <row r="1243"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>
            <v>0</v>
          </cell>
          <cell r="I1243" t="str">
            <v/>
          </cell>
        </row>
        <row r="1244"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>
            <v>0</v>
          </cell>
          <cell r="I1244" t="str">
            <v/>
          </cell>
        </row>
        <row r="1245"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>
            <v>0</v>
          </cell>
          <cell r="I1245" t="str">
            <v/>
          </cell>
        </row>
        <row r="1246"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>
            <v>0</v>
          </cell>
          <cell r="I1246" t="str">
            <v/>
          </cell>
        </row>
        <row r="1247"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>
            <v>0</v>
          </cell>
          <cell r="I1247" t="str">
            <v/>
          </cell>
        </row>
        <row r="1248"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>
            <v>0</v>
          </cell>
          <cell r="I1248" t="str">
            <v/>
          </cell>
        </row>
        <row r="1249"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>
            <v>0</v>
          </cell>
          <cell r="I1249" t="str">
            <v/>
          </cell>
        </row>
        <row r="1250"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>
            <v>0</v>
          </cell>
          <cell r="I1250" t="str">
            <v/>
          </cell>
        </row>
        <row r="1251"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>
            <v>0</v>
          </cell>
          <cell r="I1251" t="str">
            <v/>
          </cell>
        </row>
        <row r="1252"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>
            <v>0</v>
          </cell>
          <cell r="I1252" t="str">
            <v/>
          </cell>
        </row>
        <row r="1253"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>
            <v>0</v>
          </cell>
          <cell r="I1253" t="str">
            <v/>
          </cell>
        </row>
        <row r="1254"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>
            <v>0</v>
          </cell>
          <cell r="I1254" t="str">
            <v/>
          </cell>
        </row>
        <row r="1255"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>
            <v>0</v>
          </cell>
          <cell r="I1255" t="str">
            <v/>
          </cell>
        </row>
        <row r="1256"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>
            <v>0</v>
          </cell>
          <cell r="I1256" t="str">
            <v/>
          </cell>
        </row>
        <row r="1257"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>
            <v>0</v>
          </cell>
          <cell r="I1257" t="str">
            <v/>
          </cell>
        </row>
        <row r="1258"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>
            <v>0</v>
          </cell>
          <cell r="I1258" t="str">
            <v/>
          </cell>
        </row>
        <row r="1259"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>
            <v>0</v>
          </cell>
          <cell r="I1259" t="str">
            <v/>
          </cell>
        </row>
        <row r="1260"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>
            <v>0</v>
          </cell>
          <cell r="I1260" t="str">
            <v/>
          </cell>
        </row>
        <row r="1261"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>
            <v>0</v>
          </cell>
          <cell r="I1261" t="str">
            <v/>
          </cell>
        </row>
        <row r="1262"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>
            <v>0</v>
          </cell>
          <cell r="I1262" t="str">
            <v/>
          </cell>
        </row>
        <row r="1263"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>
            <v>0</v>
          </cell>
          <cell r="I1263" t="str">
            <v/>
          </cell>
        </row>
        <row r="1264"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>
            <v>0</v>
          </cell>
          <cell r="I1264" t="str">
            <v/>
          </cell>
        </row>
        <row r="1265"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>
            <v>0</v>
          </cell>
          <cell r="I1265" t="str">
            <v/>
          </cell>
        </row>
        <row r="1266"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>
            <v>0</v>
          </cell>
          <cell r="I1266" t="str">
            <v/>
          </cell>
        </row>
        <row r="1267"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>
            <v>0</v>
          </cell>
          <cell r="I1267" t="str">
            <v/>
          </cell>
        </row>
        <row r="1268"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>
            <v>0</v>
          </cell>
          <cell r="I1268" t="str">
            <v/>
          </cell>
        </row>
        <row r="1269"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>
            <v>0</v>
          </cell>
          <cell r="I1269" t="str">
            <v/>
          </cell>
        </row>
        <row r="1270"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>
            <v>0</v>
          </cell>
          <cell r="I1270" t="str">
            <v/>
          </cell>
        </row>
        <row r="1271"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>
            <v>0</v>
          </cell>
          <cell r="I1271" t="str">
            <v/>
          </cell>
        </row>
        <row r="1272"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>
            <v>0</v>
          </cell>
          <cell r="I1272" t="str">
            <v/>
          </cell>
        </row>
        <row r="1273"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>
            <v>0</v>
          </cell>
          <cell r="I1273" t="str">
            <v/>
          </cell>
        </row>
        <row r="1274"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>
            <v>0</v>
          </cell>
          <cell r="I1274" t="str">
            <v/>
          </cell>
        </row>
        <row r="1275"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>
            <v>0</v>
          </cell>
          <cell r="I1275" t="str">
            <v/>
          </cell>
        </row>
        <row r="1276"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>
            <v>0</v>
          </cell>
          <cell r="I1276" t="str">
            <v/>
          </cell>
        </row>
        <row r="1277"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>
            <v>0</v>
          </cell>
          <cell r="I1277" t="str">
            <v/>
          </cell>
        </row>
        <row r="1278"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>
            <v>0</v>
          </cell>
          <cell r="I1278" t="str">
            <v/>
          </cell>
        </row>
        <row r="1279"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>
            <v>0</v>
          </cell>
          <cell r="I1279" t="str">
            <v/>
          </cell>
        </row>
        <row r="1280"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>
            <v>0</v>
          </cell>
          <cell r="I1280" t="str">
            <v/>
          </cell>
        </row>
        <row r="1281"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>
            <v>0</v>
          </cell>
          <cell r="I1281" t="str">
            <v/>
          </cell>
        </row>
        <row r="1282"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>
            <v>0</v>
          </cell>
          <cell r="I1282" t="str">
            <v/>
          </cell>
        </row>
        <row r="1283"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>
            <v>0</v>
          </cell>
          <cell r="I1283" t="str">
            <v/>
          </cell>
        </row>
        <row r="1284"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>
            <v>0</v>
          </cell>
          <cell r="I1284" t="str">
            <v/>
          </cell>
        </row>
        <row r="1285"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>
            <v>0</v>
          </cell>
          <cell r="I1285" t="str">
            <v/>
          </cell>
        </row>
        <row r="1286"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>
            <v>0</v>
          </cell>
          <cell r="I1286" t="str">
            <v/>
          </cell>
        </row>
        <row r="1287"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>
            <v>0</v>
          </cell>
          <cell r="I1287" t="str">
            <v/>
          </cell>
        </row>
        <row r="1288">
          <cell r="C1288">
            <v>10</v>
          </cell>
          <cell r="D1288">
            <v>1</v>
          </cell>
          <cell r="E1288" t="str">
            <v/>
          </cell>
          <cell r="F1288" t="str">
            <v>New classification</v>
          </cell>
          <cell r="G1288" t="str">
            <v>W</v>
          </cell>
          <cell r="H1288">
            <v>0</v>
          </cell>
          <cell r="I1288">
            <v>1600</v>
          </cell>
        </row>
        <row r="1289"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>W</v>
          </cell>
          <cell r="H1289">
            <v>0</v>
          </cell>
          <cell r="I1289" t="str">
            <v/>
          </cell>
        </row>
        <row r="1290"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  <cell r="H1290">
            <v>0</v>
          </cell>
          <cell r="I1290" t="str">
            <v/>
          </cell>
        </row>
        <row r="1291"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  <cell r="H1291">
            <v>0</v>
          </cell>
          <cell r="I1291" t="str">
            <v/>
          </cell>
        </row>
        <row r="1292"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  <cell r="H1292">
            <v>0</v>
          </cell>
          <cell r="I1292" t="str">
            <v/>
          </cell>
        </row>
        <row r="1293"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  <cell r="H1293">
            <v>0</v>
          </cell>
          <cell r="I1293" t="str">
            <v/>
          </cell>
        </row>
        <row r="1294"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  <cell r="H1294">
            <v>0</v>
          </cell>
          <cell r="I1294" t="str">
            <v/>
          </cell>
        </row>
        <row r="1295"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>
            <v>0</v>
          </cell>
          <cell r="I1295" t="str">
            <v/>
          </cell>
        </row>
        <row r="1296"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>
            <v>0</v>
          </cell>
          <cell r="I1296" t="str">
            <v/>
          </cell>
        </row>
        <row r="1297"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>
            <v>0</v>
          </cell>
          <cell r="I1297" t="str">
            <v/>
          </cell>
        </row>
        <row r="1298"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>
            <v>0</v>
          </cell>
          <cell r="I1298" t="str">
            <v/>
          </cell>
        </row>
        <row r="1299"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>
            <v>0</v>
          </cell>
          <cell r="I1299" t="str">
            <v/>
          </cell>
        </row>
        <row r="1300"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>
            <v>0</v>
          </cell>
          <cell r="I1300" t="str">
            <v/>
          </cell>
        </row>
        <row r="1301"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>
            <v>0</v>
          </cell>
          <cell r="I1301" t="str">
            <v/>
          </cell>
        </row>
        <row r="1302"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>
            <v>0</v>
          </cell>
          <cell r="I1302" t="str">
            <v/>
          </cell>
        </row>
        <row r="1303"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>
            <v>0</v>
          </cell>
          <cell r="I1303" t="str">
            <v/>
          </cell>
        </row>
        <row r="1304"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>
            <v>0</v>
          </cell>
          <cell r="I1304" t="str">
            <v/>
          </cell>
        </row>
        <row r="1305"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>
            <v>0</v>
          </cell>
          <cell r="I1305" t="str">
            <v/>
          </cell>
        </row>
        <row r="1306"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>
            <v>0</v>
          </cell>
          <cell r="I1306" t="str">
            <v/>
          </cell>
        </row>
        <row r="1307"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>
            <v>0</v>
          </cell>
          <cell r="I1307" t="str">
            <v/>
          </cell>
        </row>
        <row r="1308"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>
            <v>0</v>
          </cell>
          <cell r="I1308" t="str">
            <v/>
          </cell>
        </row>
        <row r="1309"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>
            <v>0</v>
          </cell>
          <cell r="I1309" t="str">
            <v/>
          </cell>
        </row>
        <row r="1310"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>
            <v>0</v>
          </cell>
          <cell r="I1310" t="str">
            <v/>
          </cell>
        </row>
        <row r="1311"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>
            <v>0</v>
          </cell>
          <cell r="I1311" t="str">
            <v/>
          </cell>
        </row>
        <row r="1312"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>
            <v>0</v>
          </cell>
          <cell r="I1312" t="str">
            <v/>
          </cell>
        </row>
        <row r="1313">
          <cell r="C1313" t="str">
            <v/>
          </cell>
          <cell r="D1313" t="str">
            <v/>
          </cell>
          <cell r="E1313" t="str">
            <v>Student</v>
          </cell>
          <cell r="F1313" t="str">
            <v/>
          </cell>
          <cell r="G1313" t="str">
            <v/>
          </cell>
          <cell r="H1313">
            <v>14.56</v>
          </cell>
          <cell r="I1313">
            <v>500</v>
          </cell>
        </row>
        <row r="1314">
          <cell r="C1314">
            <v>11</v>
          </cell>
          <cell r="D1314">
            <v>1</v>
          </cell>
          <cell r="E1314" t="str">
            <v>Student</v>
          </cell>
          <cell r="F1314" t="str">
            <v>Summer Student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 t="str">
            <v/>
          </cell>
          <cell r="D1315" t="str">
            <v/>
          </cell>
          <cell r="E1315" t="str">
            <v>Student</v>
          </cell>
          <cell r="F1315" t="str">
            <v/>
          </cell>
          <cell r="G1315" t="str">
            <v/>
          </cell>
          <cell r="H1315">
            <v>14.56</v>
          </cell>
          <cell r="I1315">
            <v>500</v>
          </cell>
        </row>
        <row r="1316">
          <cell r="C1316" t="str">
            <v/>
          </cell>
          <cell r="D1316" t="str">
            <v/>
          </cell>
          <cell r="E1316" t="str">
            <v>Student</v>
          </cell>
          <cell r="F1316" t="str">
            <v/>
          </cell>
          <cell r="G1316" t="str">
            <v/>
          </cell>
          <cell r="H1316">
            <v>14.56</v>
          </cell>
          <cell r="I1316">
            <v>500</v>
          </cell>
        </row>
        <row r="1317">
          <cell r="C1317" t="str">
            <v/>
          </cell>
          <cell r="D1317" t="str">
            <v/>
          </cell>
          <cell r="E1317" t="str">
            <v>Student</v>
          </cell>
          <cell r="F1317" t="str">
            <v/>
          </cell>
          <cell r="G1317" t="str">
            <v/>
          </cell>
          <cell r="H1317">
            <v>14.56</v>
          </cell>
          <cell r="I1317">
            <v>500</v>
          </cell>
        </row>
        <row r="1318">
          <cell r="C1318" t="str">
            <v/>
          </cell>
          <cell r="D1318" t="str">
            <v/>
          </cell>
          <cell r="E1318" t="str">
            <v>Student</v>
          </cell>
          <cell r="F1318" t="str">
            <v/>
          </cell>
          <cell r="G1318" t="str">
            <v/>
          </cell>
          <cell r="H1318">
            <v>14.56</v>
          </cell>
          <cell r="I1318">
            <v>500</v>
          </cell>
        </row>
        <row r="1319">
          <cell r="C1319" t="str">
            <v/>
          </cell>
          <cell r="D1319" t="str">
            <v/>
          </cell>
          <cell r="E1319" t="str">
            <v>Student</v>
          </cell>
          <cell r="F1319" t="str">
            <v/>
          </cell>
          <cell r="G1319" t="str">
            <v/>
          </cell>
          <cell r="H1319">
            <v>14.56</v>
          </cell>
          <cell r="I1319">
            <v>500</v>
          </cell>
        </row>
        <row r="1320">
          <cell r="C1320" t="str">
            <v/>
          </cell>
          <cell r="D1320" t="str">
            <v/>
          </cell>
          <cell r="E1320" t="str">
            <v>Student</v>
          </cell>
          <cell r="F1320" t="str">
            <v/>
          </cell>
          <cell r="G1320" t="str">
            <v/>
          </cell>
          <cell r="H1320">
            <v>14.56</v>
          </cell>
          <cell r="I1320">
            <v>500</v>
          </cell>
        </row>
        <row r="1321">
          <cell r="C1321" t="str">
            <v/>
          </cell>
          <cell r="D1321" t="str">
            <v/>
          </cell>
          <cell r="E1321" t="str">
            <v>Student</v>
          </cell>
          <cell r="F1321" t="str">
            <v/>
          </cell>
          <cell r="G1321" t="str">
            <v/>
          </cell>
          <cell r="H1321">
            <v>14.56</v>
          </cell>
          <cell r="I1321">
            <v>500</v>
          </cell>
        </row>
        <row r="1322">
          <cell r="C1322" t="str">
            <v/>
          </cell>
          <cell r="D1322" t="str">
            <v/>
          </cell>
          <cell r="E1322" t="str">
            <v>Student</v>
          </cell>
          <cell r="F1322" t="str">
            <v/>
          </cell>
          <cell r="G1322" t="str">
            <v/>
          </cell>
          <cell r="H1322">
            <v>14.56</v>
          </cell>
          <cell r="I1322">
            <v>500</v>
          </cell>
        </row>
        <row r="1323">
          <cell r="C1323" t="str">
            <v/>
          </cell>
          <cell r="D1323" t="str">
            <v/>
          </cell>
          <cell r="E1323" t="str">
            <v>Student</v>
          </cell>
          <cell r="F1323" t="str">
            <v/>
          </cell>
          <cell r="G1323" t="str">
            <v/>
          </cell>
          <cell r="H1323">
            <v>14.56</v>
          </cell>
          <cell r="I1323">
            <v>500</v>
          </cell>
        </row>
        <row r="1324">
          <cell r="C1324" t="str">
            <v/>
          </cell>
          <cell r="D1324" t="str">
            <v/>
          </cell>
          <cell r="E1324" t="str">
            <v>Student</v>
          </cell>
          <cell r="F1324" t="str">
            <v/>
          </cell>
          <cell r="G1324" t="str">
            <v/>
          </cell>
          <cell r="H1324">
            <v>14.56</v>
          </cell>
          <cell r="I1324">
            <v>500</v>
          </cell>
        </row>
        <row r="1325">
          <cell r="C1325" t="str">
            <v/>
          </cell>
          <cell r="D1325" t="str">
            <v/>
          </cell>
          <cell r="E1325" t="str">
            <v>Student</v>
          </cell>
          <cell r="F1325" t="str">
            <v/>
          </cell>
          <cell r="G1325" t="str">
            <v/>
          </cell>
          <cell r="H1325">
            <v>14.56</v>
          </cell>
          <cell r="I1325">
            <v>500</v>
          </cell>
        </row>
        <row r="1326">
          <cell r="C1326" t="str">
            <v/>
          </cell>
          <cell r="D1326" t="str">
            <v/>
          </cell>
          <cell r="E1326" t="str">
            <v>Student</v>
          </cell>
          <cell r="F1326" t="str">
            <v/>
          </cell>
          <cell r="G1326" t="str">
            <v/>
          </cell>
          <cell r="H1326">
            <v>14.56</v>
          </cell>
          <cell r="I1326">
            <v>500</v>
          </cell>
        </row>
        <row r="1327">
          <cell r="C1327" t="str">
            <v/>
          </cell>
          <cell r="D1327" t="str">
            <v/>
          </cell>
          <cell r="E1327" t="str">
            <v>Student</v>
          </cell>
          <cell r="F1327" t="str">
            <v/>
          </cell>
          <cell r="G1327" t="str">
            <v/>
          </cell>
          <cell r="H1327">
            <v>14.56</v>
          </cell>
          <cell r="I1327">
            <v>500</v>
          </cell>
        </row>
        <row r="1328">
          <cell r="C1328" t="str">
            <v/>
          </cell>
          <cell r="D1328" t="str">
            <v/>
          </cell>
          <cell r="E1328" t="str">
            <v>Student</v>
          </cell>
          <cell r="F1328" t="str">
            <v/>
          </cell>
          <cell r="G1328" t="str">
            <v/>
          </cell>
          <cell r="H1328">
            <v>14.56</v>
          </cell>
          <cell r="I1328">
            <v>500</v>
          </cell>
        </row>
        <row r="1329">
          <cell r="C1329" t="str">
            <v/>
          </cell>
          <cell r="D1329" t="str">
            <v/>
          </cell>
          <cell r="E1329" t="str">
            <v>Student</v>
          </cell>
          <cell r="F1329" t="str">
            <v/>
          </cell>
          <cell r="G1329" t="str">
            <v/>
          </cell>
          <cell r="H1329">
            <v>14.56</v>
          </cell>
          <cell r="I1329">
            <v>500</v>
          </cell>
        </row>
        <row r="1330">
          <cell r="C1330" t="str">
            <v/>
          </cell>
          <cell r="D1330" t="str">
            <v/>
          </cell>
          <cell r="E1330" t="str">
            <v>Student</v>
          </cell>
          <cell r="F1330" t="str">
            <v/>
          </cell>
          <cell r="G1330" t="str">
            <v/>
          </cell>
          <cell r="H1330">
            <v>14.56</v>
          </cell>
          <cell r="I1330">
            <v>500</v>
          </cell>
        </row>
        <row r="1331">
          <cell r="C1331" t="str">
            <v/>
          </cell>
          <cell r="D1331" t="str">
            <v/>
          </cell>
          <cell r="E1331" t="str">
            <v>Student</v>
          </cell>
          <cell r="F1331" t="str">
            <v/>
          </cell>
          <cell r="G1331" t="str">
            <v/>
          </cell>
          <cell r="H1331">
            <v>14.56</v>
          </cell>
          <cell r="I1331">
            <v>500</v>
          </cell>
        </row>
        <row r="1332">
          <cell r="C1332" t="str">
            <v/>
          </cell>
          <cell r="D1332" t="str">
            <v/>
          </cell>
          <cell r="E1332" t="str">
            <v>Student</v>
          </cell>
          <cell r="F1332" t="str">
            <v/>
          </cell>
          <cell r="G1332" t="str">
            <v/>
          </cell>
          <cell r="H1332">
            <v>14.56</v>
          </cell>
          <cell r="I1332">
            <v>500</v>
          </cell>
        </row>
        <row r="1333">
          <cell r="C1333" t="str">
            <v/>
          </cell>
          <cell r="D1333" t="str">
            <v/>
          </cell>
          <cell r="E1333" t="str">
            <v>Student</v>
          </cell>
          <cell r="F1333" t="str">
            <v/>
          </cell>
          <cell r="G1333" t="str">
            <v/>
          </cell>
          <cell r="H1333">
            <v>14.56</v>
          </cell>
          <cell r="I1333">
            <v>500</v>
          </cell>
        </row>
        <row r="1334">
          <cell r="C1334" t="str">
            <v/>
          </cell>
          <cell r="D1334" t="str">
            <v/>
          </cell>
          <cell r="E1334" t="str">
            <v>Student</v>
          </cell>
          <cell r="F1334" t="str">
            <v/>
          </cell>
          <cell r="G1334" t="str">
            <v/>
          </cell>
          <cell r="H1334">
            <v>14.56</v>
          </cell>
          <cell r="I1334">
            <v>500</v>
          </cell>
        </row>
        <row r="1335">
          <cell r="C1335" t="str">
            <v/>
          </cell>
          <cell r="D1335" t="str">
            <v/>
          </cell>
          <cell r="E1335" t="str">
            <v>Student</v>
          </cell>
          <cell r="F1335" t="str">
            <v/>
          </cell>
          <cell r="G1335" t="str">
            <v/>
          </cell>
          <cell r="H1335">
            <v>14.56</v>
          </cell>
          <cell r="I1335">
            <v>500</v>
          </cell>
        </row>
        <row r="1336">
          <cell r="C1336" t="str">
            <v/>
          </cell>
          <cell r="D1336" t="str">
            <v/>
          </cell>
          <cell r="E1336" t="str">
            <v>Student</v>
          </cell>
          <cell r="F1336" t="str">
            <v/>
          </cell>
          <cell r="G1336" t="str">
            <v/>
          </cell>
          <cell r="H1336">
            <v>14.56</v>
          </cell>
          <cell r="I1336">
            <v>500</v>
          </cell>
        </row>
        <row r="1337">
          <cell r="C1337" t="str">
            <v/>
          </cell>
          <cell r="D1337" t="str">
            <v/>
          </cell>
          <cell r="E1337" t="str">
            <v>Student</v>
          </cell>
          <cell r="F1337" t="str">
            <v/>
          </cell>
          <cell r="G1337" t="str">
            <v/>
          </cell>
          <cell r="H1337">
            <v>14.56</v>
          </cell>
          <cell r="I1337">
            <v>500</v>
          </cell>
        </row>
        <row r="1338">
          <cell r="C1338" t="str">
            <v/>
          </cell>
          <cell r="D1338" t="str">
            <v/>
          </cell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  <cell r="I1338" t="str">
            <v/>
          </cell>
        </row>
        <row r="1339"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  <cell r="I1339" t="str">
            <v/>
          </cell>
        </row>
        <row r="1340"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</row>
        <row r="1341"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</row>
        <row r="1342">
          <cell r="C1342" t="str">
            <v/>
          </cell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</row>
        <row r="1343">
          <cell r="C1343" t="str">
            <v/>
          </cell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</row>
        <row r="1344">
          <cell r="C1344" t="str">
            <v/>
          </cell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</row>
        <row r="1345"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</row>
        <row r="1346">
          <cell r="C1346" t="str">
            <v/>
          </cell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</row>
        <row r="1347">
          <cell r="C1347" t="str">
            <v/>
          </cell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</row>
        <row r="1348">
          <cell r="C1348" t="str">
            <v/>
          </cell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</row>
        <row r="1349">
          <cell r="C1349" t="str">
            <v/>
          </cell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</row>
        <row r="1350">
          <cell r="C1350" t="str">
            <v/>
          </cell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</row>
        <row r="1351">
          <cell r="C1351" t="str">
            <v/>
          </cell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</row>
        <row r="1352"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</row>
        <row r="1353"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</row>
        <row r="1354"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</row>
        <row r="1355"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</row>
        <row r="1356"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</row>
        <row r="1357"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</row>
        <row r="1358"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</row>
        <row r="1359"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</row>
        <row r="1360"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</row>
        <row r="1361">
          <cell r="C1361" t="str">
            <v/>
          </cell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</row>
        <row r="1362"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</row>
      </sheetData>
      <sheetData sheetId="6" refreshError="1">
        <row r="7">
          <cell r="B7">
            <v>1</v>
          </cell>
          <cell r="C7" t="str">
            <v/>
          </cell>
          <cell r="D7" t="str">
            <v>SO101OM5065SO</v>
          </cell>
          <cell r="E7" t="str">
            <v>100000070</v>
          </cell>
          <cell r="F7" t="str">
            <v>MCI</v>
          </cell>
          <cell r="G7" t="str">
            <v>Meter Change Inspection</v>
          </cell>
          <cell r="H7" t="str">
            <v>311</v>
          </cell>
          <cell r="I7" t="str">
            <v>101</v>
          </cell>
          <cell r="J7" t="str">
            <v>5065</v>
          </cell>
          <cell r="K7" t="str">
            <v>Workorder Time</v>
          </cell>
          <cell r="L7" t="str">
            <v>Workorder Time</v>
          </cell>
          <cell r="M7" t="str">
            <v>Meterperson - 2nd Class</v>
          </cell>
          <cell r="O7">
            <v>62.809501953125</v>
          </cell>
          <cell r="P7">
            <v>100</v>
          </cell>
          <cell r="Q7">
            <v>6280.9501953125</v>
          </cell>
          <cell r="S7" t="str">
            <v/>
          </cell>
          <cell r="T7" t="str">
            <v>608000311-101-5065</v>
          </cell>
          <cell r="U7" t="str">
            <v>608000</v>
          </cell>
          <cell r="V7" t="str">
            <v>Direct labour - Work order</v>
          </cell>
          <cell r="X7">
            <v>6281</v>
          </cell>
          <cell r="Y7">
            <v>523.41666666666663</v>
          </cell>
          <cell r="Z7">
            <v>523.41666666666663</v>
          </cell>
          <cell r="AA7">
            <v>523.41666666666663</v>
          </cell>
          <cell r="AB7">
            <v>523.41666666666663</v>
          </cell>
          <cell r="AC7">
            <v>523.41666666666663</v>
          </cell>
          <cell r="AD7">
            <v>523.41666666666663</v>
          </cell>
          <cell r="AE7">
            <v>523.41666666666663</v>
          </cell>
          <cell r="AF7">
            <v>523.41666666666663</v>
          </cell>
          <cell r="AG7">
            <v>523.41666666666663</v>
          </cell>
          <cell r="AH7">
            <v>523.41666666666663</v>
          </cell>
          <cell r="AI7">
            <v>523.41666666666663</v>
          </cell>
          <cell r="AJ7">
            <v>523.41666666666663</v>
          </cell>
          <cell r="AK7">
            <v>6281.0000000000009</v>
          </cell>
          <cell r="AL7">
            <v>0</v>
          </cell>
        </row>
        <row r="8">
          <cell r="B8">
            <v>2</v>
          </cell>
          <cell r="C8" t="str">
            <v/>
          </cell>
          <cell r="D8" t="str">
            <v>SO101OM5065SO</v>
          </cell>
          <cell r="E8" t="str">
            <v>100000070</v>
          </cell>
          <cell r="F8" t="str">
            <v>MCI</v>
          </cell>
          <cell r="G8" t="str">
            <v>Meter Change Inspection</v>
          </cell>
          <cell r="H8" t="str">
            <v>311</v>
          </cell>
          <cell r="I8" t="str">
            <v>101</v>
          </cell>
          <cell r="J8" t="str">
            <v>5065</v>
          </cell>
          <cell r="K8" t="str">
            <v>Vehicle</v>
          </cell>
          <cell r="L8" t="str">
            <v>Vehicle</v>
          </cell>
          <cell r="M8" t="str">
            <v>VECV - Cargo Van</v>
          </cell>
          <cell r="O8">
            <v>14</v>
          </cell>
          <cell r="Q8" t="str">
            <v/>
          </cell>
          <cell r="R8">
            <v>100</v>
          </cell>
          <cell r="S8">
            <v>1400</v>
          </cell>
          <cell r="T8" t="str">
            <v>651000311-101-5065</v>
          </cell>
          <cell r="U8" t="str">
            <v>651000</v>
          </cell>
          <cell r="V8" t="str">
            <v>Direct work order charges - Vehicles used</v>
          </cell>
          <cell r="X8">
            <v>1400</v>
          </cell>
          <cell r="Y8">
            <v>116.66666666666667</v>
          </cell>
          <cell r="Z8">
            <v>116.66666666666667</v>
          </cell>
          <cell r="AA8">
            <v>116.66666666666667</v>
          </cell>
          <cell r="AB8">
            <v>116.66666666666667</v>
          </cell>
          <cell r="AC8">
            <v>116.66666666666667</v>
          </cell>
          <cell r="AD8">
            <v>116.66666666666667</v>
          </cell>
          <cell r="AE8">
            <v>116.66666666666667</v>
          </cell>
          <cell r="AF8">
            <v>116.66666666666667</v>
          </cell>
          <cell r="AG8">
            <v>116.66666666666667</v>
          </cell>
          <cell r="AH8">
            <v>116.66666666666667</v>
          </cell>
          <cell r="AI8">
            <v>116.66666666666667</v>
          </cell>
          <cell r="AJ8">
            <v>116.66666666666667</v>
          </cell>
          <cell r="AK8">
            <v>1400.0000000000002</v>
          </cell>
          <cell r="AL8">
            <v>0</v>
          </cell>
        </row>
        <row r="9">
          <cell r="B9">
            <v>3</v>
          </cell>
          <cell r="C9" t="str">
            <v/>
          </cell>
          <cell r="D9" t="str">
            <v>SO101OM5175SO</v>
          </cell>
          <cell r="E9" t="str">
            <v>100000072</v>
          </cell>
          <cell r="F9" t="str">
            <v>IVM</v>
          </cell>
          <cell r="G9" t="str">
            <v>Installation - Verify-Maintenance</v>
          </cell>
          <cell r="H9" t="str">
            <v>311</v>
          </cell>
          <cell r="I9" t="str">
            <v>101</v>
          </cell>
          <cell r="J9" t="str">
            <v>5175</v>
          </cell>
          <cell r="K9" t="str">
            <v>A/P</v>
          </cell>
          <cell r="L9" t="str">
            <v>SA12 - Other Supplies</v>
          </cell>
          <cell r="M9" t="str">
            <v>A/P</v>
          </cell>
          <cell r="N9">
            <v>500</v>
          </cell>
          <cell r="O9" t="str">
            <v/>
          </cell>
          <cell r="Q9" t="str">
            <v/>
          </cell>
          <cell r="S9" t="str">
            <v/>
          </cell>
          <cell r="T9" t="str">
            <v>709000311-101-5175</v>
          </cell>
          <cell r="U9" t="str">
            <v>709000</v>
          </cell>
          <cell r="V9" t="str">
            <v>Other supplies</v>
          </cell>
          <cell r="X9">
            <v>500</v>
          </cell>
          <cell r="Y9">
            <v>41.666666666666664</v>
          </cell>
          <cell r="Z9">
            <v>41.666666666666664</v>
          </cell>
          <cell r="AA9">
            <v>41.666666666666664</v>
          </cell>
          <cell r="AB9">
            <v>41.666666666666664</v>
          </cell>
          <cell r="AC9">
            <v>41.666666666666664</v>
          </cell>
          <cell r="AD9">
            <v>41.666666666666664</v>
          </cell>
          <cell r="AE9">
            <v>41.666666666666664</v>
          </cell>
          <cell r="AF9">
            <v>41.666666666666664</v>
          </cell>
          <cell r="AG9">
            <v>41.666666666666664</v>
          </cell>
          <cell r="AH9">
            <v>41.666666666666664</v>
          </cell>
          <cell r="AI9">
            <v>41.666666666666664</v>
          </cell>
          <cell r="AJ9">
            <v>41.666666666666664</v>
          </cell>
          <cell r="AK9">
            <v>500.00000000000006</v>
          </cell>
          <cell r="AL9">
            <v>0</v>
          </cell>
        </row>
        <row r="10">
          <cell r="B10">
            <v>4</v>
          </cell>
          <cell r="C10" t="str">
            <v/>
          </cell>
          <cell r="D10" t="str">
            <v>SO101OM5175SO</v>
          </cell>
          <cell r="E10" t="str">
            <v>100000072</v>
          </cell>
          <cell r="F10" t="str">
            <v>IVM</v>
          </cell>
          <cell r="G10" t="str">
            <v>Installation - Verify-Maintenance</v>
          </cell>
          <cell r="H10" t="str">
            <v>311</v>
          </cell>
          <cell r="I10" t="str">
            <v>101</v>
          </cell>
          <cell r="J10" t="str">
            <v>5175</v>
          </cell>
          <cell r="K10" t="str">
            <v>Workorder Time</v>
          </cell>
          <cell r="L10" t="str">
            <v>Workorder Time</v>
          </cell>
          <cell r="M10" t="str">
            <v>Meterperson - 2nd Class</v>
          </cell>
          <cell r="O10">
            <v>62.809501953125</v>
          </cell>
          <cell r="P10">
            <v>600</v>
          </cell>
          <cell r="Q10">
            <v>37685.701171875</v>
          </cell>
          <cell r="S10" t="str">
            <v/>
          </cell>
          <cell r="T10" t="str">
            <v>608000311-101-5175</v>
          </cell>
          <cell r="U10" t="str">
            <v>608000</v>
          </cell>
          <cell r="V10" t="str">
            <v>Direct labour - Work order</v>
          </cell>
          <cell r="X10">
            <v>37686</v>
          </cell>
          <cell r="Y10">
            <v>3140.5</v>
          </cell>
          <cell r="Z10">
            <v>3140.5</v>
          </cell>
          <cell r="AA10">
            <v>3140.5</v>
          </cell>
          <cell r="AB10">
            <v>3140.5</v>
          </cell>
          <cell r="AC10">
            <v>3140.5</v>
          </cell>
          <cell r="AD10">
            <v>3140.5</v>
          </cell>
          <cell r="AE10">
            <v>3140.5</v>
          </cell>
          <cell r="AF10">
            <v>3140.5</v>
          </cell>
          <cell r="AG10">
            <v>3140.5</v>
          </cell>
          <cell r="AH10">
            <v>3140.5</v>
          </cell>
          <cell r="AI10">
            <v>3140.5</v>
          </cell>
          <cell r="AJ10">
            <v>3140.5</v>
          </cell>
          <cell r="AK10">
            <v>37686</v>
          </cell>
          <cell r="AL10">
            <v>0</v>
          </cell>
        </row>
        <row r="11">
          <cell r="B11" t="str">
            <v/>
          </cell>
          <cell r="C11" t="str">
            <v/>
          </cell>
          <cell r="D11" t="str">
            <v>SO101OM5175SO</v>
          </cell>
          <cell r="E11" t="str">
            <v>100000072</v>
          </cell>
          <cell r="F11" t="str">
            <v>IVM</v>
          </cell>
          <cell r="G11" t="str">
            <v>Installation - Verify-Maintenance</v>
          </cell>
          <cell r="H11" t="str">
            <v>311</v>
          </cell>
          <cell r="I11" t="str">
            <v>101</v>
          </cell>
          <cell r="J11" t="str">
            <v>5175</v>
          </cell>
          <cell r="K11" t="str">
            <v>Workorder Time</v>
          </cell>
          <cell r="L11" t="str">
            <v>Workorder Time</v>
          </cell>
          <cell r="M11" t="str">
            <v>Meterperson - 1st Class</v>
          </cell>
          <cell r="O11">
            <v>67.801499023437501</v>
          </cell>
          <cell r="P11">
            <v>600</v>
          </cell>
          <cell r="Q11">
            <v>40680.8994140625</v>
          </cell>
          <cell r="S11" t="str">
            <v/>
          </cell>
          <cell r="T11" t="str">
            <v>608000311-101-5175</v>
          </cell>
          <cell r="U11" t="str">
            <v>608000</v>
          </cell>
          <cell r="V11" t="str">
            <v>Direct labour - Work order</v>
          </cell>
          <cell r="X11">
            <v>40681</v>
          </cell>
          <cell r="Y11">
            <v>3390.0833333333335</v>
          </cell>
          <cell r="Z11">
            <v>3390.0833333333335</v>
          </cell>
          <cell r="AA11">
            <v>3390.0833333333335</v>
          </cell>
          <cell r="AB11">
            <v>3390.0833333333335</v>
          </cell>
          <cell r="AC11">
            <v>3390.0833333333335</v>
          </cell>
          <cell r="AD11">
            <v>3390.0833333333335</v>
          </cell>
          <cell r="AE11">
            <v>3390.0833333333335</v>
          </cell>
          <cell r="AF11">
            <v>3390.0833333333335</v>
          </cell>
          <cell r="AG11">
            <v>3390.0833333333335</v>
          </cell>
          <cell r="AH11">
            <v>3390.0833333333335</v>
          </cell>
          <cell r="AI11">
            <v>3390.0833333333335</v>
          </cell>
          <cell r="AJ11">
            <v>3390.0833333333335</v>
          </cell>
          <cell r="AK11">
            <v>40681</v>
          </cell>
          <cell r="AL11">
            <v>0</v>
          </cell>
        </row>
        <row r="12">
          <cell r="B12">
            <v>5</v>
          </cell>
          <cell r="C12" t="str">
            <v/>
          </cell>
          <cell r="D12" t="str">
            <v>SO101OM5175SO</v>
          </cell>
          <cell r="E12" t="str">
            <v>100000072</v>
          </cell>
          <cell r="F12" t="str">
            <v>IVM</v>
          </cell>
          <cell r="G12" t="str">
            <v>Installation - Verify-Maintenance</v>
          </cell>
          <cell r="H12" t="str">
            <v>311</v>
          </cell>
          <cell r="I12" t="str">
            <v>101</v>
          </cell>
          <cell r="J12" t="str">
            <v>5175</v>
          </cell>
          <cell r="K12" t="str">
            <v>Vehicle</v>
          </cell>
          <cell r="L12" t="str">
            <v>Vehicle</v>
          </cell>
          <cell r="M12" t="str">
            <v>VECV - Cargo Van</v>
          </cell>
          <cell r="O12">
            <v>14</v>
          </cell>
          <cell r="Q12" t="str">
            <v/>
          </cell>
          <cell r="R12">
            <v>1200</v>
          </cell>
          <cell r="S12">
            <v>16800</v>
          </cell>
          <cell r="T12" t="str">
            <v>651000311-101-5175</v>
          </cell>
          <cell r="U12" t="str">
            <v>651000</v>
          </cell>
          <cell r="V12" t="str">
            <v>Direct work order charges - Vehicles used</v>
          </cell>
          <cell r="X12">
            <v>16800</v>
          </cell>
          <cell r="Y12">
            <v>1400</v>
          </cell>
          <cell r="Z12">
            <v>1400</v>
          </cell>
          <cell r="AA12">
            <v>1400</v>
          </cell>
          <cell r="AB12">
            <v>1400</v>
          </cell>
          <cell r="AC12">
            <v>1400</v>
          </cell>
          <cell r="AD12">
            <v>1400</v>
          </cell>
          <cell r="AE12">
            <v>1400</v>
          </cell>
          <cell r="AF12">
            <v>1400</v>
          </cell>
          <cell r="AG12">
            <v>1400</v>
          </cell>
          <cell r="AH12">
            <v>1400</v>
          </cell>
          <cell r="AI12">
            <v>1400</v>
          </cell>
          <cell r="AJ12">
            <v>1400</v>
          </cell>
          <cell r="AK12">
            <v>16800</v>
          </cell>
          <cell r="AL12">
            <v>0</v>
          </cell>
        </row>
        <row r="13">
          <cell r="B13" t="str">
            <v/>
          </cell>
          <cell r="C13" t="str">
            <v/>
          </cell>
          <cell r="D13" t="str">
            <v>SO101OM5065SO</v>
          </cell>
          <cell r="E13" t="str">
            <v>100000074</v>
          </cell>
          <cell r="F13" t="str">
            <v>IBO</v>
          </cell>
          <cell r="G13" t="str">
            <v>Inspection Required - Meter</v>
          </cell>
          <cell r="H13" t="str">
            <v>311</v>
          </cell>
          <cell r="I13" t="str">
            <v>101</v>
          </cell>
          <cell r="J13" t="str">
            <v>5065</v>
          </cell>
          <cell r="K13" t="str">
            <v>Workorder Time</v>
          </cell>
          <cell r="L13" t="str">
            <v>Workorder Time</v>
          </cell>
          <cell r="M13" t="str">
            <v>Meterperson - 3rd Class</v>
          </cell>
          <cell r="O13">
            <v>57.388500976562497</v>
          </cell>
          <cell r="P13">
            <v>1330</v>
          </cell>
          <cell r="Q13">
            <v>76326.706298828125</v>
          </cell>
          <cell r="S13" t="str">
            <v/>
          </cell>
          <cell r="T13" t="str">
            <v>608000311-101-5065</v>
          </cell>
          <cell r="U13" t="str">
            <v>608000</v>
          </cell>
          <cell r="V13" t="str">
            <v>Direct labour - Work order</v>
          </cell>
          <cell r="X13">
            <v>76327</v>
          </cell>
          <cell r="Y13">
            <v>6360.583333333333</v>
          </cell>
          <cell r="Z13">
            <v>6360.583333333333</v>
          </cell>
          <cell r="AA13">
            <v>6360.583333333333</v>
          </cell>
          <cell r="AB13">
            <v>6360.583333333333</v>
          </cell>
          <cell r="AC13">
            <v>6360.583333333333</v>
          </cell>
          <cell r="AD13">
            <v>6360.583333333333</v>
          </cell>
          <cell r="AE13">
            <v>6360.583333333333</v>
          </cell>
          <cell r="AF13">
            <v>6360.583333333333</v>
          </cell>
          <cell r="AG13">
            <v>6360.583333333333</v>
          </cell>
          <cell r="AH13">
            <v>6360.583333333333</v>
          </cell>
          <cell r="AI13">
            <v>6360.583333333333</v>
          </cell>
          <cell r="AJ13">
            <v>6360.583333333333</v>
          </cell>
          <cell r="AK13">
            <v>76327</v>
          </cell>
          <cell r="AL13">
            <v>0</v>
          </cell>
        </row>
        <row r="14">
          <cell r="B14" t="str">
            <v/>
          </cell>
          <cell r="C14" t="str">
            <v/>
          </cell>
          <cell r="D14" t="str">
            <v>SO101OM5065SO</v>
          </cell>
          <cell r="E14" t="str">
            <v>100000074</v>
          </cell>
          <cell r="F14" t="str">
            <v>IBO</v>
          </cell>
          <cell r="G14" t="str">
            <v>Inspection Required - Meter</v>
          </cell>
          <cell r="H14" t="str">
            <v>311</v>
          </cell>
          <cell r="I14" t="str">
            <v>101</v>
          </cell>
          <cell r="J14" t="str">
            <v>5065</v>
          </cell>
          <cell r="K14" t="str">
            <v>Workorder Time</v>
          </cell>
          <cell r="L14" t="str">
            <v>Workorder Time</v>
          </cell>
          <cell r="M14" t="str">
            <v>Meterperson - 2nd Class</v>
          </cell>
          <cell r="O14">
            <v>62.809501953125</v>
          </cell>
          <cell r="P14">
            <v>170</v>
          </cell>
          <cell r="Q14">
            <v>10677.61533203125</v>
          </cell>
          <cell r="S14" t="str">
            <v/>
          </cell>
          <cell r="T14" t="str">
            <v>608000311-101-5065</v>
          </cell>
          <cell r="U14" t="str">
            <v>608000</v>
          </cell>
          <cell r="V14" t="str">
            <v>Direct labour - Work order</v>
          </cell>
          <cell r="X14">
            <v>10678</v>
          </cell>
          <cell r="Y14">
            <v>889.83333333333337</v>
          </cell>
          <cell r="Z14">
            <v>889.83333333333337</v>
          </cell>
          <cell r="AA14">
            <v>889.83333333333337</v>
          </cell>
          <cell r="AB14">
            <v>889.83333333333337</v>
          </cell>
          <cell r="AC14">
            <v>889.83333333333337</v>
          </cell>
          <cell r="AD14">
            <v>889.83333333333337</v>
          </cell>
          <cell r="AE14">
            <v>889.83333333333337</v>
          </cell>
          <cell r="AF14">
            <v>889.83333333333337</v>
          </cell>
          <cell r="AG14">
            <v>889.83333333333337</v>
          </cell>
          <cell r="AH14">
            <v>889.83333333333337</v>
          </cell>
          <cell r="AI14">
            <v>889.83333333333337</v>
          </cell>
          <cell r="AJ14">
            <v>889.83333333333337</v>
          </cell>
          <cell r="AK14">
            <v>10678</v>
          </cell>
          <cell r="AL14">
            <v>0</v>
          </cell>
        </row>
        <row r="15">
          <cell r="B15">
            <v>6</v>
          </cell>
          <cell r="C15" t="str">
            <v/>
          </cell>
          <cell r="D15" t="str">
            <v>SO101OM5065SO</v>
          </cell>
          <cell r="E15" t="str">
            <v>100000074</v>
          </cell>
          <cell r="F15" t="str">
            <v>IBO</v>
          </cell>
          <cell r="G15" t="str">
            <v>Inspection Required - Meter</v>
          </cell>
          <cell r="H15" t="str">
            <v>311</v>
          </cell>
          <cell r="I15" t="str">
            <v>101</v>
          </cell>
          <cell r="J15" t="str">
            <v>5065</v>
          </cell>
          <cell r="K15" t="str">
            <v>Inventory</v>
          </cell>
          <cell r="M15" t="str">
            <v>Inventory</v>
          </cell>
          <cell r="O15" t="str">
            <v/>
          </cell>
          <cell r="Q15" t="str">
            <v/>
          </cell>
          <cell r="S15" t="str">
            <v/>
          </cell>
          <cell r="T15" t="str">
            <v>650000311-101-5065</v>
          </cell>
          <cell r="U15" t="str">
            <v>650000</v>
          </cell>
          <cell r="V15" t="str">
            <v>Direct work order charges - Materials used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 t="str">
            <v/>
          </cell>
          <cell r="C16" t="str">
            <v/>
          </cell>
          <cell r="D16" t="str">
            <v>SO101OM5065SO</v>
          </cell>
          <cell r="E16" t="str">
            <v>100000074</v>
          </cell>
          <cell r="F16" t="str">
            <v>IBO</v>
          </cell>
          <cell r="G16" t="str">
            <v>Inspection Required - Meter</v>
          </cell>
          <cell r="H16" t="str">
            <v>311</v>
          </cell>
          <cell r="I16" t="str">
            <v>101</v>
          </cell>
          <cell r="J16" t="str">
            <v>5065</v>
          </cell>
          <cell r="K16" t="str">
            <v>Vehicle</v>
          </cell>
          <cell r="L16" t="str">
            <v>Vehicle</v>
          </cell>
          <cell r="M16" t="str">
            <v>VECV - Cargo Van</v>
          </cell>
          <cell r="O16">
            <v>14</v>
          </cell>
          <cell r="Q16" t="str">
            <v/>
          </cell>
          <cell r="R16">
            <v>1500</v>
          </cell>
          <cell r="S16">
            <v>21000</v>
          </cell>
          <cell r="T16" t="str">
            <v>651000311-101-5065</v>
          </cell>
          <cell r="U16" t="str">
            <v>651000</v>
          </cell>
          <cell r="V16" t="str">
            <v>Direct work order charges - Vehicles used</v>
          </cell>
          <cell r="X16">
            <v>21000</v>
          </cell>
          <cell r="Y16">
            <v>1750</v>
          </cell>
          <cell r="Z16">
            <v>1750</v>
          </cell>
          <cell r="AA16">
            <v>1750</v>
          </cell>
          <cell r="AB16">
            <v>1750</v>
          </cell>
          <cell r="AC16">
            <v>1750</v>
          </cell>
          <cell r="AD16">
            <v>1750</v>
          </cell>
          <cell r="AE16">
            <v>1750</v>
          </cell>
          <cell r="AF16">
            <v>1750</v>
          </cell>
          <cell r="AG16">
            <v>1750</v>
          </cell>
          <cell r="AH16">
            <v>1750</v>
          </cell>
          <cell r="AI16">
            <v>1750</v>
          </cell>
          <cell r="AJ16">
            <v>1750</v>
          </cell>
          <cell r="AK16">
            <v>21000</v>
          </cell>
          <cell r="AL16">
            <v>0</v>
          </cell>
        </row>
        <row r="17">
          <cell r="B17">
            <v>7</v>
          </cell>
          <cell r="C17" t="str">
            <v/>
          </cell>
          <cell r="D17" t="str">
            <v>SO101OM5025SO</v>
          </cell>
          <cell r="E17" t="str">
            <v>100000075</v>
          </cell>
          <cell r="F17" t="str">
            <v>VCI</v>
          </cell>
          <cell r="G17" t="str">
            <v>Voltage Complaints - Investigate-Test</v>
          </cell>
          <cell r="H17" t="str">
            <v>311</v>
          </cell>
          <cell r="I17" t="str">
            <v>101</v>
          </cell>
          <cell r="J17" t="str">
            <v>5025</v>
          </cell>
          <cell r="K17" t="str">
            <v>A/P</v>
          </cell>
          <cell r="L17" t="str">
            <v>SA12 - Other Supplies</v>
          </cell>
          <cell r="M17" t="str">
            <v>A/P</v>
          </cell>
          <cell r="N17">
            <v>500</v>
          </cell>
          <cell r="O17" t="str">
            <v/>
          </cell>
          <cell r="Q17" t="str">
            <v/>
          </cell>
          <cell r="S17" t="str">
            <v/>
          </cell>
          <cell r="T17" t="str">
            <v>709000311-101-5025</v>
          </cell>
          <cell r="U17" t="str">
            <v>709000</v>
          </cell>
          <cell r="V17" t="str">
            <v>Other supplies</v>
          </cell>
          <cell r="X17">
            <v>500</v>
          </cell>
          <cell r="Y17">
            <v>41.666666666666664</v>
          </cell>
          <cell r="Z17">
            <v>41.666666666666664</v>
          </cell>
          <cell r="AA17">
            <v>41.666666666666664</v>
          </cell>
          <cell r="AB17">
            <v>41.666666666666664</v>
          </cell>
          <cell r="AC17">
            <v>41.666666666666664</v>
          </cell>
          <cell r="AD17">
            <v>41.666666666666664</v>
          </cell>
          <cell r="AE17">
            <v>41.666666666666664</v>
          </cell>
          <cell r="AF17">
            <v>41.666666666666664</v>
          </cell>
          <cell r="AG17">
            <v>41.666666666666664</v>
          </cell>
          <cell r="AH17">
            <v>41.666666666666664</v>
          </cell>
          <cell r="AI17">
            <v>41.666666666666664</v>
          </cell>
          <cell r="AJ17">
            <v>41.666666666666664</v>
          </cell>
          <cell r="AK17">
            <v>500.00000000000006</v>
          </cell>
          <cell r="AL17">
            <v>0</v>
          </cell>
        </row>
        <row r="18">
          <cell r="B18">
            <v>8</v>
          </cell>
          <cell r="C18" t="str">
            <v/>
          </cell>
          <cell r="D18" t="str">
            <v>SO101OM5025SO</v>
          </cell>
          <cell r="E18" t="str">
            <v>100000075</v>
          </cell>
          <cell r="F18" t="str">
            <v>VCI</v>
          </cell>
          <cell r="G18" t="str">
            <v>Voltage Complaints - Investigate-Test</v>
          </cell>
          <cell r="H18" t="str">
            <v>311</v>
          </cell>
          <cell r="I18" t="str">
            <v>101</v>
          </cell>
          <cell r="J18" t="str">
            <v>5025</v>
          </cell>
          <cell r="K18" t="str">
            <v>Workorder Time</v>
          </cell>
          <cell r="L18" t="str">
            <v>Workorder Time</v>
          </cell>
          <cell r="M18" t="str">
            <v>Meterperson - 1st Class</v>
          </cell>
          <cell r="O18">
            <v>67.801499023437501</v>
          </cell>
          <cell r="P18">
            <v>100</v>
          </cell>
          <cell r="Q18">
            <v>6780.14990234375</v>
          </cell>
          <cell r="S18" t="str">
            <v/>
          </cell>
          <cell r="T18" t="str">
            <v>608000311-101-5025</v>
          </cell>
          <cell r="U18" t="str">
            <v>608000</v>
          </cell>
          <cell r="V18" t="str">
            <v>Direct labour - Work order</v>
          </cell>
          <cell r="X18">
            <v>6780</v>
          </cell>
          <cell r="Y18">
            <v>565</v>
          </cell>
          <cell r="Z18">
            <v>565</v>
          </cell>
          <cell r="AA18">
            <v>565</v>
          </cell>
          <cell r="AB18">
            <v>565</v>
          </cell>
          <cell r="AC18">
            <v>565</v>
          </cell>
          <cell r="AD18">
            <v>565</v>
          </cell>
          <cell r="AE18">
            <v>565</v>
          </cell>
          <cell r="AF18">
            <v>565</v>
          </cell>
          <cell r="AG18">
            <v>565</v>
          </cell>
          <cell r="AH18">
            <v>565</v>
          </cell>
          <cell r="AI18">
            <v>565</v>
          </cell>
          <cell r="AJ18">
            <v>565</v>
          </cell>
          <cell r="AK18">
            <v>6780</v>
          </cell>
          <cell r="AL18">
            <v>0</v>
          </cell>
        </row>
        <row r="19">
          <cell r="B19">
            <v>9</v>
          </cell>
          <cell r="C19" t="str">
            <v/>
          </cell>
          <cell r="D19" t="str">
            <v>SO101OM5025SO</v>
          </cell>
          <cell r="E19" t="str">
            <v>100000075</v>
          </cell>
          <cell r="F19" t="str">
            <v>VCI</v>
          </cell>
          <cell r="G19" t="str">
            <v>Voltage Complaints - Investigate-Test</v>
          </cell>
          <cell r="H19" t="str">
            <v>311</v>
          </cell>
          <cell r="I19" t="str">
            <v>101</v>
          </cell>
          <cell r="J19" t="str">
            <v>5025</v>
          </cell>
          <cell r="K19" t="str">
            <v>Vehicle</v>
          </cell>
          <cell r="L19" t="str">
            <v>Vehicle</v>
          </cell>
          <cell r="M19" t="str">
            <v>VECV - Cargo Van</v>
          </cell>
          <cell r="O19">
            <v>14</v>
          </cell>
          <cell r="Q19" t="str">
            <v/>
          </cell>
          <cell r="R19">
            <v>100</v>
          </cell>
          <cell r="S19">
            <v>1400</v>
          </cell>
          <cell r="T19" t="str">
            <v>651000311-101-5025</v>
          </cell>
          <cell r="U19" t="str">
            <v>651000</v>
          </cell>
          <cell r="V19" t="str">
            <v>Direct work order charges - Vehicles used</v>
          </cell>
          <cell r="X19">
            <v>1400</v>
          </cell>
          <cell r="Y19">
            <v>116.66666666666667</v>
          </cell>
          <cell r="Z19">
            <v>116.66666666666667</v>
          </cell>
          <cell r="AA19">
            <v>116.66666666666667</v>
          </cell>
          <cell r="AB19">
            <v>116.66666666666667</v>
          </cell>
          <cell r="AC19">
            <v>116.66666666666667</v>
          </cell>
          <cell r="AD19">
            <v>116.66666666666667</v>
          </cell>
          <cell r="AE19">
            <v>116.66666666666667</v>
          </cell>
          <cell r="AF19">
            <v>116.66666666666667</v>
          </cell>
          <cell r="AG19">
            <v>116.66666666666667</v>
          </cell>
          <cell r="AH19">
            <v>116.66666666666667</v>
          </cell>
          <cell r="AI19">
            <v>116.66666666666667</v>
          </cell>
          <cell r="AJ19">
            <v>116.66666666666667</v>
          </cell>
          <cell r="AK19">
            <v>1400.0000000000002</v>
          </cell>
          <cell r="AL19">
            <v>0</v>
          </cell>
        </row>
        <row r="20">
          <cell r="B20" t="str">
            <v/>
          </cell>
          <cell r="C20" t="str">
            <v/>
          </cell>
          <cell r="D20" t="str">
            <v>BUSAPHORBACUSTCONN</v>
          </cell>
          <cell r="E20" t="str">
            <v>100002791</v>
          </cell>
          <cell r="F20" t="str">
            <v>17000</v>
          </cell>
          <cell r="G20" t="str">
            <v>Manage IT Projects</v>
          </cell>
          <cell r="H20" t="str">
            <v>311</v>
          </cell>
          <cell r="I20" t="str">
            <v>101</v>
          </cell>
          <cell r="J20" t="str">
            <v>5065</v>
          </cell>
          <cell r="O20" t="str">
            <v/>
          </cell>
          <cell r="Q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B21" t="str">
            <v/>
          </cell>
          <cell r="C21" t="str">
            <v/>
          </cell>
          <cell r="D21" t="str">
            <v>BUSAPHORBACUSTCONN</v>
          </cell>
          <cell r="E21" t="str">
            <v>100002792</v>
          </cell>
          <cell r="F21" t="str">
            <v>17300</v>
          </cell>
          <cell r="G21" t="str">
            <v>Manage Business Applications</v>
          </cell>
          <cell r="H21" t="str">
            <v>311</v>
          </cell>
          <cell r="I21" t="str">
            <v>101</v>
          </cell>
          <cell r="J21" t="str">
            <v>5065</v>
          </cell>
          <cell r="O21" t="str">
            <v/>
          </cell>
          <cell r="Q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B22" t="str">
            <v/>
          </cell>
          <cell r="C22" t="str">
            <v/>
          </cell>
          <cell r="D22" t="str">
            <v>BUSAPHORBACUSTCONN</v>
          </cell>
          <cell r="E22" t="str">
            <v>100002793</v>
          </cell>
          <cell r="F22" t="str">
            <v>17350</v>
          </cell>
          <cell r="G22" t="str">
            <v>Support Business Applications</v>
          </cell>
          <cell r="H22" t="str">
            <v>311</v>
          </cell>
          <cell r="I22" t="str">
            <v>101</v>
          </cell>
          <cell r="J22" t="str">
            <v>5065</v>
          </cell>
          <cell r="O22" t="str">
            <v/>
          </cell>
          <cell r="Q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B23">
            <v>10</v>
          </cell>
          <cell r="C23" t="str">
            <v/>
          </cell>
          <cell r="D23" t="str">
            <v>CUSCONN101CCONCOMMON</v>
          </cell>
          <cell r="E23" t="str">
            <v>100013906</v>
          </cell>
          <cell r="F23" t="str">
            <v>20300</v>
          </cell>
          <cell r="G23" t="str">
            <v>Manage Labour Relations</v>
          </cell>
          <cell r="H23" t="str">
            <v>311</v>
          </cell>
          <cell r="I23" t="str">
            <v>101</v>
          </cell>
          <cell r="J23" t="str">
            <v>5065</v>
          </cell>
          <cell r="K23" t="str">
            <v>A/P</v>
          </cell>
          <cell r="L23" t="str">
            <v>SA89 - Travel and Accommodations</v>
          </cell>
          <cell r="M23" t="str">
            <v>A/P</v>
          </cell>
          <cell r="N23">
            <v>1000</v>
          </cell>
          <cell r="O23" t="str">
            <v/>
          </cell>
          <cell r="Q23" t="str">
            <v/>
          </cell>
          <cell r="S23" t="str">
            <v/>
          </cell>
          <cell r="T23" t="str">
            <v>620000311-101-5065</v>
          </cell>
          <cell r="U23" t="str">
            <v>620000</v>
          </cell>
          <cell r="V23" t="str">
            <v>Travel and accommodations</v>
          </cell>
          <cell r="X23">
            <v>1000</v>
          </cell>
          <cell r="Y23">
            <v>83.333333333333329</v>
          </cell>
          <cell r="Z23">
            <v>83.333333333333329</v>
          </cell>
          <cell r="AA23">
            <v>83.333333333333329</v>
          </cell>
          <cell r="AB23">
            <v>83.333333333333329</v>
          </cell>
          <cell r="AC23">
            <v>83.333333333333329</v>
          </cell>
          <cell r="AD23">
            <v>83.333333333333329</v>
          </cell>
          <cell r="AE23">
            <v>83.333333333333329</v>
          </cell>
          <cell r="AF23">
            <v>83.333333333333329</v>
          </cell>
          <cell r="AG23">
            <v>83.333333333333329</v>
          </cell>
          <cell r="AH23">
            <v>83.333333333333329</v>
          </cell>
          <cell r="AI23">
            <v>83.333333333333329</v>
          </cell>
          <cell r="AJ23">
            <v>83.333333333333329</v>
          </cell>
          <cell r="AK23">
            <v>1000.0000000000001</v>
          </cell>
          <cell r="AL23">
            <v>0</v>
          </cell>
        </row>
        <row r="24">
          <cell r="B24">
            <v>11</v>
          </cell>
          <cell r="C24" t="str">
            <v/>
          </cell>
          <cell r="D24" t="str">
            <v>CUSCONN101CCONCOMMON</v>
          </cell>
          <cell r="E24" t="str">
            <v>100013906</v>
          </cell>
          <cell r="F24" t="str">
            <v>20300</v>
          </cell>
          <cell r="G24" t="str">
            <v>Manage Labour Relations</v>
          </cell>
          <cell r="H24" t="str">
            <v>311</v>
          </cell>
          <cell r="I24" t="str">
            <v>101</v>
          </cell>
          <cell r="J24" t="str">
            <v>5065</v>
          </cell>
          <cell r="K24" t="str">
            <v>Project Time</v>
          </cell>
          <cell r="L24" t="str">
            <v>Project Time</v>
          </cell>
          <cell r="M24" t="str">
            <v>MANAGER, CUSTOMER CONNECTIONS</v>
          </cell>
          <cell r="O24">
            <v>90.150380859375005</v>
          </cell>
          <cell r="P24">
            <v>10</v>
          </cell>
          <cell r="Q24">
            <v>901.50380859375002</v>
          </cell>
          <cell r="S24" t="str">
            <v/>
          </cell>
          <cell r="T24" t="str">
            <v>609000311-101-5065</v>
          </cell>
          <cell r="U24" t="str">
            <v>609000</v>
          </cell>
          <cell r="V24" t="str">
            <v>Direct labour - Project (ABC costs)</v>
          </cell>
          <cell r="X24">
            <v>902</v>
          </cell>
          <cell r="Y24">
            <v>75.166666666666671</v>
          </cell>
          <cell r="Z24">
            <v>75.166666666666671</v>
          </cell>
          <cell r="AA24">
            <v>75.166666666666671</v>
          </cell>
          <cell r="AB24">
            <v>75.166666666666671</v>
          </cell>
          <cell r="AC24">
            <v>75.166666666666671</v>
          </cell>
          <cell r="AD24">
            <v>75.166666666666671</v>
          </cell>
          <cell r="AE24">
            <v>75.166666666666671</v>
          </cell>
          <cell r="AF24">
            <v>75.166666666666671</v>
          </cell>
          <cell r="AG24">
            <v>75.166666666666671</v>
          </cell>
          <cell r="AH24">
            <v>75.166666666666671</v>
          </cell>
          <cell r="AI24">
            <v>75.166666666666671</v>
          </cell>
          <cell r="AJ24">
            <v>75.166666666666671</v>
          </cell>
          <cell r="AK24">
            <v>901.99999999999989</v>
          </cell>
          <cell r="AL24">
            <v>0</v>
          </cell>
        </row>
        <row r="25">
          <cell r="B25" t="str">
            <v/>
          </cell>
          <cell r="C25" t="str">
            <v/>
          </cell>
          <cell r="D25" t="str">
            <v>CUSCONN101CCONCOMMON</v>
          </cell>
          <cell r="E25" t="str">
            <v>100013906</v>
          </cell>
          <cell r="F25" t="str">
            <v>20300</v>
          </cell>
          <cell r="G25" t="str">
            <v>Manage Labour Relations</v>
          </cell>
          <cell r="H25" t="str">
            <v>311</v>
          </cell>
          <cell r="I25" t="str">
            <v>101</v>
          </cell>
          <cell r="J25" t="str">
            <v>5065</v>
          </cell>
          <cell r="K25" t="str">
            <v>Project Time</v>
          </cell>
          <cell r="L25" t="str">
            <v>Project Time</v>
          </cell>
          <cell r="M25" t="str">
            <v>SUPERVISOR, CUSTOMER CONNECTIONS</v>
          </cell>
          <cell r="O25">
            <v>84.962177734375004</v>
          </cell>
          <cell r="Q25">
            <v>0</v>
          </cell>
          <cell r="S25" t="str">
            <v/>
          </cell>
          <cell r="T25" t="str">
            <v>609000311-101-5065</v>
          </cell>
          <cell r="U25" t="str">
            <v>609000</v>
          </cell>
          <cell r="V25" t="str">
            <v>Direct labour - Project (ABC costs)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B26" t="str">
            <v/>
          </cell>
          <cell r="C26" t="str">
            <v/>
          </cell>
          <cell r="D26" t="str">
            <v>CUSCONN101CCONCOMMON</v>
          </cell>
          <cell r="E26" t="str">
            <v>100013907</v>
          </cell>
          <cell r="F26" t="str">
            <v>20350</v>
          </cell>
          <cell r="G26" t="str">
            <v>Prepare &amp; Resolve Grievances</v>
          </cell>
          <cell r="H26" t="str">
            <v>311</v>
          </cell>
          <cell r="I26" t="str">
            <v>101</v>
          </cell>
          <cell r="J26" t="str">
            <v>5065</v>
          </cell>
          <cell r="K26" t="str">
            <v>Project Time</v>
          </cell>
          <cell r="L26" t="str">
            <v>Project Time</v>
          </cell>
          <cell r="M26" t="str">
            <v>MANAGER, CUSTOMER CONNECTIONS</v>
          </cell>
          <cell r="O26">
            <v>90.150380859375005</v>
          </cell>
          <cell r="P26">
            <v>5</v>
          </cell>
          <cell r="Q26">
            <v>450.75190429687501</v>
          </cell>
          <cell r="S26" t="str">
            <v/>
          </cell>
          <cell r="T26" t="str">
            <v>609000311-101-5065</v>
          </cell>
          <cell r="U26" t="str">
            <v>609000</v>
          </cell>
          <cell r="V26" t="str">
            <v>Direct labour - Project (ABC costs)</v>
          </cell>
          <cell r="X26">
            <v>451</v>
          </cell>
          <cell r="Y26">
            <v>37.583333333333336</v>
          </cell>
          <cell r="Z26">
            <v>37.583333333333336</v>
          </cell>
          <cell r="AA26">
            <v>37.583333333333336</v>
          </cell>
          <cell r="AB26">
            <v>37.583333333333336</v>
          </cell>
          <cell r="AC26">
            <v>37.583333333333336</v>
          </cell>
          <cell r="AD26">
            <v>37.583333333333336</v>
          </cell>
          <cell r="AE26">
            <v>37.583333333333336</v>
          </cell>
          <cell r="AF26">
            <v>37.583333333333336</v>
          </cell>
          <cell r="AG26">
            <v>37.583333333333336</v>
          </cell>
          <cell r="AH26">
            <v>37.583333333333336</v>
          </cell>
          <cell r="AI26">
            <v>37.583333333333336</v>
          </cell>
          <cell r="AJ26">
            <v>37.583333333333336</v>
          </cell>
          <cell r="AK26">
            <v>450.99999999999994</v>
          </cell>
          <cell r="AL26">
            <v>0</v>
          </cell>
        </row>
        <row r="27">
          <cell r="B27" t="str">
            <v/>
          </cell>
          <cell r="C27" t="str">
            <v/>
          </cell>
          <cell r="D27" t="str">
            <v>CUSCONN101CCONCOMMON</v>
          </cell>
          <cell r="E27" t="str">
            <v>100013907</v>
          </cell>
          <cell r="F27" t="str">
            <v>20350</v>
          </cell>
          <cell r="G27" t="str">
            <v>Prepare &amp; Resolve Grievances</v>
          </cell>
          <cell r="H27" t="str">
            <v>311</v>
          </cell>
          <cell r="I27" t="str">
            <v>101</v>
          </cell>
          <cell r="J27" t="str">
            <v>5065</v>
          </cell>
          <cell r="K27" t="str">
            <v>Project Time</v>
          </cell>
          <cell r="L27" t="str">
            <v>Project Time</v>
          </cell>
          <cell r="M27" t="str">
            <v>SUPERVISOR, CUSTOMER CONNECTIONS</v>
          </cell>
          <cell r="O27">
            <v>84.962177734375004</v>
          </cell>
          <cell r="P27">
            <v>10</v>
          </cell>
          <cell r="Q27">
            <v>849.62177734375007</v>
          </cell>
          <cell r="S27" t="str">
            <v/>
          </cell>
          <cell r="T27" t="str">
            <v>609000311-101-5065</v>
          </cell>
          <cell r="U27" t="str">
            <v>609000</v>
          </cell>
          <cell r="V27" t="str">
            <v>Direct labour - Project (ABC costs)</v>
          </cell>
          <cell r="X27">
            <v>850</v>
          </cell>
          <cell r="Y27">
            <v>70.833333333333329</v>
          </cell>
          <cell r="Z27">
            <v>70.833333333333329</v>
          </cell>
          <cell r="AA27">
            <v>70.833333333333329</v>
          </cell>
          <cell r="AB27">
            <v>70.833333333333329</v>
          </cell>
          <cell r="AC27">
            <v>70.833333333333329</v>
          </cell>
          <cell r="AD27">
            <v>70.833333333333329</v>
          </cell>
          <cell r="AE27">
            <v>70.833333333333329</v>
          </cell>
          <cell r="AF27">
            <v>70.833333333333329</v>
          </cell>
          <cell r="AG27">
            <v>70.833333333333329</v>
          </cell>
          <cell r="AH27">
            <v>70.833333333333329</v>
          </cell>
          <cell r="AI27">
            <v>70.833333333333329</v>
          </cell>
          <cell r="AJ27">
            <v>70.833333333333329</v>
          </cell>
          <cell r="AK27">
            <v>850.00000000000011</v>
          </cell>
          <cell r="AL27">
            <v>0</v>
          </cell>
        </row>
        <row r="28">
          <cell r="B28" t="str">
            <v/>
          </cell>
          <cell r="C28" t="str">
            <v/>
          </cell>
          <cell r="D28" t="str">
            <v>CUSCONN101CCONCOMMON</v>
          </cell>
          <cell r="E28" t="str">
            <v>100013908</v>
          </cell>
          <cell r="F28" t="str">
            <v>24100</v>
          </cell>
          <cell r="G28" t="str">
            <v>Attend Safety Meetings</v>
          </cell>
          <cell r="H28" t="str">
            <v>311</v>
          </cell>
          <cell r="I28" t="str">
            <v>101</v>
          </cell>
          <cell r="J28" t="str">
            <v>5065</v>
          </cell>
          <cell r="K28" t="str">
            <v>A/P</v>
          </cell>
          <cell r="L28" t="str">
            <v>SA89 - Travel and Accommodations</v>
          </cell>
          <cell r="M28" t="str">
            <v>A/P</v>
          </cell>
          <cell r="N28">
            <v>500</v>
          </cell>
          <cell r="O28" t="str">
            <v/>
          </cell>
          <cell r="Q28" t="str">
            <v/>
          </cell>
          <cell r="S28" t="str">
            <v/>
          </cell>
          <cell r="T28" t="str">
            <v>620000311-101-5065</v>
          </cell>
          <cell r="U28" t="str">
            <v>620000</v>
          </cell>
          <cell r="V28" t="str">
            <v>Travel and accommodations</v>
          </cell>
          <cell r="X28">
            <v>500</v>
          </cell>
          <cell r="Y28">
            <v>41.666666666666664</v>
          </cell>
          <cell r="Z28">
            <v>41.666666666666664</v>
          </cell>
          <cell r="AA28">
            <v>41.666666666666664</v>
          </cell>
          <cell r="AB28">
            <v>41.666666666666664</v>
          </cell>
          <cell r="AC28">
            <v>41.666666666666664</v>
          </cell>
          <cell r="AD28">
            <v>41.666666666666664</v>
          </cell>
          <cell r="AE28">
            <v>41.666666666666664</v>
          </cell>
          <cell r="AF28">
            <v>41.666666666666664</v>
          </cell>
          <cell r="AG28">
            <v>41.666666666666664</v>
          </cell>
          <cell r="AH28">
            <v>41.666666666666664</v>
          </cell>
          <cell r="AI28">
            <v>41.666666666666664</v>
          </cell>
          <cell r="AJ28">
            <v>41.666666666666664</v>
          </cell>
          <cell r="AK28">
            <v>500.00000000000006</v>
          </cell>
          <cell r="AL28">
            <v>0</v>
          </cell>
        </row>
        <row r="29">
          <cell r="B29" t="str">
            <v/>
          </cell>
          <cell r="C29" t="str">
            <v/>
          </cell>
          <cell r="D29" t="str">
            <v>CUSCONN101CCONCOMMON</v>
          </cell>
          <cell r="E29" t="str">
            <v>100013908</v>
          </cell>
          <cell r="F29" t="str">
            <v>24100</v>
          </cell>
          <cell r="G29" t="str">
            <v>Attend Safety Meetings</v>
          </cell>
          <cell r="H29" t="str">
            <v>311</v>
          </cell>
          <cell r="I29" t="str">
            <v>101</v>
          </cell>
          <cell r="J29" t="str">
            <v>5065</v>
          </cell>
          <cell r="K29" t="str">
            <v>Workorder Time</v>
          </cell>
          <cell r="L29" t="str">
            <v>Workorder Time</v>
          </cell>
          <cell r="M29" t="str">
            <v>Meterperson - 2nd Class</v>
          </cell>
          <cell r="O29">
            <v>62.809501953125</v>
          </cell>
          <cell r="P29">
            <v>80</v>
          </cell>
          <cell r="Q29">
            <v>5024.7601562500004</v>
          </cell>
          <cell r="S29" t="str">
            <v/>
          </cell>
          <cell r="T29" t="str">
            <v>608000311-101-5065</v>
          </cell>
          <cell r="U29" t="str">
            <v>608000</v>
          </cell>
          <cell r="V29" t="str">
            <v>Direct labour - Work order</v>
          </cell>
          <cell r="X29">
            <v>5025</v>
          </cell>
          <cell r="Y29">
            <v>418.75</v>
          </cell>
          <cell r="Z29">
            <v>418.75</v>
          </cell>
          <cell r="AA29">
            <v>418.75</v>
          </cell>
          <cell r="AB29">
            <v>418.75</v>
          </cell>
          <cell r="AC29">
            <v>418.75</v>
          </cell>
          <cell r="AD29">
            <v>418.75</v>
          </cell>
          <cell r="AE29">
            <v>418.75</v>
          </cell>
          <cell r="AF29">
            <v>418.75</v>
          </cell>
          <cell r="AG29">
            <v>418.75</v>
          </cell>
          <cell r="AH29">
            <v>418.75</v>
          </cell>
          <cell r="AI29">
            <v>418.75</v>
          </cell>
          <cell r="AJ29">
            <v>418.75</v>
          </cell>
          <cell r="AK29">
            <v>5025</v>
          </cell>
          <cell r="AL29">
            <v>0</v>
          </cell>
        </row>
        <row r="30">
          <cell r="B30" t="str">
            <v/>
          </cell>
          <cell r="C30" t="str">
            <v/>
          </cell>
          <cell r="D30" t="str">
            <v>CUSCONN101CCONCOMMON</v>
          </cell>
          <cell r="E30" t="str">
            <v>100013908</v>
          </cell>
          <cell r="F30" t="str">
            <v>24100</v>
          </cell>
          <cell r="G30" t="str">
            <v>Attend Safety Meetings</v>
          </cell>
          <cell r="H30" t="str">
            <v>311</v>
          </cell>
          <cell r="I30" t="str">
            <v>101</v>
          </cell>
          <cell r="J30" t="str">
            <v>5065</v>
          </cell>
          <cell r="K30" t="str">
            <v>Workorder Time</v>
          </cell>
          <cell r="L30" t="str">
            <v>Workorder Time</v>
          </cell>
          <cell r="M30" t="str">
            <v>Engineering Technician 2</v>
          </cell>
          <cell r="O30">
            <v>51.01459895833333</v>
          </cell>
          <cell r="P30">
            <v>40</v>
          </cell>
          <cell r="Q30">
            <v>2040.5839583333332</v>
          </cell>
          <cell r="S30" t="str">
            <v/>
          </cell>
          <cell r="T30" t="str">
            <v>608000311-101-5065</v>
          </cell>
          <cell r="U30" t="str">
            <v>608000</v>
          </cell>
          <cell r="V30" t="str">
            <v>Direct labour - Work order</v>
          </cell>
          <cell r="X30">
            <v>2041</v>
          </cell>
          <cell r="Y30">
            <v>170.08333333333334</v>
          </cell>
          <cell r="Z30">
            <v>170.08333333333334</v>
          </cell>
          <cell r="AA30">
            <v>170.08333333333334</v>
          </cell>
          <cell r="AB30">
            <v>170.08333333333334</v>
          </cell>
          <cell r="AC30">
            <v>170.08333333333334</v>
          </cell>
          <cell r="AD30">
            <v>170.08333333333334</v>
          </cell>
          <cell r="AE30">
            <v>170.08333333333334</v>
          </cell>
          <cell r="AF30">
            <v>170.08333333333334</v>
          </cell>
          <cell r="AG30">
            <v>170.08333333333334</v>
          </cell>
          <cell r="AH30">
            <v>170.08333333333334</v>
          </cell>
          <cell r="AI30">
            <v>170.08333333333334</v>
          </cell>
          <cell r="AJ30">
            <v>170.08333333333334</v>
          </cell>
          <cell r="AK30">
            <v>2040.9999999999998</v>
          </cell>
          <cell r="AL30">
            <v>0</v>
          </cell>
        </row>
        <row r="31">
          <cell r="B31" t="str">
            <v/>
          </cell>
          <cell r="C31" t="str">
            <v/>
          </cell>
          <cell r="D31" t="str">
            <v>CUSCONN101CCONCOMMON</v>
          </cell>
          <cell r="E31" t="str">
            <v>100013908</v>
          </cell>
          <cell r="F31" t="str">
            <v>24100</v>
          </cell>
          <cell r="G31" t="str">
            <v>Attend Safety Meetings</v>
          </cell>
          <cell r="H31" t="str">
            <v>311</v>
          </cell>
          <cell r="I31" t="str">
            <v>101</v>
          </cell>
          <cell r="J31" t="str">
            <v>5065</v>
          </cell>
          <cell r="K31" t="str">
            <v>Workorder Time</v>
          </cell>
          <cell r="L31" t="str">
            <v>Workorder Time</v>
          </cell>
          <cell r="M31" t="str">
            <v>Engineering Technologist</v>
          </cell>
          <cell r="O31">
            <v>71.453197916666667</v>
          </cell>
          <cell r="P31">
            <v>20</v>
          </cell>
          <cell r="Q31">
            <v>1429.0639583333334</v>
          </cell>
          <cell r="S31" t="str">
            <v/>
          </cell>
          <cell r="T31" t="str">
            <v>608000311-101-5065</v>
          </cell>
          <cell r="U31" t="str">
            <v>608000</v>
          </cell>
          <cell r="V31" t="str">
            <v>Direct labour - Work order</v>
          </cell>
          <cell r="X31">
            <v>1429</v>
          </cell>
          <cell r="Y31">
            <v>119.08333333333333</v>
          </cell>
          <cell r="Z31">
            <v>119.08333333333333</v>
          </cell>
          <cell r="AA31">
            <v>119.08333333333333</v>
          </cell>
          <cell r="AB31">
            <v>119.08333333333333</v>
          </cell>
          <cell r="AC31">
            <v>119.08333333333333</v>
          </cell>
          <cell r="AD31">
            <v>119.08333333333333</v>
          </cell>
          <cell r="AE31">
            <v>119.08333333333333</v>
          </cell>
          <cell r="AF31">
            <v>119.08333333333333</v>
          </cell>
          <cell r="AG31">
            <v>119.08333333333333</v>
          </cell>
          <cell r="AH31">
            <v>119.08333333333333</v>
          </cell>
          <cell r="AI31">
            <v>119.08333333333333</v>
          </cell>
          <cell r="AJ31">
            <v>119.08333333333333</v>
          </cell>
          <cell r="AK31">
            <v>1428.9999999999998</v>
          </cell>
          <cell r="AL31">
            <v>0</v>
          </cell>
        </row>
        <row r="32">
          <cell r="B32" t="str">
            <v/>
          </cell>
          <cell r="C32" t="str">
            <v/>
          </cell>
          <cell r="D32" t="str">
            <v>CUSCONN101CCONCOMMON</v>
          </cell>
          <cell r="E32" t="str">
            <v>100013908</v>
          </cell>
          <cell r="F32" t="str">
            <v>24100</v>
          </cell>
          <cell r="G32" t="str">
            <v>Attend Safety Meetings</v>
          </cell>
          <cell r="H32" t="str">
            <v>311</v>
          </cell>
          <cell r="I32" t="str">
            <v>101</v>
          </cell>
          <cell r="J32" t="str">
            <v>5065</v>
          </cell>
          <cell r="K32" t="str">
            <v>Project Time</v>
          </cell>
          <cell r="L32" t="str">
            <v>Project Time</v>
          </cell>
          <cell r="M32" t="str">
            <v>MANAGER, CUSTOMER CONNECTIONS</v>
          </cell>
          <cell r="O32">
            <v>90.150380859375005</v>
          </cell>
          <cell r="P32">
            <v>43</v>
          </cell>
          <cell r="Q32">
            <v>3876.4663769531253</v>
          </cell>
          <cell r="S32" t="str">
            <v/>
          </cell>
          <cell r="T32" t="str">
            <v>609000311-101-5065</v>
          </cell>
          <cell r="U32" t="str">
            <v>609000</v>
          </cell>
          <cell r="V32" t="str">
            <v>Direct labour - Project (ABC costs)</v>
          </cell>
          <cell r="X32">
            <v>3876</v>
          </cell>
          <cell r="Y32">
            <v>323</v>
          </cell>
          <cell r="Z32">
            <v>323</v>
          </cell>
          <cell r="AA32">
            <v>323</v>
          </cell>
          <cell r="AB32">
            <v>323</v>
          </cell>
          <cell r="AC32">
            <v>323</v>
          </cell>
          <cell r="AD32">
            <v>323</v>
          </cell>
          <cell r="AE32">
            <v>323</v>
          </cell>
          <cell r="AF32">
            <v>323</v>
          </cell>
          <cell r="AG32">
            <v>323</v>
          </cell>
          <cell r="AH32">
            <v>323</v>
          </cell>
          <cell r="AI32">
            <v>323</v>
          </cell>
          <cell r="AJ32">
            <v>323</v>
          </cell>
          <cell r="AK32">
            <v>3876</v>
          </cell>
          <cell r="AL32">
            <v>0</v>
          </cell>
        </row>
        <row r="33">
          <cell r="B33" t="str">
            <v/>
          </cell>
          <cell r="C33" t="str">
            <v/>
          </cell>
          <cell r="D33" t="str">
            <v>CUSCONN101CCONCOMMON</v>
          </cell>
          <cell r="E33" t="str">
            <v>100013908</v>
          </cell>
          <cell r="F33" t="str">
            <v>24100</v>
          </cell>
          <cell r="G33" t="str">
            <v>Attend Safety Meetings</v>
          </cell>
          <cell r="H33" t="str">
            <v>311</v>
          </cell>
          <cell r="I33" t="str">
            <v>101</v>
          </cell>
          <cell r="J33" t="str">
            <v>5065</v>
          </cell>
          <cell r="K33" t="str">
            <v>Workorder Time</v>
          </cell>
          <cell r="L33" t="str">
            <v>Workorder Time</v>
          </cell>
          <cell r="M33" t="str">
            <v>METER SUPPORT CLERK</v>
          </cell>
          <cell r="O33">
            <v>42.023799479166669</v>
          </cell>
          <cell r="P33">
            <v>60</v>
          </cell>
          <cell r="Q33">
            <v>2521.4279687500002</v>
          </cell>
          <cell r="S33" t="str">
            <v/>
          </cell>
          <cell r="T33" t="str">
            <v>608000311-101-5065</v>
          </cell>
          <cell r="U33" t="str">
            <v>608000</v>
          </cell>
          <cell r="V33" t="str">
            <v>Direct labour - Work order</v>
          </cell>
          <cell r="X33">
            <v>2521</v>
          </cell>
          <cell r="Y33">
            <v>210.08333333333334</v>
          </cell>
          <cell r="Z33">
            <v>210.08333333333334</v>
          </cell>
          <cell r="AA33">
            <v>210.08333333333334</v>
          </cell>
          <cell r="AB33">
            <v>210.08333333333334</v>
          </cell>
          <cell r="AC33">
            <v>210.08333333333334</v>
          </cell>
          <cell r="AD33">
            <v>210.08333333333334</v>
          </cell>
          <cell r="AE33">
            <v>210.08333333333334</v>
          </cell>
          <cell r="AF33">
            <v>210.08333333333334</v>
          </cell>
          <cell r="AG33">
            <v>210.08333333333334</v>
          </cell>
          <cell r="AH33">
            <v>210.08333333333334</v>
          </cell>
          <cell r="AI33">
            <v>210.08333333333334</v>
          </cell>
          <cell r="AJ33">
            <v>210.08333333333334</v>
          </cell>
          <cell r="AK33">
            <v>2521</v>
          </cell>
          <cell r="AL33">
            <v>0</v>
          </cell>
        </row>
        <row r="34">
          <cell r="B34" t="str">
            <v/>
          </cell>
          <cell r="C34" t="str">
            <v/>
          </cell>
          <cell r="D34" t="str">
            <v>CUSCONN101CCONCOMMON</v>
          </cell>
          <cell r="E34" t="str">
            <v>100013908</v>
          </cell>
          <cell r="F34" t="str">
            <v>24100</v>
          </cell>
          <cell r="G34" t="str">
            <v>Attend Safety Meetings</v>
          </cell>
          <cell r="H34" t="str">
            <v>311</v>
          </cell>
          <cell r="I34" t="str">
            <v>101</v>
          </cell>
          <cell r="J34" t="str">
            <v>5065</v>
          </cell>
          <cell r="K34" t="str">
            <v>Workorder Time</v>
          </cell>
          <cell r="L34" t="str">
            <v>Workorder Time</v>
          </cell>
          <cell r="M34" t="str">
            <v>Meterperson - 1st Class</v>
          </cell>
          <cell r="O34">
            <v>67.801499023437501</v>
          </cell>
          <cell r="Q34">
            <v>0</v>
          </cell>
          <cell r="S34" t="str">
            <v/>
          </cell>
          <cell r="T34" t="str">
            <v>608000311-101-5065</v>
          </cell>
          <cell r="U34" t="str">
            <v>608000</v>
          </cell>
          <cell r="V34" t="str">
            <v>Direct labour - Work order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 t="str">
            <v/>
          </cell>
          <cell r="C35" t="str">
            <v/>
          </cell>
          <cell r="D35" t="str">
            <v>CUSCONN101CCONCOMMON</v>
          </cell>
          <cell r="E35" t="str">
            <v>100013908</v>
          </cell>
          <cell r="F35" t="str">
            <v>24100</v>
          </cell>
          <cell r="G35" t="str">
            <v>Attend Safety Meetings</v>
          </cell>
          <cell r="H35" t="str">
            <v>311</v>
          </cell>
          <cell r="I35" t="str">
            <v>101</v>
          </cell>
          <cell r="J35" t="str">
            <v>5065</v>
          </cell>
          <cell r="K35" t="str">
            <v>Workorder Time</v>
          </cell>
          <cell r="L35" t="str">
            <v>Workorder Time</v>
          </cell>
          <cell r="M35" t="str">
            <v>Meterperson - 1st Class</v>
          </cell>
          <cell r="O35">
            <v>67.801499023437501</v>
          </cell>
          <cell r="P35">
            <v>200</v>
          </cell>
          <cell r="Q35">
            <v>13560.2998046875</v>
          </cell>
          <cell r="S35" t="str">
            <v/>
          </cell>
          <cell r="T35" t="str">
            <v>608000311-101-5065</v>
          </cell>
          <cell r="U35" t="str">
            <v>608000</v>
          </cell>
          <cell r="V35" t="str">
            <v>Direct labour - Work order</v>
          </cell>
          <cell r="X35">
            <v>13560</v>
          </cell>
          <cell r="Y35">
            <v>1130</v>
          </cell>
          <cell r="Z35">
            <v>1130</v>
          </cell>
          <cell r="AA35">
            <v>1130</v>
          </cell>
          <cell r="AB35">
            <v>1130</v>
          </cell>
          <cell r="AC35">
            <v>1130</v>
          </cell>
          <cell r="AD35">
            <v>1130</v>
          </cell>
          <cell r="AE35">
            <v>1130</v>
          </cell>
          <cell r="AF35">
            <v>1130</v>
          </cell>
          <cell r="AG35">
            <v>1130</v>
          </cell>
          <cell r="AH35">
            <v>1130</v>
          </cell>
          <cell r="AI35">
            <v>1130</v>
          </cell>
          <cell r="AJ35">
            <v>1130</v>
          </cell>
          <cell r="AK35">
            <v>13560</v>
          </cell>
          <cell r="AL35">
            <v>0</v>
          </cell>
        </row>
        <row r="36">
          <cell r="B36" t="str">
            <v/>
          </cell>
          <cell r="C36" t="str">
            <v/>
          </cell>
          <cell r="D36" t="str">
            <v>CUSCONN101CCONCOMMON</v>
          </cell>
          <cell r="E36" t="str">
            <v>100013908</v>
          </cell>
          <cell r="F36" t="str">
            <v>24100</v>
          </cell>
          <cell r="G36" t="str">
            <v>Attend Safety Meetings</v>
          </cell>
          <cell r="H36" t="str">
            <v>311</v>
          </cell>
          <cell r="I36" t="str">
            <v>101</v>
          </cell>
          <cell r="J36" t="str">
            <v>5065</v>
          </cell>
          <cell r="K36" t="str">
            <v>Project Time</v>
          </cell>
          <cell r="L36" t="str">
            <v>Project Time</v>
          </cell>
          <cell r="M36" t="str">
            <v>SUPERVISOR, CUSTOMER CONNECTIONS</v>
          </cell>
          <cell r="O36">
            <v>84.962177734375004</v>
          </cell>
          <cell r="P36">
            <v>20</v>
          </cell>
          <cell r="Q36">
            <v>1699.2435546875001</v>
          </cell>
          <cell r="S36" t="str">
            <v/>
          </cell>
          <cell r="T36" t="str">
            <v>609000311-101-5065</v>
          </cell>
          <cell r="U36" t="str">
            <v>609000</v>
          </cell>
          <cell r="V36" t="str">
            <v>Direct labour - Project (ABC costs)</v>
          </cell>
          <cell r="X36">
            <v>1699</v>
          </cell>
          <cell r="Y36">
            <v>141.58333333333334</v>
          </cell>
          <cell r="Z36">
            <v>141.58333333333334</v>
          </cell>
          <cell r="AA36">
            <v>141.58333333333334</v>
          </cell>
          <cell r="AB36">
            <v>141.58333333333334</v>
          </cell>
          <cell r="AC36">
            <v>141.58333333333334</v>
          </cell>
          <cell r="AD36">
            <v>141.58333333333334</v>
          </cell>
          <cell r="AE36">
            <v>141.58333333333334</v>
          </cell>
          <cell r="AF36">
            <v>141.58333333333334</v>
          </cell>
          <cell r="AG36">
            <v>141.58333333333334</v>
          </cell>
          <cell r="AH36">
            <v>141.58333333333334</v>
          </cell>
          <cell r="AI36">
            <v>141.58333333333334</v>
          </cell>
          <cell r="AJ36">
            <v>141.58333333333334</v>
          </cell>
          <cell r="AK36">
            <v>1698.9999999999998</v>
          </cell>
          <cell r="AL36">
            <v>0</v>
          </cell>
        </row>
        <row r="37">
          <cell r="B37" t="str">
            <v/>
          </cell>
          <cell r="C37" t="str">
            <v/>
          </cell>
          <cell r="D37" t="str">
            <v>CUSCONN101CCONCOMMON</v>
          </cell>
          <cell r="E37" t="str">
            <v>100013908</v>
          </cell>
          <cell r="F37" t="str">
            <v>24100</v>
          </cell>
          <cell r="G37" t="str">
            <v>Attend Safety Meetings</v>
          </cell>
          <cell r="H37" t="str">
            <v>311</v>
          </cell>
          <cell r="I37" t="str">
            <v>101</v>
          </cell>
          <cell r="J37" t="str">
            <v>5065</v>
          </cell>
          <cell r="K37" t="str">
            <v>Vehicle</v>
          </cell>
          <cell r="L37" t="str">
            <v>Vehicle</v>
          </cell>
          <cell r="O37" t="str">
            <v/>
          </cell>
          <cell r="Q37" t="str">
            <v/>
          </cell>
          <cell r="R37">
            <v>483</v>
          </cell>
          <cell r="S37" t="str">
            <v/>
          </cell>
          <cell r="T37" t="str">
            <v>651000311-101-5065</v>
          </cell>
          <cell r="U37" t="str">
            <v>651000</v>
          </cell>
          <cell r="V37" t="str">
            <v>Direct work order charges - Vehicles used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B38">
            <v>12</v>
          </cell>
          <cell r="C38" t="str">
            <v/>
          </cell>
          <cell r="D38" t="str">
            <v>CUSCONN101CCONCOMMON</v>
          </cell>
          <cell r="E38" t="str">
            <v>100013909</v>
          </cell>
          <cell r="F38" t="str">
            <v>24200</v>
          </cell>
          <cell r="G38" t="str">
            <v>Department safety training</v>
          </cell>
          <cell r="H38" t="str">
            <v>311</v>
          </cell>
          <cell r="I38" t="str">
            <v>101</v>
          </cell>
          <cell r="J38" t="str">
            <v>5065</v>
          </cell>
          <cell r="K38" t="str">
            <v>A/P</v>
          </cell>
          <cell r="L38" t="str">
            <v>SA90 - Meals and Entertainment</v>
          </cell>
          <cell r="M38" t="str">
            <v>A/P</v>
          </cell>
          <cell r="N38">
            <v>860</v>
          </cell>
          <cell r="O38" t="str">
            <v/>
          </cell>
          <cell r="Q38" t="str">
            <v/>
          </cell>
          <cell r="S38" t="str">
            <v/>
          </cell>
          <cell r="T38" t="str">
            <v>622000311-101-5065</v>
          </cell>
          <cell r="U38" t="str">
            <v>622000</v>
          </cell>
          <cell r="V38" t="str">
            <v>Meals and entertainment</v>
          </cell>
          <cell r="X38">
            <v>860</v>
          </cell>
          <cell r="Y38">
            <v>71.666666666666671</v>
          </cell>
          <cell r="Z38">
            <v>71.666666666666671</v>
          </cell>
          <cell r="AA38">
            <v>71.666666666666671</v>
          </cell>
          <cell r="AB38">
            <v>71.666666666666671</v>
          </cell>
          <cell r="AC38">
            <v>71.666666666666671</v>
          </cell>
          <cell r="AD38">
            <v>71.666666666666671</v>
          </cell>
          <cell r="AE38">
            <v>71.666666666666671</v>
          </cell>
          <cell r="AF38">
            <v>71.666666666666671</v>
          </cell>
          <cell r="AG38">
            <v>71.666666666666671</v>
          </cell>
          <cell r="AH38">
            <v>71.666666666666671</v>
          </cell>
          <cell r="AI38">
            <v>71.666666666666671</v>
          </cell>
          <cell r="AJ38">
            <v>71.666666666666671</v>
          </cell>
          <cell r="AK38">
            <v>859.99999999999989</v>
          </cell>
          <cell r="AL38">
            <v>0</v>
          </cell>
        </row>
        <row r="39">
          <cell r="B39" t="str">
            <v/>
          </cell>
          <cell r="C39" t="str">
            <v/>
          </cell>
          <cell r="D39" t="str">
            <v>CUSCONN101CCONCOMMON</v>
          </cell>
          <cell r="E39" t="str">
            <v>100013909</v>
          </cell>
          <cell r="F39" t="str">
            <v>24200</v>
          </cell>
          <cell r="G39" t="str">
            <v>Department safety training</v>
          </cell>
          <cell r="H39" t="str">
            <v>311</v>
          </cell>
          <cell r="I39" t="str">
            <v>101</v>
          </cell>
          <cell r="J39" t="str">
            <v>5065</v>
          </cell>
          <cell r="K39" t="str">
            <v>Workorder Time</v>
          </cell>
          <cell r="L39" t="str">
            <v>Workorder Time</v>
          </cell>
          <cell r="M39" t="str">
            <v>Meterperson - 2nd Class</v>
          </cell>
          <cell r="O39">
            <v>62.809501953125</v>
          </cell>
          <cell r="P39">
            <v>32</v>
          </cell>
          <cell r="Q39">
            <v>2009.9040625</v>
          </cell>
          <cell r="S39" t="str">
            <v/>
          </cell>
          <cell r="T39" t="str">
            <v>608000311-101-5065</v>
          </cell>
          <cell r="U39" t="str">
            <v>608000</v>
          </cell>
          <cell r="V39" t="str">
            <v>Direct labour - Work order</v>
          </cell>
          <cell r="W39" t="str">
            <v>16 hours per man per year</v>
          </cell>
          <cell r="X39">
            <v>2010</v>
          </cell>
          <cell r="Y39">
            <v>167.5</v>
          </cell>
          <cell r="Z39">
            <v>167.5</v>
          </cell>
          <cell r="AA39">
            <v>167.5</v>
          </cell>
          <cell r="AB39">
            <v>167.5</v>
          </cell>
          <cell r="AC39">
            <v>167.5</v>
          </cell>
          <cell r="AD39">
            <v>167.5</v>
          </cell>
          <cell r="AE39">
            <v>167.5</v>
          </cell>
          <cell r="AF39">
            <v>167.5</v>
          </cell>
          <cell r="AG39">
            <v>167.5</v>
          </cell>
          <cell r="AH39">
            <v>167.5</v>
          </cell>
          <cell r="AI39">
            <v>167.5</v>
          </cell>
          <cell r="AJ39">
            <v>167.5</v>
          </cell>
          <cell r="AK39">
            <v>2010</v>
          </cell>
          <cell r="AL39">
            <v>0</v>
          </cell>
        </row>
        <row r="40">
          <cell r="B40" t="str">
            <v/>
          </cell>
          <cell r="C40" t="str">
            <v/>
          </cell>
          <cell r="D40" t="str">
            <v>CUSCONN101CCONCOMMON</v>
          </cell>
          <cell r="E40" t="str">
            <v>100013909</v>
          </cell>
          <cell r="F40" t="str">
            <v>24200</v>
          </cell>
          <cell r="G40" t="str">
            <v>Department safety training</v>
          </cell>
          <cell r="H40" t="str">
            <v>311</v>
          </cell>
          <cell r="I40" t="str">
            <v>101</v>
          </cell>
          <cell r="J40" t="str">
            <v>5065</v>
          </cell>
          <cell r="K40" t="str">
            <v>Project Time</v>
          </cell>
          <cell r="L40" t="str">
            <v>Project Time</v>
          </cell>
          <cell r="M40" t="str">
            <v>MANAGER, CUSTOMER CONNECTIONS</v>
          </cell>
          <cell r="O40">
            <v>90.150380859375005</v>
          </cell>
          <cell r="P40">
            <v>16</v>
          </cell>
          <cell r="Q40">
            <v>1442.4060937500001</v>
          </cell>
          <cell r="S40" t="str">
            <v/>
          </cell>
          <cell r="T40" t="str">
            <v>609000311-101-5065</v>
          </cell>
          <cell r="U40" t="str">
            <v>609000</v>
          </cell>
          <cell r="V40" t="str">
            <v>Direct labour - Project (ABC costs)</v>
          </cell>
          <cell r="X40">
            <v>1442</v>
          </cell>
          <cell r="Y40">
            <v>120.16666666666667</v>
          </cell>
          <cell r="Z40">
            <v>120.16666666666667</v>
          </cell>
          <cell r="AA40">
            <v>120.16666666666667</v>
          </cell>
          <cell r="AB40">
            <v>120.16666666666667</v>
          </cell>
          <cell r="AC40">
            <v>120.16666666666667</v>
          </cell>
          <cell r="AD40">
            <v>120.16666666666667</v>
          </cell>
          <cell r="AE40">
            <v>120.16666666666667</v>
          </cell>
          <cell r="AF40">
            <v>120.16666666666667</v>
          </cell>
          <cell r="AG40">
            <v>120.16666666666667</v>
          </cell>
          <cell r="AH40">
            <v>120.16666666666667</v>
          </cell>
          <cell r="AI40">
            <v>120.16666666666667</v>
          </cell>
          <cell r="AJ40">
            <v>120.16666666666667</v>
          </cell>
          <cell r="AK40">
            <v>1442.0000000000002</v>
          </cell>
          <cell r="AL40">
            <v>0</v>
          </cell>
        </row>
        <row r="41">
          <cell r="B41" t="str">
            <v/>
          </cell>
          <cell r="C41" t="str">
            <v/>
          </cell>
          <cell r="D41" t="str">
            <v>CUSCONN101CCONCOMMON</v>
          </cell>
          <cell r="E41" t="str">
            <v>100013909</v>
          </cell>
          <cell r="F41" t="str">
            <v>24200</v>
          </cell>
          <cell r="G41" t="str">
            <v>Department safety training</v>
          </cell>
          <cell r="H41" t="str">
            <v>311</v>
          </cell>
          <cell r="I41" t="str">
            <v>101</v>
          </cell>
          <cell r="J41" t="str">
            <v>5065</v>
          </cell>
          <cell r="K41" t="str">
            <v>Workorder Time</v>
          </cell>
          <cell r="L41" t="str">
            <v>Workorder Time</v>
          </cell>
          <cell r="M41" t="str">
            <v>METER SUPPORT CLERK</v>
          </cell>
          <cell r="O41">
            <v>42.023799479166669</v>
          </cell>
          <cell r="P41">
            <v>24</v>
          </cell>
          <cell r="Q41">
            <v>1008.5711875000001</v>
          </cell>
          <cell r="S41" t="str">
            <v/>
          </cell>
          <cell r="T41" t="str">
            <v>608000311-101-5065</v>
          </cell>
          <cell r="U41" t="str">
            <v>608000</v>
          </cell>
          <cell r="V41" t="str">
            <v>Direct labour - Work order</v>
          </cell>
          <cell r="W41" t="str">
            <v>8 hours per year per clerk</v>
          </cell>
          <cell r="X41">
            <v>1009</v>
          </cell>
          <cell r="Y41">
            <v>84.083333333333329</v>
          </cell>
          <cell r="Z41">
            <v>84.083333333333329</v>
          </cell>
          <cell r="AA41">
            <v>84.083333333333329</v>
          </cell>
          <cell r="AB41">
            <v>84.083333333333329</v>
          </cell>
          <cell r="AC41">
            <v>84.083333333333329</v>
          </cell>
          <cell r="AD41">
            <v>84.083333333333329</v>
          </cell>
          <cell r="AE41">
            <v>84.083333333333329</v>
          </cell>
          <cell r="AF41">
            <v>84.083333333333329</v>
          </cell>
          <cell r="AG41">
            <v>84.083333333333329</v>
          </cell>
          <cell r="AH41">
            <v>84.083333333333329</v>
          </cell>
          <cell r="AI41">
            <v>84.083333333333329</v>
          </cell>
          <cell r="AJ41">
            <v>84.083333333333329</v>
          </cell>
          <cell r="AK41">
            <v>1009.0000000000001</v>
          </cell>
          <cell r="AL41">
            <v>0</v>
          </cell>
        </row>
        <row r="42">
          <cell r="B42" t="str">
            <v/>
          </cell>
          <cell r="C42" t="str">
            <v/>
          </cell>
          <cell r="D42" t="str">
            <v>CUSCONN101CCONCOMMON</v>
          </cell>
          <cell r="E42" t="str">
            <v>100013909</v>
          </cell>
          <cell r="F42" t="str">
            <v>24200</v>
          </cell>
          <cell r="G42" t="str">
            <v>Department safety training</v>
          </cell>
          <cell r="H42" t="str">
            <v>311</v>
          </cell>
          <cell r="I42" t="str">
            <v>101</v>
          </cell>
          <cell r="J42" t="str">
            <v>5065</v>
          </cell>
          <cell r="K42" t="str">
            <v>Workorder Time</v>
          </cell>
          <cell r="L42" t="str">
            <v>Workorder Time</v>
          </cell>
          <cell r="M42" t="str">
            <v>Meterperson - 1st Class</v>
          </cell>
          <cell r="O42">
            <v>67.801499023437501</v>
          </cell>
          <cell r="P42">
            <v>112</v>
          </cell>
          <cell r="Q42">
            <v>7593.7678906250003</v>
          </cell>
          <cell r="S42" t="str">
            <v/>
          </cell>
          <cell r="T42" t="str">
            <v>608000311-101-5065</v>
          </cell>
          <cell r="U42" t="str">
            <v>608000</v>
          </cell>
          <cell r="V42" t="str">
            <v>Direct labour - Work order</v>
          </cell>
          <cell r="X42">
            <v>7594</v>
          </cell>
          <cell r="Y42">
            <v>632.83333333333337</v>
          </cell>
          <cell r="Z42">
            <v>632.83333333333337</v>
          </cell>
          <cell r="AA42">
            <v>632.83333333333337</v>
          </cell>
          <cell r="AB42">
            <v>632.83333333333337</v>
          </cell>
          <cell r="AC42">
            <v>632.83333333333337</v>
          </cell>
          <cell r="AD42">
            <v>632.83333333333337</v>
          </cell>
          <cell r="AE42">
            <v>632.83333333333337</v>
          </cell>
          <cell r="AF42">
            <v>632.83333333333337</v>
          </cell>
          <cell r="AG42">
            <v>632.83333333333337</v>
          </cell>
          <cell r="AH42">
            <v>632.83333333333337</v>
          </cell>
          <cell r="AI42">
            <v>632.83333333333337</v>
          </cell>
          <cell r="AJ42">
            <v>632.83333333333337</v>
          </cell>
          <cell r="AK42">
            <v>7593.9999999999991</v>
          </cell>
          <cell r="AL42">
            <v>0</v>
          </cell>
        </row>
        <row r="43">
          <cell r="B43" t="str">
            <v/>
          </cell>
          <cell r="C43" t="str">
            <v/>
          </cell>
          <cell r="D43" t="str">
            <v>CUSCONN101CCONCOMMON</v>
          </cell>
          <cell r="E43" t="str">
            <v>100013909</v>
          </cell>
          <cell r="F43" t="str">
            <v>24200</v>
          </cell>
          <cell r="G43" t="str">
            <v>Department safety training</v>
          </cell>
          <cell r="H43" t="str">
            <v>311</v>
          </cell>
          <cell r="I43" t="str">
            <v>101</v>
          </cell>
          <cell r="J43" t="str">
            <v>5065</v>
          </cell>
          <cell r="K43" t="str">
            <v>Project Time</v>
          </cell>
          <cell r="L43" t="str">
            <v>Project Time</v>
          </cell>
          <cell r="M43" t="str">
            <v>SUPERVISOR, CUSTOMER CONNECTIONS</v>
          </cell>
          <cell r="O43">
            <v>84.962177734375004</v>
          </cell>
          <cell r="P43">
            <v>32</v>
          </cell>
          <cell r="Q43">
            <v>2718.7896875000001</v>
          </cell>
          <cell r="S43" t="str">
            <v/>
          </cell>
          <cell r="T43" t="str">
            <v>609000311-101-5065</v>
          </cell>
          <cell r="U43" t="str">
            <v>609000</v>
          </cell>
          <cell r="V43" t="str">
            <v>Direct labour - Project (ABC costs)</v>
          </cell>
          <cell r="X43">
            <v>2719</v>
          </cell>
          <cell r="Y43">
            <v>226.58333333333334</v>
          </cell>
          <cell r="Z43">
            <v>226.58333333333334</v>
          </cell>
          <cell r="AA43">
            <v>226.58333333333334</v>
          </cell>
          <cell r="AB43">
            <v>226.58333333333334</v>
          </cell>
          <cell r="AC43">
            <v>226.58333333333334</v>
          </cell>
          <cell r="AD43">
            <v>226.58333333333334</v>
          </cell>
          <cell r="AE43">
            <v>226.58333333333334</v>
          </cell>
          <cell r="AF43">
            <v>226.58333333333334</v>
          </cell>
          <cell r="AG43">
            <v>226.58333333333334</v>
          </cell>
          <cell r="AH43">
            <v>226.58333333333334</v>
          </cell>
          <cell r="AI43">
            <v>226.58333333333334</v>
          </cell>
          <cell r="AJ43">
            <v>226.58333333333334</v>
          </cell>
          <cell r="AK43">
            <v>2719</v>
          </cell>
          <cell r="AL43">
            <v>0</v>
          </cell>
        </row>
        <row r="44">
          <cell r="B44">
            <v>13</v>
          </cell>
          <cell r="C44" t="str">
            <v/>
          </cell>
          <cell r="D44" t="str">
            <v>CUSCONN101CCONCOMMON</v>
          </cell>
          <cell r="E44" t="str">
            <v>100013910</v>
          </cell>
          <cell r="F44" t="str">
            <v>24300</v>
          </cell>
          <cell r="G44" t="str">
            <v>New employee safety orientation</v>
          </cell>
          <cell r="H44" t="str">
            <v>311</v>
          </cell>
          <cell r="I44" t="str">
            <v>101</v>
          </cell>
          <cell r="J44" t="str">
            <v>5065</v>
          </cell>
          <cell r="K44" t="str">
            <v>A/P</v>
          </cell>
          <cell r="L44" t="str">
            <v>SA10 - General Office Supplies</v>
          </cell>
          <cell r="M44" t="str">
            <v>A/P</v>
          </cell>
          <cell r="O44" t="str">
            <v/>
          </cell>
          <cell r="Q44" t="str">
            <v/>
          </cell>
          <cell r="S44" t="str">
            <v/>
          </cell>
          <cell r="T44" t="str">
            <v>704000311-101-5065</v>
          </cell>
          <cell r="U44" t="str">
            <v>704000</v>
          </cell>
          <cell r="V44" t="str">
            <v>General office supplies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B45" t="str">
            <v/>
          </cell>
          <cell r="C45" t="str">
            <v/>
          </cell>
          <cell r="D45" t="str">
            <v>CUSCONN101CCONCOMMON</v>
          </cell>
          <cell r="E45" t="str">
            <v>100013910</v>
          </cell>
          <cell r="F45" t="str">
            <v>24300</v>
          </cell>
          <cell r="G45" t="str">
            <v>New employee safety orientation</v>
          </cell>
          <cell r="H45" t="str">
            <v>311</v>
          </cell>
          <cell r="I45" t="str">
            <v>101</v>
          </cell>
          <cell r="J45" t="str">
            <v>5065</v>
          </cell>
          <cell r="K45" t="str">
            <v>Project Time</v>
          </cell>
          <cell r="L45" t="str">
            <v>Project Time</v>
          </cell>
          <cell r="M45" t="str">
            <v>MANAGER, CUSTOMER CONNECTIONS</v>
          </cell>
          <cell r="O45">
            <v>90.150380859375005</v>
          </cell>
          <cell r="Q45">
            <v>0</v>
          </cell>
          <cell r="S45" t="str">
            <v/>
          </cell>
          <cell r="T45" t="str">
            <v>609000311-101-5065</v>
          </cell>
          <cell r="U45" t="str">
            <v>609000</v>
          </cell>
          <cell r="V45" t="str">
            <v>Direct labour - Project (ABC costs)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B46" t="str">
            <v/>
          </cell>
          <cell r="C46" t="str">
            <v/>
          </cell>
          <cell r="D46" t="str">
            <v>CUSCONN101CCONCOMMON</v>
          </cell>
          <cell r="E46" t="str">
            <v>100013910</v>
          </cell>
          <cell r="F46" t="str">
            <v>24300</v>
          </cell>
          <cell r="G46" t="str">
            <v>New employee safety orientation</v>
          </cell>
          <cell r="H46" t="str">
            <v>311</v>
          </cell>
          <cell r="I46" t="str">
            <v>101</v>
          </cell>
          <cell r="J46" t="str">
            <v>5065</v>
          </cell>
          <cell r="K46" t="str">
            <v>Project Time</v>
          </cell>
          <cell r="L46" t="str">
            <v>Project Time</v>
          </cell>
          <cell r="M46" t="str">
            <v>SUPERVISOR, CUSTOMER CONNECTIONS</v>
          </cell>
          <cell r="O46">
            <v>84.962177734375004</v>
          </cell>
          <cell r="Q46">
            <v>0</v>
          </cell>
          <cell r="S46" t="str">
            <v/>
          </cell>
          <cell r="T46" t="str">
            <v>609000311-101-5065</v>
          </cell>
          <cell r="U46" t="str">
            <v>609000</v>
          </cell>
          <cell r="V46" t="str">
            <v>Direct labour - Project (ABC costs)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B47">
            <v>14</v>
          </cell>
          <cell r="C47" t="str">
            <v/>
          </cell>
          <cell r="D47" t="str">
            <v>CUSCONN101CCONCOMMON</v>
          </cell>
          <cell r="E47" t="str">
            <v>100013911</v>
          </cell>
          <cell r="F47" t="str">
            <v>24400</v>
          </cell>
          <cell r="G47" t="str">
            <v>Student safety orientation</v>
          </cell>
          <cell r="H47" t="str">
            <v>311</v>
          </cell>
          <cell r="I47" t="str">
            <v>101</v>
          </cell>
          <cell r="J47" t="str">
            <v>5065</v>
          </cell>
          <cell r="K47" t="str">
            <v>A/P</v>
          </cell>
          <cell r="L47" t="str">
            <v>SA5 - Safety Expenses</v>
          </cell>
          <cell r="M47" t="str">
            <v>A/P</v>
          </cell>
          <cell r="N47">
            <v>100</v>
          </cell>
          <cell r="O47" t="str">
            <v/>
          </cell>
          <cell r="Q47" t="str">
            <v/>
          </cell>
          <cell r="S47" t="str">
            <v/>
          </cell>
          <cell r="T47" t="str">
            <v>681000311-101-5065</v>
          </cell>
          <cell r="U47" t="str">
            <v>681000</v>
          </cell>
          <cell r="V47" t="str">
            <v>Safety</v>
          </cell>
          <cell r="X47">
            <v>100</v>
          </cell>
          <cell r="Y47">
            <v>8.3333333333333339</v>
          </cell>
          <cell r="Z47">
            <v>8.3333333333333339</v>
          </cell>
          <cell r="AA47">
            <v>8.3333333333333339</v>
          </cell>
          <cell r="AB47">
            <v>8.3333333333333339</v>
          </cell>
          <cell r="AC47">
            <v>8.3333333333333339</v>
          </cell>
          <cell r="AD47">
            <v>8.3333333333333339</v>
          </cell>
          <cell r="AE47">
            <v>8.3333333333333339</v>
          </cell>
          <cell r="AF47">
            <v>8.3333333333333339</v>
          </cell>
          <cell r="AG47">
            <v>8.3333333333333339</v>
          </cell>
          <cell r="AH47">
            <v>8.3333333333333339</v>
          </cell>
          <cell r="AI47">
            <v>8.3333333333333339</v>
          </cell>
          <cell r="AJ47">
            <v>8.3333333333333339</v>
          </cell>
          <cell r="AK47">
            <v>99.999999999999986</v>
          </cell>
          <cell r="AL47">
            <v>0</v>
          </cell>
        </row>
        <row r="48">
          <cell r="B48" t="str">
            <v/>
          </cell>
          <cell r="C48" t="str">
            <v/>
          </cell>
          <cell r="D48" t="str">
            <v>CUSCONN101CCONCOMMON</v>
          </cell>
          <cell r="E48" t="str">
            <v>100013911</v>
          </cell>
          <cell r="F48" t="str">
            <v>24400</v>
          </cell>
          <cell r="G48" t="str">
            <v>Student safety orientation</v>
          </cell>
          <cell r="H48" t="str">
            <v>311</v>
          </cell>
          <cell r="I48" t="str">
            <v>101</v>
          </cell>
          <cell r="J48" t="str">
            <v>5065</v>
          </cell>
          <cell r="K48" t="str">
            <v>Project Time</v>
          </cell>
          <cell r="L48" t="str">
            <v>Project Time</v>
          </cell>
          <cell r="M48" t="str">
            <v>MANAGER, CUSTOMER CONNECTIONS</v>
          </cell>
          <cell r="O48">
            <v>90.150380859375005</v>
          </cell>
          <cell r="P48">
            <v>8</v>
          </cell>
          <cell r="Q48">
            <v>721.20304687500004</v>
          </cell>
          <cell r="S48" t="str">
            <v/>
          </cell>
          <cell r="T48" t="str">
            <v>609000311-101-5065</v>
          </cell>
          <cell r="U48" t="str">
            <v>609000</v>
          </cell>
          <cell r="V48" t="str">
            <v>Direct labour - Project (ABC costs)</v>
          </cell>
          <cell r="X48">
            <v>721</v>
          </cell>
          <cell r="Y48">
            <v>60.083333333333336</v>
          </cell>
          <cell r="Z48">
            <v>60.083333333333336</v>
          </cell>
          <cell r="AA48">
            <v>60.083333333333336</v>
          </cell>
          <cell r="AB48">
            <v>60.083333333333336</v>
          </cell>
          <cell r="AC48">
            <v>60.083333333333336</v>
          </cell>
          <cell r="AD48">
            <v>60.083333333333336</v>
          </cell>
          <cell r="AE48">
            <v>60.083333333333336</v>
          </cell>
          <cell r="AF48">
            <v>60.083333333333336</v>
          </cell>
          <cell r="AG48">
            <v>60.083333333333336</v>
          </cell>
          <cell r="AH48">
            <v>60.083333333333336</v>
          </cell>
          <cell r="AI48">
            <v>60.083333333333336</v>
          </cell>
          <cell r="AJ48">
            <v>60.083333333333336</v>
          </cell>
          <cell r="AK48">
            <v>721.00000000000011</v>
          </cell>
          <cell r="AL48">
            <v>0</v>
          </cell>
        </row>
        <row r="49">
          <cell r="B49" t="str">
            <v/>
          </cell>
          <cell r="C49" t="str">
            <v/>
          </cell>
          <cell r="D49" t="str">
            <v>CUSCONN101CCONCOMMON</v>
          </cell>
          <cell r="E49" t="str">
            <v>100013911</v>
          </cell>
          <cell r="F49" t="str">
            <v>24400</v>
          </cell>
          <cell r="G49" t="str">
            <v>Student safety orientation</v>
          </cell>
          <cell r="H49" t="str">
            <v>311</v>
          </cell>
          <cell r="I49" t="str">
            <v>101</v>
          </cell>
          <cell r="J49" t="str">
            <v>5065</v>
          </cell>
          <cell r="K49" t="str">
            <v>Project Time</v>
          </cell>
          <cell r="L49" t="str">
            <v>Project Time</v>
          </cell>
          <cell r="M49" t="str">
            <v>SUPERVISOR, CUSTOMER CONNECTIONS</v>
          </cell>
          <cell r="O49">
            <v>84.962177734375004</v>
          </cell>
          <cell r="P49">
            <v>8</v>
          </cell>
          <cell r="Q49">
            <v>679.69742187500003</v>
          </cell>
          <cell r="S49" t="str">
            <v/>
          </cell>
          <cell r="T49" t="str">
            <v>609000311-101-5065</v>
          </cell>
          <cell r="U49" t="str">
            <v>609000</v>
          </cell>
          <cell r="V49" t="str">
            <v>Direct labour - Project (ABC costs)</v>
          </cell>
          <cell r="X49">
            <v>680</v>
          </cell>
          <cell r="Y49">
            <v>56.666666666666664</v>
          </cell>
          <cell r="Z49">
            <v>56.666666666666664</v>
          </cell>
          <cell r="AA49">
            <v>56.666666666666664</v>
          </cell>
          <cell r="AB49">
            <v>56.666666666666664</v>
          </cell>
          <cell r="AC49">
            <v>56.666666666666664</v>
          </cell>
          <cell r="AD49">
            <v>56.666666666666664</v>
          </cell>
          <cell r="AE49">
            <v>56.666666666666664</v>
          </cell>
          <cell r="AF49">
            <v>56.666666666666664</v>
          </cell>
          <cell r="AG49">
            <v>56.666666666666664</v>
          </cell>
          <cell r="AH49">
            <v>56.666666666666664</v>
          </cell>
          <cell r="AI49">
            <v>56.666666666666664</v>
          </cell>
          <cell r="AJ49">
            <v>56.666666666666664</v>
          </cell>
          <cell r="AK49">
            <v>680</v>
          </cell>
          <cell r="AL49">
            <v>0</v>
          </cell>
        </row>
        <row r="50">
          <cell r="B50" t="str">
            <v/>
          </cell>
          <cell r="C50" t="str">
            <v/>
          </cell>
          <cell r="D50" t="str">
            <v>CUSCONN101CCONCOMMON</v>
          </cell>
          <cell r="E50" t="str">
            <v>100013912</v>
          </cell>
          <cell r="F50" t="str">
            <v>24500</v>
          </cell>
          <cell r="G50" t="str">
            <v>WSIB - Modified duty At work Home Position</v>
          </cell>
          <cell r="H50" t="str">
            <v>311</v>
          </cell>
          <cell r="I50" t="str">
            <v>101</v>
          </cell>
          <cell r="J50" t="str">
            <v>5065</v>
          </cell>
          <cell r="O50" t="str">
            <v/>
          </cell>
          <cell r="Q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B51" t="str">
            <v/>
          </cell>
          <cell r="C51" t="str">
            <v/>
          </cell>
          <cell r="D51" t="str">
            <v>CUSCONN101CCONCOMMON</v>
          </cell>
          <cell r="E51" t="str">
            <v>100013913</v>
          </cell>
          <cell r="F51" t="str">
            <v>24600</v>
          </cell>
          <cell r="G51" t="str">
            <v>WSIB - Modified duty - at work other position</v>
          </cell>
          <cell r="H51" t="str">
            <v>311</v>
          </cell>
          <cell r="I51" t="str">
            <v>101</v>
          </cell>
          <cell r="J51" t="str">
            <v>5065</v>
          </cell>
          <cell r="O51" t="str">
            <v/>
          </cell>
          <cell r="Q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B52" t="str">
            <v/>
          </cell>
          <cell r="C52" t="str">
            <v/>
          </cell>
          <cell r="D52" t="str">
            <v>CUSCONN101CCONCOMMON</v>
          </cell>
          <cell r="E52" t="str">
            <v>100013914</v>
          </cell>
          <cell r="F52" t="str">
            <v>24700</v>
          </cell>
          <cell r="G52" t="str">
            <v>WSIB - Not at work Medical Appt.</v>
          </cell>
          <cell r="H52" t="str">
            <v>311</v>
          </cell>
          <cell r="I52" t="str">
            <v>101</v>
          </cell>
          <cell r="J52" t="str">
            <v>5065</v>
          </cell>
          <cell r="O52" t="str">
            <v/>
          </cell>
          <cell r="Q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B53" t="str">
            <v/>
          </cell>
          <cell r="C53" t="str">
            <v/>
          </cell>
          <cell r="D53" t="str">
            <v>CUSCONN101CCONCOMMON</v>
          </cell>
          <cell r="E53" t="str">
            <v>100013915</v>
          </cell>
          <cell r="F53" t="str">
            <v>24800</v>
          </cell>
          <cell r="G53" t="str">
            <v>WSIB Lost work days</v>
          </cell>
          <cell r="H53" t="str">
            <v>311</v>
          </cell>
          <cell r="I53" t="str">
            <v>101</v>
          </cell>
          <cell r="J53" t="str">
            <v>5065</v>
          </cell>
          <cell r="O53" t="str">
            <v/>
          </cell>
          <cell r="Q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B54" t="str">
            <v/>
          </cell>
          <cell r="C54" t="str">
            <v/>
          </cell>
          <cell r="D54" t="str">
            <v>CUSCONN101CCONCOMMON</v>
          </cell>
          <cell r="E54" t="str">
            <v>100013916</v>
          </cell>
          <cell r="F54" t="str">
            <v>24900</v>
          </cell>
          <cell r="G54" t="str">
            <v>WSIB Modified Duty - Not at work</v>
          </cell>
          <cell r="H54" t="str">
            <v>311</v>
          </cell>
          <cell r="I54" t="str">
            <v>101</v>
          </cell>
          <cell r="J54" t="str">
            <v>5065</v>
          </cell>
          <cell r="O54" t="str">
            <v/>
          </cell>
          <cell r="Q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B55" t="str">
            <v/>
          </cell>
          <cell r="C55" t="str">
            <v/>
          </cell>
          <cell r="D55" t="str">
            <v>CUSCONN101CCONCOMMON</v>
          </cell>
          <cell r="E55" t="str">
            <v>100013917</v>
          </cell>
          <cell r="F55" t="str">
            <v>61000</v>
          </cell>
          <cell r="G55" t="str">
            <v>Work Observation (Crew Visits)</v>
          </cell>
          <cell r="H55" t="str">
            <v>311</v>
          </cell>
          <cell r="I55" t="str">
            <v>101</v>
          </cell>
          <cell r="J55" t="str">
            <v>5065</v>
          </cell>
          <cell r="K55" t="str">
            <v>A/P</v>
          </cell>
          <cell r="L55" t="str">
            <v>SA10 - General Office Supplies</v>
          </cell>
          <cell r="M55" t="str">
            <v>A/P</v>
          </cell>
          <cell r="N55">
            <v>150</v>
          </cell>
          <cell r="O55" t="str">
            <v/>
          </cell>
          <cell r="Q55" t="str">
            <v/>
          </cell>
          <cell r="S55" t="str">
            <v/>
          </cell>
          <cell r="T55" t="str">
            <v>704000311-101-5065</v>
          </cell>
          <cell r="U55" t="str">
            <v>704000</v>
          </cell>
          <cell r="V55" t="str">
            <v>General office supplies</v>
          </cell>
          <cell r="X55">
            <v>150</v>
          </cell>
          <cell r="Y55">
            <v>12.5</v>
          </cell>
          <cell r="Z55">
            <v>12.5</v>
          </cell>
          <cell r="AA55">
            <v>12.5</v>
          </cell>
          <cell r="AB55">
            <v>12.5</v>
          </cell>
          <cell r="AC55">
            <v>12.5</v>
          </cell>
          <cell r="AD55">
            <v>12.5</v>
          </cell>
          <cell r="AE55">
            <v>12.5</v>
          </cell>
          <cell r="AF55">
            <v>12.5</v>
          </cell>
          <cell r="AG55">
            <v>12.5</v>
          </cell>
          <cell r="AH55">
            <v>12.5</v>
          </cell>
          <cell r="AI55">
            <v>12.5</v>
          </cell>
          <cell r="AJ55">
            <v>12.5</v>
          </cell>
          <cell r="AK55">
            <v>150</v>
          </cell>
          <cell r="AL55">
            <v>0</v>
          </cell>
        </row>
        <row r="56">
          <cell r="B56" t="str">
            <v/>
          </cell>
          <cell r="C56" t="str">
            <v/>
          </cell>
          <cell r="D56" t="str">
            <v>CUSCONN101CCONCOMMON</v>
          </cell>
          <cell r="E56" t="str">
            <v>100013917</v>
          </cell>
          <cell r="F56" t="str">
            <v>61000</v>
          </cell>
          <cell r="G56" t="str">
            <v>Work Observation (Crew Visits)</v>
          </cell>
          <cell r="H56" t="str">
            <v>311</v>
          </cell>
          <cell r="I56" t="str">
            <v>101</v>
          </cell>
          <cell r="J56" t="str">
            <v>5065</v>
          </cell>
          <cell r="K56" t="str">
            <v>Project Time</v>
          </cell>
          <cell r="L56" t="str">
            <v>Project Time</v>
          </cell>
          <cell r="M56" t="str">
            <v>MANAGER, CUSTOMER CONNECTIONS</v>
          </cell>
          <cell r="O56">
            <v>90.150380859375005</v>
          </cell>
          <cell r="P56">
            <v>32</v>
          </cell>
          <cell r="Q56">
            <v>2884.8121875000002</v>
          </cell>
          <cell r="S56" t="str">
            <v/>
          </cell>
          <cell r="T56" t="str">
            <v>609000311-101-5065</v>
          </cell>
          <cell r="U56" t="str">
            <v>609000</v>
          </cell>
          <cell r="V56" t="str">
            <v>Direct labour - Project (ABC costs)</v>
          </cell>
          <cell r="X56">
            <v>2885</v>
          </cell>
          <cell r="Y56">
            <v>240.41666666666666</v>
          </cell>
          <cell r="Z56">
            <v>240.41666666666666</v>
          </cell>
          <cell r="AA56">
            <v>240.41666666666666</v>
          </cell>
          <cell r="AB56">
            <v>240.41666666666666</v>
          </cell>
          <cell r="AC56">
            <v>240.41666666666666</v>
          </cell>
          <cell r="AD56">
            <v>240.41666666666666</v>
          </cell>
          <cell r="AE56">
            <v>240.41666666666666</v>
          </cell>
          <cell r="AF56">
            <v>240.41666666666666</v>
          </cell>
          <cell r="AG56">
            <v>240.41666666666666</v>
          </cell>
          <cell r="AH56">
            <v>240.41666666666666</v>
          </cell>
          <cell r="AI56">
            <v>240.41666666666666</v>
          </cell>
          <cell r="AJ56">
            <v>240.41666666666666</v>
          </cell>
          <cell r="AK56">
            <v>2884.9999999999995</v>
          </cell>
          <cell r="AL56">
            <v>0</v>
          </cell>
        </row>
        <row r="57">
          <cell r="B57" t="str">
            <v/>
          </cell>
          <cell r="C57" t="str">
            <v/>
          </cell>
          <cell r="D57" t="str">
            <v>CUSCONN101CCONCOMMON</v>
          </cell>
          <cell r="E57" t="str">
            <v>100013917</v>
          </cell>
          <cell r="F57" t="str">
            <v>61000</v>
          </cell>
          <cell r="G57" t="str">
            <v>Work Observation (Crew Visits)</v>
          </cell>
          <cell r="H57" t="str">
            <v>311</v>
          </cell>
          <cell r="I57" t="str">
            <v>101</v>
          </cell>
          <cell r="J57" t="str">
            <v>5065</v>
          </cell>
          <cell r="K57" t="str">
            <v>Workorder Time</v>
          </cell>
          <cell r="L57" t="str">
            <v>Workorder Time</v>
          </cell>
          <cell r="M57" t="str">
            <v>METERPERSON, LEAD HAND</v>
          </cell>
          <cell r="O57">
            <v>73.397998046875003</v>
          </cell>
          <cell r="P57">
            <v>96</v>
          </cell>
          <cell r="Q57">
            <v>7046.2078125000007</v>
          </cell>
          <cell r="S57" t="str">
            <v/>
          </cell>
          <cell r="T57" t="str">
            <v>608000311-101-5065</v>
          </cell>
          <cell r="U57" t="str">
            <v>608000</v>
          </cell>
          <cell r="V57" t="str">
            <v>Direct labour - Work order</v>
          </cell>
          <cell r="X57">
            <v>7046</v>
          </cell>
          <cell r="Y57">
            <v>587.16666666666663</v>
          </cell>
          <cell r="Z57">
            <v>587.16666666666663</v>
          </cell>
          <cell r="AA57">
            <v>587.16666666666663</v>
          </cell>
          <cell r="AB57">
            <v>587.16666666666663</v>
          </cell>
          <cell r="AC57">
            <v>587.16666666666663</v>
          </cell>
          <cell r="AD57">
            <v>587.16666666666663</v>
          </cell>
          <cell r="AE57">
            <v>587.16666666666663</v>
          </cell>
          <cell r="AF57">
            <v>587.16666666666663</v>
          </cell>
          <cell r="AG57">
            <v>587.16666666666663</v>
          </cell>
          <cell r="AH57">
            <v>587.16666666666663</v>
          </cell>
          <cell r="AI57">
            <v>587.16666666666663</v>
          </cell>
          <cell r="AJ57">
            <v>587.16666666666663</v>
          </cell>
          <cell r="AK57">
            <v>7046.0000000000009</v>
          </cell>
          <cell r="AL57">
            <v>0</v>
          </cell>
        </row>
        <row r="58">
          <cell r="B58" t="str">
            <v/>
          </cell>
          <cell r="C58" t="str">
            <v/>
          </cell>
          <cell r="D58" t="str">
            <v>CUSCONN101CCONCOMMON</v>
          </cell>
          <cell r="E58" t="str">
            <v>100013917</v>
          </cell>
          <cell r="F58" t="str">
            <v>61000</v>
          </cell>
          <cell r="G58" t="str">
            <v>Work Observation (Crew Visits)</v>
          </cell>
          <cell r="H58" t="str">
            <v>311</v>
          </cell>
          <cell r="I58" t="str">
            <v>101</v>
          </cell>
          <cell r="J58" t="str">
            <v>5065</v>
          </cell>
          <cell r="K58" t="str">
            <v>Project Time</v>
          </cell>
          <cell r="L58" t="str">
            <v>Project Time</v>
          </cell>
          <cell r="M58" t="str">
            <v>SUPERVISOR, CUSTOMER CONNECTIONS</v>
          </cell>
          <cell r="O58">
            <v>84.962177734375004</v>
          </cell>
          <cell r="P58">
            <v>96</v>
          </cell>
          <cell r="Q58">
            <v>8156.3690624999999</v>
          </cell>
          <cell r="S58" t="str">
            <v/>
          </cell>
          <cell r="T58" t="str">
            <v>609000311-101-5065</v>
          </cell>
          <cell r="U58" t="str">
            <v>609000</v>
          </cell>
          <cell r="V58" t="str">
            <v>Direct labour - Project (ABC costs)</v>
          </cell>
          <cell r="X58">
            <v>8156</v>
          </cell>
          <cell r="Y58">
            <v>679.66666666666663</v>
          </cell>
          <cell r="Z58">
            <v>679.66666666666663</v>
          </cell>
          <cell r="AA58">
            <v>679.66666666666663</v>
          </cell>
          <cell r="AB58">
            <v>679.66666666666663</v>
          </cell>
          <cell r="AC58">
            <v>679.66666666666663</v>
          </cell>
          <cell r="AD58">
            <v>679.66666666666663</v>
          </cell>
          <cell r="AE58">
            <v>679.66666666666663</v>
          </cell>
          <cell r="AF58">
            <v>679.66666666666663</v>
          </cell>
          <cell r="AG58">
            <v>679.66666666666663</v>
          </cell>
          <cell r="AH58">
            <v>679.66666666666663</v>
          </cell>
          <cell r="AI58">
            <v>679.66666666666663</v>
          </cell>
          <cell r="AJ58">
            <v>679.66666666666663</v>
          </cell>
          <cell r="AK58">
            <v>8156.0000000000009</v>
          </cell>
          <cell r="AL58">
            <v>0</v>
          </cell>
        </row>
        <row r="59">
          <cell r="B59" t="str">
            <v/>
          </cell>
          <cell r="C59" t="str">
            <v/>
          </cell>
          <cell r="D59" t="str">
            <v>CUSCONN101CCONCOMMON</v>
          </cell>
          <cell r="E59" t="str">
            <v>100013917</v>
          </cell>
          <cell r="F59" t="str">
            <v>61000</v>
          </cell>
          <cell r="G59" t="str">
            <v>Work Observation (Crew Visits)</v>
          </cell>
          <cell r="H59" t="str">
            <v>311</v>
          </cell>
          <cell r="I59" t="str">
            <v>101</v>
          </cell>
          <cell r="J59" t="str">
            <v>5065</v>
          </cell>
          <cell r="K59" t="str">
            <v>Vehicle</v>
          </cell>
          <cell r="L59" t="str">
            <v>Vehicle</v>
          </cell>
          <cell r="M59" t="str">
            <v>VECV - Cargo Van</v>
          </cell>
          <cell r="O59">
            <v>14</v>
          </cell>
          <cell r="Q59" t="str">
            <v/>
          </cell>
          <cell r="R59">
            <v>192</v>
          </cell>
          <cell r="S59">
            <v>2688</v>
          </cell>
          <cell r="T59" t="str">
            <v>651000311-101-5065</v>
          </cell>
          <cell r="U59" t="str">
            <v>651000</v>
          </cell>
          <cell r="V59" t="str">
            <v>Direct work order charges - Vehicles used</v>
          </cell>
          <cell r="X59">
            <v>2688</v>
          </cell>
          <cell r="Y59">
            <v>224</v>
          </cell>
          <cell r="Z59">
            <v>224</v>
          </cell>
          <cell r="AA59">
            <v>224</v>
          </cell>
          <cell r="AB59">
            <v>224</v>
          </cell>
          <cell r="AC59">
            <v>224</v>
          </cell>
          <cell r="AD59">
            <v>224</v>
          </cell>
          <cell r="AE59">
            <v>224</v>
          </cell>
          <cell r="AF59">
            <v>224</v>
          </cell>
          <cell r="AG59">
            <v>224</v>
          </cell>
          <cell r="AH59">
            <v>224</v>
          </cell>
          <cell r="AI59">
            <v>224</v>
          </cell>
          <cell r="AJ59">
            <v>224</v>
          </cell>
          <cell r="AK59">
            <v>2688</v>
          </cell>
          <cell r="AL59">
            <v>0</v>
          </cell>
        </row>
        <row r="60">
          <cell r="B60">
            <v>15</v>
          </cell>
          <cell r="C60" t="str">
            <v/>
          </cell>
          <cell r="D60" t="str">
            <v>CUSCONN101CCONCOMMON</v>
          </cell>
          <cell r="E60" t="str">
            <v>100013918</v>
          </cell>
          <cell r="F60" t="str">
            <v>61100</v>
          </cell>
          <cell r="G60" t="str">
            <v>Manage Safety Issues &amp; Reporting</v>
          </cell>
          <cell r="H60" t="str">
            <v>311</v>
          </cell>
          <cell r="I60" t="str">
            <v>101</v>
          </cell>
          <cell r="J60" t="str">
            <v>5065</v>
          </cell>
          <cell r="K60" t="str">
            <v>A/P</v>
          </cell>
          <cell r="M60" t="str">
            <v>A/P</v>
          </cell>
          <cell r="N60">
            <v>200</v>
          </cell>
          <cell r="O60" t="str">
            <v/>
          </cell>
          <cell r="Q60" t="str">
            <v/>
          </cell>
          <cell r="S60" t="str">
            <v/>
          </cell>
          <cell r="T60" t="str">
            <v>311-101-5065</v>
          </cell>
          <cell r="U60" t="str">
            <v>311-10</v>
          </cell>
          <cell r="V60" t="str">
            <v/>
          </cell>
          <cell r="X60">
            <v>200</v>
          </cell>
          <cell r="Y60">
            <v>16.666666666666668</v>
          </cell>
          <cell r="Z60">
            <v>16.666666666666668</v>
          </cell>
          <cell r="AA60">
            <v>16.666666666666668</v>
          </cell>
          <cell r="AB60">
            <v>16.666666666666668</v>
          </cell>
          <cell r="AC60">
            <v>16.666666666666668</v>
          </cell>
          <cell r="AD60">
            <v>16.666666666666668</v>
          </cell>
          <cell r="AE60">
            <v>16.666666666666668</v>
          </cell>
          <cell r="AF60">
            <v>16.666666666666668</v>
          </cell>
          <cell r="AG60">
            <v>16.666666666666668</v>
          </cell>
          <cell r="AH60">
            <v>16.666666666666668</v>
          </cell>
          <cell r="AI60">
            <v>16.666666666666668</v>
          </cell>
          <cell r="AJ60">
            <v>16.666666666666668</v>
          </cell>
          <cell r="AK60">
            <v>199.99999999999997</v>
          </cell>
          <cell r="AL60">
            <v>0</v>
          </cell>
        </row>
        <row r="61">
          <cell r="B61" t="str">
            <v/>
          </cell>
          <cell r="C61" t="str">
            <v/>
          </cell>
          <cell r="D61" t="str">
            <v>CUSCONN101CCONCOMMON</v>
          </cell>
          <cell r="E61" t="str">
            <v>100013918</v>
          </cell>
          <cell r="F61" t="str">
            <v>61100</v>
          </cell>
          <cell r="G61" t="str">
            <v>Manage Safety Issues &amp; Reporting</v>
          </cell>
          <cell r="H61" t="str">
            <v>311</v>
          </cell>
          <cell r="I61" t="str">
            <v>101</v>
          </cell>
          <cell r="J61" t="str">
            <v>5065</v>
          </cell>
          <cell r="K61" t="str">
            <v>Project Time</v>
          </cell>
          <cell r="L61" t="str">
            <v>Project Time</v>
          </cell>
          <cell r="M61" t="str">
            <v>MANAGER, CUSTOMER CONNECTIONS</v>
          </cell>
          <cell r="O61">
            <v>90.150380859375005</v>
          </cell>
          <cell r="P61">
            <v>24</v>
          </cell>
          <cell r="Q61">
            <v>2163.6091406250002</v>
          </cell>
          <cell r="S61" t="str">
            <v/>
          </cell>
          <cell r="T61" t="str">
            <v>609000311-101-5065</v>
          </cell>
          <cell r="U61" t="str">
            <v>609000</v>
          </cell>
          <cell r="V61" t="str">
            <v>Direct labour - Project (ABC costs)</v>
          </cell>
          <cell r="X61">
            <v>2164</v>
          </cell>
          <cell r="Y61">
            <v>180.33333333333334</v>
          </cell>
          <cell r="Z61">
            <v>180.33333333333334</v>
          </cell>
          <cell r="AA61">
            <v>180.33333333333334</v>
          </cell>
          <cell r="AB61">
            <v>180.33333333333334</v>
          </cell>
          <cell r="AC61">
            <v>180.33333333333334</v>
          </cell>
          <cell r="AD61">
            <v>180.33333333333334</v>
          </cell>
          <cell r="AE61">
            <v>180.33333333333334</v>
          </cell>
          <cell r="AF61">
            <v>180.33333333333334</v>
          </cell>
          <cell r="AG61">
            <v>180.33333333333334</v>
          </cell>
          <cell r="AH61">
            <v>180.33333333333334</v>
          </cell>
          <cell r="AI61">
            <v>180.33333333333334</v>
          </cell>
          <cell r="AJ61">
            <v>180.33333333333334</v>
          </cell>
          <cell r="AK61">
            <v>2163.9999999999995</v>
          </cell>
          <cell r="AL61">
            <v>0</v>
          </cell>
        </row>
        <row r="62">
          <cell r="B62" t="str">
            <v/>
          </cell>
          <cell r="C62" t="str">
            <v/>
          </cell>
          <cell r="D62" t="str">
            <v>CUSCONN101CCONCOMMON</v>
          </cell>
          <cell r="E62" t="str">
            <v>100013918</v>
          </cell>
          <cell r="F62" t="str">
            <v>61100</v>
          </cell>
          <cell r="G62" t="str">
            <v>Manage Safety Issues &amp; Reporting</v>
          </cell>
          <cell r="H62" t="str">
            <v>311</v>
          </cell>
          <cell r="I62" t="str">
            <v>101</v>
          </cell>
          <cell r="J62" t="str">
            <v>5065</v>
          </cell>
          <cell r="K62" t="str">
            <v>Workorder Time</v>
          </cell>
          <cell r="L62" t="str">
            <v>Workorder Time</v>
          </cell>
          <cell r="M62" t="str">
            <v>Meterperson - 1st Class</v>
          </cell>
          <cell r="O62">
            <v>67.801499023437501</v>
          </cell>
          <cell r="P62">
            <v>48</v>
          </cell>
          <cell r="Q62">
            <v>3254.4719531250003</v>
          </cell>
          <cell r="S62" t="str">
            <v/>
          </cell>
          <cell r="T62" t="str">
            <v>608000311-101-5065</v>
          </cell>
          <cell r="U62" t="str">
            <v>608000</v>
          </cell>
          <cell r="V62" t="str">
            <v>Direct labour - Work order</v>
          </cell>
          <cell r="X62">
            <v>3254</v>
          </cell>
          <cell r="Y62">
            <v>271.16666666666669</v>
          </cell>
          <cell r="Z62">
            <v>271.16666666666669</v>
          </cell>
          <cell r="AA62">
            <v>271.16666666666669</v>
          </cell>
          <cell r="AB62">
            <v>271.16666666666669</v>
          </cell>
          <cell r="AC62">
            <v>271.16666666666669</v>
          </cell>
          <cell r="AD62">
            <v>271.16666666666669</v>
          </cell>
          <cell r="AE62">
            <v>271.16666666666669</v>
          </cell>
          <cell r="AF62">
            <v>271.16666666666669</v>
          </cell>
          <cell r="AG62">
            <v>271.16666666666669</v>
          </cell>
          <cell r="AH62">
            <v>271.16666666666669</v>
          </cell>
          <cell r="AI62">
            <v>271.16666666666669</v>
          </cell>
          <cell r="AJ62">
            <v>271.16666666666669</v>
          </cell>
          <cell r="AK62">
            <v>3253.9999999999995</v>
          </cell>
          <cell r="AL62">
            <v>0</v>
          </cell>
        </row>
        <row r="63">
          <cell r="B63" t="str">
            <v/>
          </cell>
          <cell r="C63" t="str">
            <v/>
          </cell>
          <cell r="D63" t="str">
            <v>CUSCONN101CCONCOMMON</v>
          </cell>
          <cell r="E63" t="str">
            <v>100013918</v>
          </cell>
          <cell r="F63" t="str">
            <v>61100</v>
          </cell>
          <cell r="G63" t="str">
            <v>Manage Safety Issues &amp; Reporting</v>
          </cell>
          <cell r="H63" t="str">
            <v>311</v>
          </cell>
          <cell r="I63" t="str">
            <v>101</v>
          </cell>
          <cell r="J63" t="str">
            <v>5065</v>
          </cell>
          <cell r="K63" t="str">
            <v>Workorder Time</v>
          </cell>
          <cell r="L63" t="str">
            <v>Workorder Time</v>
          </cell>
          <cell r="M63" t="str">
            <v>Meterperson, Lead Hand</v>
          </cell>
          <cell r="O63">
            <v>73.397998046875003</v>
          </cell>
          <cell r="P63">
            <v>48</v>
          </cell>
          <cell r="Q63">
            <v>3523.1039062500004</v>
          </cell>
          <cell r="S63" t="str">
            <v/>
          </cell>
          <cell r="T63" t="str">
            <v>608000311-101-5065</v>
          </cell>
          <cell r="U63" t="str">
            <v>608000</v>
          </cell>
          <cell r="V63" t="str">
            <v>Direct labour - Work order</v>
          </cell>
          <cell r="X63">
            <v>3523</v>
          </cell>
          <cell r="Y63">
            <v>293.58333333333331</v>
          </cell>
          <cell r="Z63">
            <v>293.58333333333331</v>
          </cell>
          <cell r="AA63">
            <v>293.58333333333331</v>
          </cell>
          <cell r="AB63">
            <v>293.58333333333331</v>
          </cell>
          <cell r="AC63">
            <v>293.58333333333331</v>
          </cell>
          <cell r="AD63">
            <v>293.58333333333331</v>
          </cell>
          <cell r="AE63">
            <v>293.58333333333331</v>
          </cell>
          <cell r="AF63">
            <v>293.58333333333331</v>
          </cell>
          <cell r="AG63">
            <v>293.58333333333331</v>
          </cell>
          <cell r="AH63">
            <v>293.58333333333331</v>
          </cell>
          <cell r="AI63">
            <v>293.58333333333331</v>
          </cell>
          <cell r="AJ63">
            <v>293.58333333333331</v>
          </cell>
          <cell r="AK63">
            <v>3523.0000000000005</v>
          </cell>
          <cell r="AL63">
            <v>0</v>
          </cell>
        </row>
        <row r="64">
          <cell r="B64" t="str">
            <v/>
          </cell>
          <cell r="C64" t="str">
            <v/>
          </cell>
          <cell r="D64" t="str">
            <v>CUSCONN101CCONCOMMON</v>
          </cell>
          <cell r="E64" t="str">
            <v>100013918</v>
          </cell>
          <cell r="F64" t="str">
            <v>61100</v>
          </cell>
          <cell r="G64" t="str">
            <v>Manage Safety Issues &amp; Reporting</v>
          </cell>
          <cell r="H64" t="str">
            <v>311</v>
          </cell>
          <cell r="I64" t="str">
            <v>101</v>
          </cell>
          <cell r="J64" t="str">
            <v>5065</v>
          </cell>
          <cell r="K64" t="str">
            <v>Project Time</v>
          </cell>
          <cell r="L64" t="str">
            <v>Project Time</v>
          </cell>
          <cell r="M64" t="str">
            <v>SUPERVISOR, CUSTOMER CONNECTIONS</v>
          </cell>
          <cell r="O64">
            <v>84.962177734375004</v>
          </cell>
          <cell r="P64">
            <v>40</v>
          </cell>
          <cell r="Q64">
            <v>3398.4871093750003</v>
          </cell>
          <cell r="S64" t="str">
            <v/>
          </cell>
          <cell r="T64" t="str">
            <v>609000311-101-5065</v>
          </cell>
          <cell r="U64" t="str">
            <v>609000</v>
          </cell>
          <cell r="V64" t="str">
            <v>Direct labour - Project (ABC costs)</v>
          </cell>
          <cell r="X64">
            <v>3398</v>
          </cell>
          <cell r="Y64">
            <v>283.16666666666669</v>
          </cell>
          <cell r="Z64">
            <v>283.16666666666669</v>
          </cell>
          <cell r="AA64">
            <v>283.16666666666669</v>
          </cell>
          <cell r="AB64">
            <v>283.16666666666669</v>
          </cell>
          <cell r="AC64">
            <v>283.16666666666669</v>
          </cell>
          <cell r="AD64">
            <v>283.16666666666669</v>
          </cell>
          <cell r="AE64">
            <v>283.16666666666669</v>
          </cell>
          <cell r="AF64">
            <v>283.16666666666669</v>
          </cell>
          <cell r="AG64">
            <v>283.16666666666669</v>
          </cell>
          <cell r="AH64">
            <v>283.16666666666669</v>
          </cell>
          <cell r="AI64">
            <v>283.16666666666669</v>
          </cell>
          <cell r="AJ64">
            <v>283.16666666666669</v>
          </cell>
          <cell r="AK64">
            <v>3397.9999999999995</v>
          </cell>
          <cell r="AL64">
            <v>0</v>
          </cell>
        </row>
        <row r="65">
          <cell r="B65" t="str">
            <v/>
          </cell>
          <cell r="C65" t="str">
            <v/>
          </cell>
          <cell r="D65" t="str">
            <v>CUSCONN101CCONCOMMON</v>
          </cell>
          <cell r="E65" t="str">
            <v>100013919</v>
          </cell>
          <cell r="F65" t="str">
            <v>61200</v>
          </cell>
          <cell r="G65" t="str">
            <v>Manage Outage &amp; Reporting</v>
          </cell>
          <cell r="H65" t="str">
            <v>311</v>
          </cell>
          <cell r="I65" t="str">
            <v>101</v>
          </cell>
          <cell r="J65" t="str">
            <v>5065</v>
          </cell>
          <cell r="K65" t="str">
            <v>Project Time</v>
          </cell>
          <cell r="L65" t="str">
            <v>Project Time</v>
          </cell>
          <cell r="O65" t="str">
            <v/>
          </cell>
          <cell r="Q65" t="str">
            <v/>
          </cell>
          <cell r="S65" t="str">
            <v/>
          </cell>
          <cell r="T65" t="str">
            <v>609000311-101-5065</v>
          </cell>
          <cell r="U65" t="str">
            <v>609000</v>
          </cell>
          <cell r="V65" t="str">
            <v>Direct labour - Project (ABC costs)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B66">
            <v>16</v>
          </cell>
          <cell r="C66" t="str">
            <v/>
          </cell>
          <cell r="D66" t="str">
            <v>CUSCONN101CCONCOMMON</v>
          </cell>
          <cell r="E66" t="str">
            <v>100013920</v>
          </cell>
          <cell r="F66" t="str">
            <v>90000</v>
          </cell>
          <cell r="G66" t="str">
            <v>Preparation of budgets, forecasts and annual business plan</v>
          </cell>
          <cell r="H66" t="str">
            <v>311</v>
          </cell>
          <cell r="I66" t="str">
            <v>101</v>
          </cell>
          <cell r="J66" t="str">
            <v>5065</v>
          </cell>
          <cell r="K66" t="str">
            <v>A/P</v>
          </cell>
          <cell r="L66" t="str">
            <v>SA12 - Other Supplies</v>
          </cell>
          <cell r="M66" t="str">
            <v>A/P</v>
          </cell>
          <cell r="N66">
            <v>100</v>
          </cell>
          <cell r="O66" t="str">
            <v/>
          </cell>
          <cell r="Q66" t="str">
            <v/>
          </cell>
          <cell r="S66" t="str">
            <v/>
          </cell>
          <cell r="T66" t="str">
            <v>709000311-101-5065</v>
          </cell>
          <cell r="U66" t="str">
            <v>709000</v>
          </cell>
          <cell r="V66" t="str">
            <v>Other supplies</v>
          </cell>
          <cell r="X66">
            <v>100</v>
          </cell>
          <cell r="Y66">
            <v>8.3333333333333339</v>
          </cell>
          <cell r="Z66">
            <v>8.3333333333333339</v>
          </cell>
          <cell r="AA66">
            <v>8.3333333333333339</v>
          </cell>
          <cell r="AB66">
            <v>8.3333333333333339</v>
          </cell>
          <cell r="AC66">
            <v>8.3333333333333339</v>
          </cell>
          <cell r="AD66">
            <v>8.3333333333333339</v>
          </cell>
          <cell r="AE66">
            <v>8.3333333333333339</v>
          </cell>
          <cell r="AF66">
            <v>8.3333333333333339</v>
          </cell>
          <cell r="AG66">
            <v>8.3333333333333339</v>
          </cell>
          <cell r="AH66">
            <v>8.3333333333333339</v>
          </cell>
          <cell r="AI66">
            <v>8.3333333333333339</v>
          </cell>
          <cell r="AJ66">
            <v>8.3333333333333339</v>
          </cell>
          <cell r="AK66">
            <v>99.999999999999986</v>
          </cell>
          <cell r="AL66">
            <v>0</v>
          </cell>
        </row>
        <row r="67">
          <cell r="B67" t="str">
            <v/>
          </cell>
          <cell r="C67" t="str">
            <v/>
          </cell>
          <cell r="D67" t="str">
            <v>CUSCONN101CCONCOMMON</v>
          </cell>
          <cell r="E67" t="str">
            <v>100013920</v>
          </cell>
          <cell r="F67" t="str">
            <v>90000</v>
          </cell>
          <cell r="G67" t="str">
            <v>Preparation of budgets, forecasts and annual business plan</v>
          </cell>
          <cell r="H67" t="str">
            <v>311</v>
          </cell>
          <cell r="I67" t="str">
            <v>101</v>
          </cell>
          <cell r="J67" t="str">
            <v>5065</v>
          </cell>
          <cell r="K67" t="str">
            <v>Project Time</v>
          </cell>
          <cell r="L67" t="str">
            <v>Project Time</v>
          </cell>
          <cell r="M67" t="str">
            <v>MANAGER, CUSTOMER CONNECTIONS</v>
          </cell>
          <cell r="O67">
            <v>90.150380859375005</v>
          </cell>
          <cell r="P67">
            <v>60</v>
          </cell>
          <cell r="Q67">
            <v>5409.0228515625004</v>
          </cell>
          <cell r="S67" t="str">
            <v/>
          </cell>
          <cell r="T67" t="str">
            <v>609000311-101-5065</v>
          </cell>
          <cell r="U67" t="str">
            <v>609000</v>
          </cell>
          <cell r="V67" t="str">
            <v>Direct labour - Project (ABC costs)</v>
          </cell>
          <cell r="X67">
            <v>5409</v>
          </cell>
          <cell r="Y67">
            <v>450.75</v>
          </cell>
          <cell r="Z67">
            <v>450.75</v>
          </cell>
          <cell r="AA67">
            <v>450.75</v>
          </cell>
          <cell r="AB67">
            <v>450.75</v>
          </cell>
          <cell r="AC67">
            <v>450.75</v>
          </cell>
          <cell r="AD67">
            <v>450.75</v>
          </cell>
          <cell r="AE67">
            <v>450.75</v>
          </cell>
          <cell r="AF67">
            <v>450.75</v>
          </cell>
          <cell r="AG67">
            <v>450.75</v>
          </cell>
          <cell r="AH67">
            <v>450.75</v>
          </cell>
          <cell r="AI67">
            <v>450.75</v>
          </cell>
          <cell r="AJ67">
            <v>450.75</v>
          </cell>
          <cell r="AK67">
            <v>5409</v>
          </cell>
          <cell r="AL67">
            <v>0</v>
          </cell>
        </row>
        <row r="68">
          <cell r="B68" t="str">
            <v/>
          </cell>
          <cell r="C68" t="str">
            <v/>
          </cell>
          <cell r="D68" t="str">
            <v>CUSCONN101CCONCOMMON</v>
          </cell>
          <cell r="E68" t="str">
            <v>100013920</v>
          </cell>
          <cell r="F68" t="str">
            <v>90000</v>
          </cell>
          <cell r="G68" t="str">
            <v>Preparation of budgets, forecasts and annual business plan</v>
          </cell>
          <cell r="H68" t="str">
            <v>311</v>
          </cell>
          <cell r="I68" t="str">
            <v>101</v>
          </cell>
          <cell r="J68" t="str">
            <v>5065</v>
          </cell>
          <cell r="K68" t="str">
            <v>Project Time</v>
          </cell>
          <cell r="L68" t="str">
            <v>Project Time</v>
          </cell>
          <cell r="M68" t="str">
            <v>SUPERVISOR, CUSTOMER CONNECTIONS</v>
          </cell>
          <cell r="O68">
            <v>84.962177734375004</v>
          </cell>
          <cell r="P68">
            <v>48</v>
          </cell>
          <cell r="Q68">
            <v>4078.18453125</v>
          </cell>
          <cell r="S68" t="str">
            <v/>
          </cell>
          <cell r="T68" t="str">
            <v>609000311-101-5065</v>
          </cell>
          <cell r="U68" t="str">
            <v>609000</v>
          </cell>
          <cell r="V68" t="str">
            <v>Direct labour - Project (ABC costs)</v>
          </cell>
          <cell r="X68">
            <v>4078</v>
          </cell>
          <cell r="Y68">
            <v>339.83333333333331</v>
          </cell>
          <cell r="Z68">
            <v>339.83333333333331</v>
          </cell>
          <cell r="AA68">
            <v>339.83333333333331</v>
          </cell>
          <cell r="AB68">
            <v>339.83333333333331</v>
          </cell>
          <cell r="AC68">
            <v>339.83333333333331</v>
          </cell>
          <cell r="AD68">
            <v>339.83333333333331</v>
          </cell>
          <cell r="AE68">
            <v>339.83333333333331</v>
          </cell>
          <cell r="AF68">
            <v>339.83333333333331</v>
          </cell>
          <cell r="AG68">
            <v>339.83333333333331</v>
          </cell>
          <cell r="AH68">
            <v>339.83333333333331</v>
          </cell>
          <cell r="AI68">
            <v>339.83333333333331</v>
          </cell>
          <cell r="AJ68">
            <v>339.83333333333331</v>
          </cell>
          <cell r="AK68">
            <v>4078.0000000000005</v>
          </cell>
          <cell r="AL68">
            <v>0</v>
          </cell>
        </row>
        <row r="69">
          <cell r="B69" t="str">
            <v/>
          </cell>
          <cell r="C69" t="str">
            <v/>
          </cell>
          <cell r="D69" t="str">
            <v>CUSCONN101CCONCOMMON</v>
          </cell>
          <cell r="E69" t="str">
            <v>100013920</v>
          </cell>
          <cell r="F69" t="str">
            <v>90000</v>
          </cell>
          <cell r="G69" t="str">
            <v>Preparation of budgets, forecasts and annual business plan</v>
          </cell>
          <cell r="H69" t="str">
            <v>311</v>
          </cell>
          <cell r="I69" t="str">
            <v>101</v>
          </cell>
          <cell r="J69" t="str">
            <v>5065</v>
          </cell>
          <cell r="K69" t="str">
            <v>Project Time</v>
          </cell>
          <cell r="L69" t="str">
            <v>Project Time</v>
          </cell>
          <cell r="O69" t="str">
            <v/>
          </cell>
          <cell r="Q69" t="str">
            <v/>
          </cell>
          <cell r="S69" t="str">
            <v/>
          </cell>
          <cell r="T69" t="str">
            <v>609000311-101-5065</v>
          </cell>
          <cell r="U69" t="str">
            <v>609000</v>
          </cell>
          <cell r="V69" t="str">
            <v>Direct labour - Project (ABC costs)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B70" t="str">
            <v/>
          </cell>
          <cell r="C70" t="str">
            <v/>
          </cell>
          <cell r="D70" t="str">
            <v>CUSCONN101CCONCOMMON</v>
          </cell>
          <cell r="E70" t="str">
            <v>100013921</v>
          </cell>
          <cell r="F70" t="str">
            <v>91000</v>
          </cell>
          <cell r="G70" t="str">
            <v>ERP Sustainment</v>
          </cell>
          <cell r="H70" t="str">
            <v>311</v>
          </cell>
          <cell r="I70" t="str">
            <v>101</v>
          </cell>
          <cell r="J70" t="str">
            <v>5065</v>
          </cell>
          <cell r="K70" t="str">
            <v>A/P</v>
          </cell>
          <cell r="L70" t="str">
            <v>SA10 - General Office Supplies</v>
          </cell>
          <cell r="M70" t="str">
            <v>A/P</v>
          </cell>
          <cell r="O70" t="str">
            <v/>
          </cell>
          <cell r="Q70" t="str">
            <v/>
          </cell>
          <cell r="S70" t="str">
            <v/>
          </cell>
          <cell r="T70" t="str">
            <v>704000311-101-5065</v>
          </cell>
          <cell r="U70" t="str">
            <v>704000</v>
          </cell>
          <cell r="V70" t="str">
            <v>General office supplies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B71" t="str">
            <v/>
          </cell>
          <cell r="C71" t="str">
            <v/>
          </cell>
          <cell r="D71" t="str">
            <v>CUSCONN101CCONCOMMON</v>
          </cell>
          <cell r="E71" t="str">
            <v>100013921</v>
          </cell>
          <cell r="F71" t="str">
            <v>91000</v>
          </cell>
          <cell r="G71" t="str">
            <v>ERP Sustainment</v>
          </cell>
          <cell r="H71" t="str">
            <v>311</v>
          </cell>
          <cell r="I71" t="str">
            <v>101</v>
          </cell>
          <cell r="J71" t="str">
            <v>5065</v>
          </cell>
          <cell r="K71" t="str">
            <v>Workorder Time</v>
          </cell>
          <cell r="L71" t="str">
            <v>Workorder Time</v>
          </cell>
          <cell r="M71" t="str">
            <v>Engineering Technician 2</v>
          </cell>
          <cell r="O71">
            <v>51.01459895833333</v>
          </cell>
          <cell r="P71">
            <v>14</v>
          </cell>
          <cell r="Q71">
            <v>714.20438541666658</v>
          </cell>
          <cell r="S71" t="str">
            <v/>
          </cell>
          <cell r="T71" t="str">
            <v>608000311-101-5065</v>
          </cell>
          <cell r="U71" t="str">
            <v>608000</v>
          </cell>
          <cell r="V71" t="str">
            <v>Direct labour - Work order</v>
          </cell>
          <cell r="W71" t="str">
            <v>7 hours per tech</v>
          </cell>
          <cell r="X71">
            <v>714</v>
          </cell>
          <cell r="Y71">
            <v>59.5</v>
          </cell>
          <cell r="Z71">
            <v>59.5</v>
          </cell>
          <cell r="AA71">
            <v>59.5</v>
          </cell>
          <cell r="AB71">
            <v>59.5</v>
          </cell>
          <cell r="AC71">
            <v>59.5</v>
          </cell>
          <cell r="AD71">
            <v>59.5</v>
          </cell>
          <cell r="AE71">
            <v>59.5</v>
          </cell>
          <cell r="AF71">
            <v>59.5</v>
          </cell>
          <cell r="AG71">
            <v>59.5</v>
          </cell>
          <cell r="AH71">
            <v>59.5</v>
          </cell>
          <cell r="AI71">
            <v>59.5</v>
          </cell>
          <cell r="AJ71">
            <v>59.5</v>
          </cell>
          <cell r="AK71">
            <v>714</v>
          </cell>
          <cell r="AL71">
            <v>0</v>
          </cell>
        </row>
        <row r="72">
          <cell r="B72" t="str">
            <v/>
          </cell>
          <cell r="C72" t="str">
            <v/>
          </cell>
          <cell r="D72" t="str">
            <v>CUSCONN101CCONCOMMON</v>
          </cell>
          <cell r="E72" t="str">
            <v>100013921</v>
          </cell>
          <cell r="F72" t="str">
            <v>91000</v>
          </cell>
          <cell r="G72" t="str">
            <v>ERP Sustainment</v>
          </cell>
          <cell r="H72" t="str">
            <v>311</v>
          </cell>
          <cell r="I72" t="str">
            <v>101</v>
          </cell>
          <cell r="J72" t="str">
            <v>5065</v>
          </cell>
          <cell r="K72" t="str">
            <v>Workorder Time</v>
          </cell>
          <cell r="L72" t="str">
            <v>Workorder Time</v>
          </cell>
          <cell r="M72" t="str">
            <v>Engineering Technologist</v>
          </cell>
          <cell r="O72">
            <v>71.453197916666667</v>
          </cell>
          <cell r="P72">
            <v>7</v>
          </cell>
          <cell r="Q72">
            <v>500.17238541666666</v>
          </cell>
          <cell r="S72" t="str">
            <v/>
          </cell>
          <cell r="T72" t="str">
            <v>608000311-101-5065</v>
          </cell>
          <cell r="U72" t="str">
            <v>608000</v>
          </cell>
          <cell r="V72" t="str">
            <v>Direct labour - Work order</v>
          </cell>
          <cell r="W72" t="str">
            <v>7 hours per tech</v>
          </cell>
          <cell r="X72">
            <v>500</v>
          </cell>
          <cell r="Y72">
            <v>41.666666666666664</v>
          </cell>
          <cell r="Z72">
            <v>41.666666666666664</v>
          </cell>
          <cell r="AA72">
            <v>41.666666666666664</v>
          </cell>
          <cell r="AB72">
            <v>41.666666666666664</v>
          </cell>
          <cell r="AC72">
            <v>41.666666666666664</v>
          </cell>
          <cell r="AD72">
            <v>41.666666666666664</v>
          </cell>
          <cell r="AE72">
            <v>41.666666666666664</v>
          </cell>
          <cell r="AF72">
            <v>41.666666666666664</v>
          </cell>
          <cell r="AG72">
            <v>41.666666666666664</v>
          </cell>
          <cell r="AH72">
            <v>41.666666666666664</v>
          </cell>
          <cell r="AI72">
            <v>41.666666666666664</v>
          </cell>
          <cell r="AJ72">
            <v>41.666666666666664</v>
          </cell>
          <cell r="AK72">
            <v>500.00000000000006</v>
          </cell>
          <cell r="AL72">
            <v>0</v>
          </cell>
        </row>
        <row r="73">
          <cell r="B73" t="str">
            <v/>
          </cell>
          <cell r="C73" t="str">
            <v/>
          </cell>
          <cell r="D73" t="str">
            <v>CUSCONN101CCONCOMMON</v>
          </cell>
          <cell r="E73" t="str">
            <v>100013921</v>
          </cell>
          <cell r="F73" t="str">
            <v>91000</v>
          </cell>
          <cell r="G73" t="str">
            <v>ERP Sustainment</v>
          </cell>
          <cell r="H73" t="str">
            <v>311</v>
          </cell>
          <cell r="I73" t="str">
            <v>101</v>
          </cell>
          <cell r="J73" t="str">
            <v>5065</v>
          </cell>
          <cell r="K73" t="str">
            <v>Project Time</v>
          </cell>
          <cell r="L73" t="str">
            <v>Project Time</v>
          </cell>
          <cell r="M73" t="str">
            <v>MANAGER, CUSTOMER CONNECTIONS</v>
          </cell>
          <cell r="O73">
            <v>90.150380859375005</v>
          </cell>
          <cell r="P73">
            <v>60</v>
          </cell>
          <cell r="Q73">
            <v>5409.0228515625004</v>
          </cell>
          <cell r="S73" t="str">
            <v/>
          </cell>
          <cell r="T73" t="str">
            <v>609000311-101-5065</v>
          </cell>
          <cell r="U73" t="str">
            <v>609000</v>
          </cell>
          <cell r="V73" t="str">
            <v>Direct labour - Project (ABC costs)</v>
          </cell>
          <cell r="X73">
            <v>5409</v>
          </cell>
          <cell r="Y73">
            <v>450.75</v>
          </cell>
          <cell r="Z73">
            <v>450.75</v>
          </cell>
          <cell r="AA73">
            <v>450.75</v>
          </cell>
          <cell r="AB73">
            <v>450.75</v>
          </cell>
          <cell r="AC73">
            <v>450.75</v>
          </cell>
          <cell r="AD73">
            <v>450.75</v>
          </cell>
          <cell r="AE73">
            <v>450.75</v>
          </cell>
          <cell r="AF73">
            <v>450.75</v>
          </cell>
          <cell r="AG73">
            <v>450.75</v>
          </cell>
          <cell r="AH73">
            <v>450.75</v>
          </cell>
          <cell r="AI73">
            <v>450.75</v>
          </cell>
          <cell r="AJ73">
            <v>450.75</v>
          </cell>
          <cell r="AK73">
            <v>5409</v>
          </cell>
          <cell r="AL73">
            <v>0</v>
          </cell>
        </row>
        <row r="74">
          <cell r="B74" t="str">
            <v/>
          </cell>
          <cell r="C74" t="str">
            <v/>
          </cell>
          <cell r="D74" t="str">
            <v>CUSCONN101CCONCOMMON</v>
          </cell>
          <cell r="E74" t="str">
            <v>100013921</v>
          </cell>
          <cell r="F74" t="str">
            <v>91000</v>
          </cell>
          <cell r="G74" t="str">
            <v>ERP Sustainment</v>
          </cell>
          <cell r="H74" t="str">
            <v>311</v>
          </cell>
          <cell r="I74" t="str">
            <v>101</v>
          </cell>
          <cell r="J74" t="str">
            <v>5065</v>
          </cell>
          <cell r="K74" t="str">
            <v>Workorder Time</v>
          </cell>
          <cell r="L74" t="str">
            <v>Workorder Time</v>
          </cell>
          <cell r="M74" t="str">
            <v>METER SUPPORT CLERK</v>
          </cell>
          <cell r="O74">
            <v>42.023799479166669</v>
          </cell>
          <cell r="P74">
            <v>21</v>
          </cell>
          <cell r="Q74">
            <v>882.4997890625001</v>
          </cell>
          <cell r="S74" t="str">
            <v/>
          </cell>
          <cell r="T74" t="str">
            <v>608000311-101-5065</v>
          </cell>
          <cell r="U74" t="str">
            <v>608000</v>
          </cell>
          <cell r="V74" t="str">
            <v>Direct labour - Work order</v>
          </cell>
          <cell r="W74" t="str">
            <v>7 hours per tech</v>
          </cell>
          <cell r="X74">
            <v>882</v>
          </cell>
          <cell r="Y74">
            <v>73.5</v>
          </cell>
          <cell r="Z74">
            <v>73.5</v>
          </cell>
          <cell r="AA74">
            <v>73.5</v>
          </cell>
          <cell r="AB74">
            <v>73.5</v>
          </cell>
          <cell r="AC74">
            <v>73.5</v>
          </cell>
          <cell r="AD74">
            <v>73.5</v>
          </cell>
          <cell r="AE74">
            <v>73.5</v>
          </cell>
          <cell r="AF74">
            <v>73.5</v>
          </cell>
          <cell r="AG74">
            <v>73.5</v>
          </cell>
          <cell r="AH74">
            <v>73.5</v>
          </cell>
          <cell r="AI74">
            <v>73.5</v>
          </cell>
          <cell r="AJ74">
            <v>73.5</v>
          </cell>
          <cell r="AK74">
            <v>882</v>
          </cell>
          <cell r="AL74">
            <v>0</v>
          </cell>
        </row>
        <row r="75">
          <cell r="B75" t="str">
            <v/>
          </cell>
          <cell r="C75" t="str">
            <v/>
          </cell>
          <cell r="D75" t="str">
            <v>CUSCONN101CCONCOMMON</v>
          </cell>
          <cell r="E75" t="str">
            <v>100013921</v>
          </cell>
          <cell r="F75" t="str">
            <v>91000</v>
          </cell>
          <cell r="G75" t="str">
            <v>ERP Sustainment</v>
          </cell>
          <cell r="H75" t="str">
            <v>311</v>
          </cell>
          <cell r="I75" t="str">
            <v>101</v>
          </cell>
          <cell r="J75" t="str">
            <v>5065</v>
          </cell>
          <cell r="K75" t="str">
            <v>Workorder Time</v>
          </cell>
          <cell r="L75" t="str">
            <v>Workorder Time</v>
          </cell>
          <cell r="M75" t="str">
            <v>Meterperson - 1st Class</v>
          </cell>
          <cell r="O75">
            <v>67.801499023437501</v>
          </cell>
          <cell r="P75">
            <v>70</v>
          </cell>
          <cell r="Q75">
            <v>4746.1049316406252</v>
          </cell>
          <cell r="S75" t="str">
            <v/>
          </cell>
          <cell r="T75" t="str">
            <v>608000311-101-5065</v>
          </cell>
          <cell r="U75" t="str">
            <v>608000</v>
          </cell>
          <cell r="V75" t="str">
            <v>Direct labour - Work order</v>
          </cell>
          <cell r="W75" t="str">
            <v>7 hours per tech</v>
          </cell>
          <cell r="X75">
            <v>4746</v>
          </cell>
          <cell r="Y75">
            <v>395.5</v>
          </cell>
          <cell r="Z75">
            <v>395.5</v>
          </cell>
          <cell r="AA75">
            <v>395.5</v>
          </cell>
          <cell r="AB75">
            <v>395.5</v>
          </cell>
          <cell r="AC75">
            <v>395.5</v>
          </cell>
          <cell r="AD75">
            <v>395.5</v>
          </cell>
          <cell r="AE75">
            <v>395.5</v>
          </cell>
          <cell r="AF75">
            <v>395.5</v>
          </cell>
          <cell r="AG75">
            <v>395.5</v>
          </cell>
          <cell r="AH75">
            <v>395.5</v>
          </cell>
          <cell r="AI75">
            <v>395.5</v>
          </cell>
          <cell r="AJ75">
            <v>395.5</v>
          </cell>
          <cell r="AK75">
            <v>4746</v>
          </cell>
          <cell r="AL75">
            <v>0</v>
          </cell>
        </row>
        <row r="76">
          <cell r="B76" t="str">
            <v/>
          </cell>
          <cell r="C76" t="str">
            <v/>
          </cell>
          <cell r="D76" t="str">
            <v>CUSCONN101CCONCOMMON</v>
          </cell>
          <cell r="E76" t="str">
            <v>100013921</v>
          </cell>
          <cell r="F76" t="str">
            <v>91000</v>
          </cell>
          <cell r="G76" t="str">
            <v>ERP Sustainment</v>
          </cell>
          <cell r="H76" t="str">
            <v>311</v>
          </cell>
          <cell r="I76" t="str">
            <v>101</v>
          </cell>
          <cell r="J76" t="str">
            <v>5065</v>
          </cell>
          <cell r="K76" t="str">
            <v>Project Time</v>
          </cell>
          <cell r="L76" t="str">
            <v>Project Time</v>
          </cell>
          <cell r="M76" t="str">
            <v>SUPERVISOR, CUSTOMER CONNECTIONS</v>
          </cell>
          <cell r="O76">
            <v>84.962177734375004</v>
          </cell>
          <cell r="P76">
            <v>100</v>
          </cell>
          <cell r="Q76">
            <v>8496.2177734375</v>
          </cell>
          <cell r="S76" t="str">
            <v/>
          </cell>
          <cell r="T76" t="str">
            <v>609000311-101-5065</v>
          </cell>
          <cell r="U76" t="str">
            <v>609000</v>
          </cell>
          <cell r="V76" t="str">
            <v>Direct labour - Project (ABC costs)</v>
          </cell>
          <cell r="X76">
            <v>8496</v>
          </cell>
          <cell r="Y76">
            <v>708</v>
          </cell>
          <cell r="Z76">
            <v>708</v>
          </cell>
          <cell r="AA76">
            <v>708</v>
          </cell>
          <cell r="AB76">
            <v>708</v>
          </cell>
          <cell r="AC76">
            <v>708</v>
          </cell>
          <cell r="AD76">
            <v>708</v>
          </cell>
          <cell r="AE76">
            <v>708</v>
          </cell>
          <cell r="AF76">
            <v>708</v>
          </cell>
          <cell r="AG76">
            <v>708</v>
          </cell>
          <cell r="AH76">
            <v>708</v>
          </cell>
          <cell r="AI76">
            <v>708</v>
          </cell>
          <cell r="AJ76">
            <v>708</v>
          </cell>
          <cell r="AK76">
            <v>8496</v>
          </cell>
          <cell r="AL76">
            <v>0</v>
          </cell>
        </row>
        <row r="77">
          <cell r="B77" t="str">
            <v/>
          </cell>
          <cell r="C77" t="str">
            <v/>
          </cell>
          <cell r="D77" t="str">
            <v>CUSCONN101CCONCOMMON</v>
          </cell>
          <cell r="E77" t="str">
            <v>100013922</v>
          </cell>
          <cell r="F77" t="str">
            <v>91100</v>
          </cell>
          <cell r="G77" t="str">
            <v>ERP Training</v>
          </cell>
          <cell r="H77" t="str">
            <v>311</v>
          </cell>
          <cell r="I77" t="str">
            <v>101</v>
          </cell>
          <cell r="J77" t="str">
            <v>5065</v>
          </cell>
          <cell r="K77" t="str">
            <v>Workorder Time</v>
          </cell>
          <cell r="L77" t="str">
            <v>Workorder Time</v>
          </cell>
          <cell r="M77" t="str">
            <v>Engineering Technician 2</v>
          </cell>
          <cell r="O77">
            <v>51.01459895833333</v>
          </cell>
          <cell r="P77">
            <v>28</v>
          </cell>
          <cell r="Q77">
            <v>1428.4087708333332</v>
          </cell>
          <cell r="S77" t="str">
            <v/>
          </cell>
          <cell r="T77" t="str">
            <v>608000311-101-5065</v>
          </cell>
          <cell r="U77" t="str">
            <v>608000</v>
          </cell>
          <cell r="V77" t="str">
            <v>Direct labour - Work order</v>
          </cell>
          <cell r="W77" t="str">
            <v>14 hours per tech</v>
          </cell>
          <cell r="X77">
            <v>1428</v>
          </cell>
          <cell r="Y77">
            <v>119</v>
          </cell>
          <cell r="Z77">
            <v>119</v>
          </cell>
          <cell r="AA77">
            <v>119</v>
          </cell>
          <cell r="AB77">
            <v>119</v>
          </cell>
          <cell r="AC77">
            <v>119</v>
          </cell>
          <cell r="AD77">
            <v>119</v>
          </cell>
          <cell r="AE77">
            <v>119</v>
          </cell>
          <cell r="AF77">
            <v>119</v>
          </cell>
          <cell r="AG77">
            <v>119</v>
          </cell>
          <cell r="AH77">
            <v>119</v>
          </cell>
          <cell r="AI77">
            <v>119</v>
          </cell>
          <cell r="AJ77">
            <v>119</v>
          </cell>
          <cell r="AK77">
            <v>1428</v>
          </cell>
          <cell r="AL77">
            <v>0</v>
          </cell>
        </row>
        <row r="78">
          <cell r="B78" t="str">
            <v/>
          </cell>
          <cell r="C78" t="str">
            <v/>
          </cell>
          <cell r="D78" t="str">
            <v>CUSCONN101CCONCOMMON</v>
          </cell>
          <cell r="E78" t="str">
            <v>100013922</v>
          </cell>
          <cell r="F78" t="str">
            <v>91100</v>
          </cell>
          <cell r="G78" t="str">
            <v>ERP Training</v>
          </cell>
          <cell r="H78" t="str">
            <v>311</v>
          </cell>
          <cell r="I78" t="str">
            <v>101</v>
          </cell>
          <cell r="J78" t="str">
            <v>5065</v>
          </cell>
          <cell r="K78" t="str">
            <v>Workorder Time</v>
          </cell>
          <cell r="L78" t="str">
            <v>Workorder Time</v>
          </cell>
          <cell r="M78" t="str">
            <v>Engineering Technologist</v>
          </cell>
          <cell r="O78">
            <v>71.453197916666667</v>
          </cell>
          <cell r="P78">
            <v>14</v>
          </cell>
          <cell r="Q78">
            <v>1000.3447708333333</v>
          </cell>
          <cell r="S78" t="str">
            <v/>
          </cell>
          <cell r="T78" t="str">
            <v>608000311-101-5065</v>
          </cell>
          <cell r="U78" t="str">
            <v>608000</v>
          </cell>
          <cell r="V78" t="str">
            <v>Direct labour - Work order</v>
          </cell>
          <cell r="X78">
            <v>1000</v>
          </cell>
          <cell r="Y78">
            <v>83.333333333333329</v>
          </cell>
          <cell r="Z78">
            <v>83.333333333333329</v>
          </cell>
          <cell r="AA78">
            <v>83.333333333333329</v>
          </cell>
          <cell r="AB78">
            <v>83.333333333333329</v>
          </cell>
          <cell r="AC78">
            <v>83.333333333333329</v>
          </cell>
          <cell r="AD78">
            <v>83.333333333333329</v>
          </cell>
          <cell r="AE78">
            <v>83.333333333333329</v>
          </cell>
          <cell r="AF78">
            <v>83.333333333333329</v>
          </cell>
          <cell r="AG78">
            <v>83.333333333333329</v>
          </cell>
          <cell r="AH78">
            <v>83.333333333333329</v>
          </cell>
          <cell r="AI78">
            <v>83.333333333333329</v>
          </cell>
          <cell r="AJ78">
            <v>83.333333333333329</v>
          </cell>
          <cell r="AK78">
            <v>1000.0000000000001</v>
          </cell>
          <cell r="AL78">
            <v>0</v>
          </cell>
        </row>
        <row r="79">
          <cell r="B79" t="str">
            <v/>
          </cell>
          <cell r="C79" t="str">
            <v/>
          </cell>
          <cell r="D79" t="str">
            <v>CUSCONN101CCONCOMMON</v>
          </cell>
          <cell r="E79" t="str">
            <v>100013922</v>
          </cell>
          <cell r="F79" t="str">
            <v>91100</v>
          </cell>
          <cell r="G79" t="str">
            <v>ERP Training</v>
          </cell>
          <cell r="H79" t="str">
            <v>311</v>
          </cell>
          <cell r="I79" t="str">
            <v>101</v>
          </cell>
          <cell r="J79" t="str">
            <v>5065</v>
          </cell>
          <cell r="K79" t="str">
            <v>Project Time</v>
          </cell>
          <cell r="L79" t="str">
            <v>Project Time</v>
          </cell>
          <cell r="M79" t="str">
            <v>MANAGER, CUSTOMER CONNECTIONS</v>
          </cell>
          <cell r="O79">
            <v>90.150380859375005</v>
          </cell>
          <cell r="P79">
            <v>16</v>
          </cell>
          <cell r="Q79">
            <v>1442.4060937500001</v>
          </cell>
          <cell r="S79" t="str">
            <v/>
          </cell>
          <cell r="T79" t="str">
            <v>609000311-101-5065</v>
          </cell>
          <cell r="U79" t="str">
            <v>609000</v>
          </cell>
          <cell r="V79" t="str">
            <v>Direct labour - Project (ABC costs)</v>
          </cell>
          <cell r="X79">
            <v>1442</v>
          </cell>
          <cell r="Y79">
            <v>120.16666666666667</v>
          </cell>
          <cell r="Z79">
            <v>120.16666666666667</v>
          </cell>
          <cell r="AA79">
            <v>120.16666666666667</v>
          </cell>
          <cell r="AB79">
            <v>120.16666666666667</v>
          </cell>
          <cell r="AC79">
            <v>120.16666666666667</v>
          </cell>
          <cell r="AD79">
            <v>120.16666666666667</v>
          </cell>
          <cell r="AE79">
            <v>120.16666666666667</v>
          </cell>
          <cell r="AF79">
            <v>120.16666666666667</v>
          </cell>
          <cell r="AG79">
            <v>120.16666666666667</v>
          </cell>
          <cell r="AH79">
            <v>120.16666666666667</v>
          </cell>
          <cell r="AI79">
            <v>120.16666666666667</v>
          </cell>
          <cell r="AJ79">
            <v>120.16666666666667</v>
          </cell>
          <cell r="AK79">
            <v>1442.0000000000002</v>
          </cell>
          <cell r="AL79">
            <v>0</v>
          </cell>
        </row>
        <row r="80">
          <cell r="B80" t="str">
            <v/>
          </cell>
          <cell r="C80" t="str">
            <v/>
          </cell>
          <cell r="D80" t="str">
            <v>CUSCONN101CCONCOMMON</v>
          </cell>
          <cell r="E80" t="str">
            <v>100013922</v>
          </cell>
          <cell r="F80" t="str">
            <v>91100</v>
          </cell>
          <cell r="G80" t="str">
            <v>ERP Training</v>
          </cell>
          <cell r="H80" t="str">
            <v>311</v>
          </cell>
          <cell r="I80" t="str">
            <v>101</v>
          </cell>
          <cell r="J80" t="str">
            <v>5065</v>
          </cell>
          <cell r="K80" t="str">
            <v>Workorder Time</v>
          </cell>
          <cell r="L80" t="str">
            <v>Workorder Time</v>
          </cell>
          <cell r="M80" t="str">
            <v>METER SUPPORT CLERK</v>
          </cell>
          <cell r="O80">
            <v>42.023799479166669</v>
          </cell>
          <cell r="P80">
            <v>42</v>
          </cell>
          <cell r="Q80">
            <v>1764.9995781250002</v>
          </cell>
          <cell r="S80" t="str">
            <v/>
          </cell>
          <cell r="T80" t="str">
            <v>608000311-101-5065</v>
          </cell>
          <cell r="U80" t="str">
            <v>608000</v>
          </cell>
          <cell r="V80" t="str">
            <v>Direct labour - Work order</v>
          </cell>
          <cell r="X80">
            <v>1765</v>
          </cell>
          <cell r="Y80">
            <v>147.08333333333334</v>
          </cell>
          <cell r="Z80">
            <v>147.08333333333334</v>
          </cell>
          <cell r="AA80">
            <v>147.08333333333334</v>
          </cell>
          <cell r="AB80">
            <v>147.08333333333334</v>
          </cell>
          <cell r="AC80">
            <v>147.08333333333334</v>
          </cell>
          <cell r="AD80">
            <v>147.08333333333334</v>
          </cell>
          <cell r="AE80">
            <v>147.08333333333334</v>
          </cell>
          <cell r="AF80">
            <v>147.08333333333334</v>
          </cell>
          <cell r="AG80">
            <v>147.08333333333334</v>
          </cell>
          <cell r="AH80">
            <v>147.08333333333334</v>
          </cell>
          <cell r="AI80">
            <v>147.08333333333334</v>
          </cell>
          <cell r="AJ80">
            <v>147.08333333333334</v>
          </cell>
          <cell r="AK80">
            <v>1764.9999999999998</v>
          </cell>
          <cell r="AL80">
            <v>0</v>
          </cell>
        </row>
        <row r="81">
          <cell r="B81" t="str">
            <v/>
          </cell>
          <cell r="C81" t="str">
            <v/>
          </cell>
          <cell r="D81" t="str">
            <v>CUSCONN101CCONCOMMON</v>
          </cell>
          <cell r="E81" t="str">
            <v>100013922</v>
          </cell>
          <cell r="F81" t="str">
            <v>91100</v>
          </cell>
          <cell r="G81" t="str">
            <v>ERP Training</v>
          </cell>
          <cell r="H81" t="str">
            <v>311</v>
          </cell>
          <cell r="I81" t="str">
            <v>101</v>
          </cell>
          <cell r="J81" t="str">
            <v>5065</v>
          </cell>
          <cell r="K81" t="str">
            <v>Workorder Time</v>
          </cell>
          <cell r="L81" t="str">
            <v>Workorder Time</v>
          </cell>
          <cell r="M81" t="str">
            <v>Meterperson - 1st Class</v>
          </cell>
          <cell r="O81">
            <v>67.801499023437501</v>
          </cell>
          <cell r="P81">
            <v>112</v>
          </cell>
          <cell r="Q81">
            <v>7593.7678906250003</v>
          </cell>
          <cell r="S81" t="str">
            <v/>
          </cell>
          <cell r="T81" t="str">
            <v>608000311-101-5065</v>
          </cell>
          <cell r="U81" t="str">
            <v>608000</v>
          </cell>
          <cell r="V81" t="str">
            <v>Direct labour - Work order</v>
          </cell>
          <cell r="X81">
            <v>7594</v>
          </cell>
          <cell r="Y81">
            <v>632.83333333333337</v>
          </cell>
          <cell r="Z81">
            <v>632.83333333333337</v>
          </cell>
          <cell r="AA81">
            <v>632.83333333333337</v>
          </cell>
          <cell r="AB81">
            <v>632.83333333333337</v>
          </cell>
          <cell r="AC81">
            <v>632.83333333333337</v>
          </cell>
          <cell r="AD81">
            <v>632.83333333333337</v>
          </cell>
          <cell r="AE81">
            <v>632.83333333333337</v>
          </cell>
          <cell r="AF81">
            <v>632.83333333333337</v>
          </cell>
          <cell r="AG81">
            <v>632.83333333333337</v>
          </cell>
          <cell r="AH81">
            <v>632.83333333333337</v>
          </cell>
          <cell r="AI81">
            <v>632.83333333333337</v>
          </cell>
          <cell r="AJ81">
            <v>632.83333333333337</v>
          </cell>
          <cell r="AK81">
            <v>7593.9999999999991</v>
          </cell>
          <cell r="AL81">
            <v>0</v>
          </cell>
        </row>
        <row r="82">
          <cell r="B82" t="str">
            <v/>
          </cell>
          <cell r="C82" t="str">
            <v/>
          </cell>
          <cell r="D82" t="str">
            <v>CUSCONN101CCONCOMMON</v>
          </cell>
          <cell r="E82" t="str">
            <v>100013922</v>
          </cell>
          <cell r="F82" t="str">
            <v>91100</v>
          </cell>
          <cell r="G82" t="str">
            <v>ERP Training</v>
          </cell>
          <cell r="H82" t="str">
            <v>311</v>
          </cell>
          <cell r="I82" t="str">
            <v>101</v>
          </cell>
          <cell r="J82" t="str">
            <v>5065</v>
          </cell>
          <cell r="K82" t="str">
            <v>Project Time</v>
          </cell>
          <cell r="L82" t="str">
            <v>Project Time</v>
          </cell>
          <cell r="M82" t="str">
            <v>SUPERVISOR, CUSTOMER CONNECTIONS</v>
          </cell>
          <cell r="O82">
            <v>84.962177734375004</v>
          </cell>
          <cell r="P82">
            <v>24</v>
          </cell>
          <cell r="Q82">
            <v>2039.092265625</v>
          </cell>
          <cell r="S82" t="str">
            <v/>
          </cell>
          <cell r="T82" t="str">
            <v>609000311-101-5065</v>
          </cell>
          <cell r="U82" t="str">
            <v>609000</v>
          </cell>
          <cell r="V82" t="str">
            <v>Direct labour - Project (ABC costs)</v>
          </cell>
          <cell r="X82">
            <v>2039</v>
          </cell>
          <cell r="Y82">
            <v>169.91666666666666</v>
          </cell>
          <cell r="Z82">
            <v>169.91666666666666</v>
          </cell>
          <cell r="AA82">
            <v>169.91666666666666</v>
          </cell>
          <cell r="AB82">
            <v>169.91666666666666</v>
          </cell>
          <cell r="AC82">
            <v>169.91666666666666</v>
          </cell>
          <cell r="AD82">
            <v>169.91666666666666</v>
          </cell>
          <cell r="AE82">
            <v>169.91666666666666</v>
          </cell>
          <cell r="AF82">
            <v>169.91666666666666</v>
          </cell>
          <cell r="AG82">
            <v>169.91666666666666</v>
          </cell>
          <cell r="AH82">
            <v>169.91666666666666</v>
          </cell>
          <cell r="AI82">
            <v>169.91666666666666</v>
          </cell>
          <cell r="AJ82">
            <v>169.91666666666666</v>
          </cell>
          <cell r="AK82">
            <v>2039.0000000000002</v>
          </cell>
          <cell r="AL82">
            <v>0</v>
          </cell>
        </row>
        <row r="83">
          <cell r="B83" t="str">
            <v/>
          </cell>
          <cell r="C83" t="str">
            <v/>
          </cell>
          <cell r="D83" t="str">
            <v>CUSCONN101CCONCOMMON</v>
          </cell>
          <cell r="E83" t="str">
            <v>100013923</v>
          </cell>
          <cell r="F83" t="str">
            <v>92000</v>
          </cell>
          <cell r="G83" t="str">
            <v>Develop &amp; Maintain Policies &amp; Procedures</v>
          </cell>
          <cell r="H83" t="str">
            <v>311</v>
          </cell>
          <cell r="I83" t="str">
            <v>101</v>
          </cell>
          <cell r="J83" t="str">
            <v>5065</v>
          </cell>
          <cell r="K83" t="str">
            <v>A/P</v>
          </cell>
          <cell r="L83" t="str">
            <v>SA10 - General Office Supplies</v>
          </cell>
          <cell r="M83" t="str">
            <v>A/P</v>
          </cell>
          <cell r="N83">
            <v>400</v>
          </cell>
          <cell r="O83" t="str">
            <v/>
          </cell>
          <cell r="Q83" t="str">
            <v/>
          </cell>
          <cell r="S83" t="str">
            <v/>
          </cell>
          <cell r="T83" t="str">
            <v>704000311-101-5065</v>
          </cell>
          <cell r="U83" t="str">
            <v>704000</v>
          </cell>
          <cell r="V83" t="str">
            <v>General office supplies</v>
          </cell>
          <cell r="X83">
            <v>400</v>
          </cell>
          <cell r="Y83">
            <v>33.333333333333336</v>
          </cell>
          <cell r="Z83">
            <v>33.333333333333336</v>
          </cell>
          <cell r="AA83">
            <v>33.333333333333336</v>
          </cell>
          <cell r="AB83">
            <v>33.333333333333336</v>
          </cell>
          <cell r="AC83">
            <v>33.333333333333336</v>
          </cell>
          <cell r="AD83">
            <v>33.333333333333336</v>
          </cell>
          <cell r="AE83">
            <v>33.333333333333336</v>
          </cell>
          <cell r="AF83">
            <v>33.333333333333336</v>
          </cell>
          <cell r="AG83">
            <v>33.333333333333336</v>
          </cell>
          <cell r="AH83">
            <v>33.333333333333336</v>
          </cell>
          <cell r="AI83">
            <v>33.333333333333336</v>
          </cell>
          <cell r="AJ83">
            <v>33.333333333333336</v>
          </cell>
          <cell r="AK83">
            <v>399.99999999999994</v>
          </cell>
          <cell r="AL83">
            <v>0</v>
          </cell>
        </row>
        <row r="84">
          <cell r="B84" t="str">
            <v/>
          </cell>
          <cell r="C84" t="str">
            <v/>
          </cell>
          <cell r="D84" t="str">
            <v>CUSCONN101CCONCOMMON</v>
          </cell>
          <cell r="E84" t="str">
            <v>100013923</v>
          </cell>
          <cell r="F84" t="str">
            <v>92000</v>
          </cell>
          <cell r="G84" t="str">
            <v>Develop &amp; Maintain Policies &amp; Procedures</v>
          </cell>
          <cell r="H84" t="str">
            <v>311</v>
          </cell>
          <cell r="I84" t="str">
            <v>101</v>
          </cell>
          <cell r="J84" t="str">
            <v>5065</v>
          </cell>
          <cell r="K84" t="str">
            <v>Project Time</v>
          </cell>
          <cell r="L84" t="str">
            <v>Project Time</v>
          </cell>
          <cell r="M84" t="str">
            <v>MANAGER, CUSTOMER CONNECTIONS</v>
          </cell>
          <cell r="O84">
            <v>90.150380859375005</v>
          </cell>
          <cell r="P84">
            <v>40</v>
          </cell>
          <cell r="Q84">
            <v>3606.0152343750001</v>
          </cell>
          <cell r="S84" t="str">
            <v/>
          </cell>
          <cell r="T84" t="str">
            <v>609000311-101-5065</v>
          </cell>
          <cell r="U84" t="str">
            <v>609000</v>
          </cell>
          <cell r="V84" t="str">
            <v>Direct labour - Project (ABC costs)</v>
          </cell>
          <cell r="X84">
            <v>3606</v>
          </cell>
          <cell r="Y84">
            <v>300.5</v>
          </cell>
          <cell r="Z84">
            <v>300.5</v>
          </cell>
          <cell r="AA84">
            <v>300.5</v>
          </cell>
          <cell r="AB84">
            <v>300.5</v>
          </cell>
          <cell r="AC84">
            <v>300.5</v>
          </cell>
          <cell r="AD84">
            <v>300.5</v>
          </cell>
          <cell r="AE84">
            <v>300.5</v>
          </cell>
          <cell r="AF84">
            <v>300.5</v>
          </cell>
          <cell r="AG84">
            <v>300.5</v>
          </cell>
          <cell r="AH84">
            <v>300.5</v>
          </cell>
          <cell r="AI84">
            <v>300.5</v>
          </cell>
          <cell r="AJ84">
            <v>300.5</v>
          </cell>
          <cell r="AK84">
            <v>3606</v>
          </cell>
          <cell r="AL84">
            <v>0</v>
          </cell>
        </row>
        <row r="85">
          <cell r="B85" t="str">
            <v/>
          </cell>
          <cell r="C85" t="str">
            <v/>
          </cell>
          <cell r="D85" t="str">
            <v>CUSCONN101CCONCOMMON</v>
          </cell>
          <cell r="E85" t="str">
            <v>100013923</v>
          </cell>
          <cell r="F85" t="str">
            <v>92000</v>
          </cell>
          <cell r="G85" t="str">
            <v>Develop &amp; Maintain Policies &amp; Procedures</v>
          </cell>
          <cell r="H85" t="str">
            <v>311</v>
          </cell>
          <cell r="I85" t="str">
            <v>101</v>
          </cell>
          <cell r="J85" t="str">
            <v>5065</v>
          </cell>
          <cell r="K85" t="str">
            <v>Project Time</v>
          </cell>
          <cell r="L85" t="str">
            <v>Project Time</v>
          </cell>
          <cell r="M85" t="str">
            <v>SUPERVISOR, CUSTOMER CONNECTIONS</v>
          </cell>
          <cell r="O85">
            <v>84.962177734375004</v>
          </cell>
          <cell r="P85">
            <v>40</v>
          </cell>
          <cell r="Q85">
            <v>3398.4871093750003</v>
          </cell>
          <cell r="S85" t="str">
            <v/>
          </cell>
          <cell r="T85" t="str">
            <v>609000311-101-5065</v>
          </cell>
          <cell r="U85" t="str">
            <v>609000</v>
          </cell>
          <cell r="V85" t="str">
            <v>Direct labour - Project (ABC costs)</v>
          </cell>
          <cell r="X85">
            <v>3398</v>
          </cell>
          <cell r="Y85">
            <v>283.16666666666669</v>
          </cell>
          <cell r="Z85">
            <v>283.16666666666669</v>
          </cell>
          <cell r="AA85">
            <v>283.16666666666669</v>
          </cell>
          <cell r="AB85">
            <v>283.16666666666669</v>
          </cell>
          <cell r="AC85">
            <v>283.16666666666669</v>
          </cell>
          <cell r="AD85">
            <v>283.16666666666669</v>
          </cell>
          <cell r="AE85">
            <v>283.16666666666669</v>
          </cell>
          <cell r="AF85">
            <v>283.16666666666669</v>
          </cell>
          <cell r="AG85">
            <v>283.16666666666669</v>
          </cell>
          <cell r="AH85">
            <v>283.16666666666669</v>
          </cell>
          <cell r="AI85">
            <v>283.16666666666669</v>
          </cell>
          <cell r="AJ85">
            <v>283.16666666666669</v>
          </cell>
          <cell r="AK85">
            <v>3397.9999999999995</v>
          </cell>
          <cell r="AL85">
            <v>0</v>
          </cell>
        </row>
        <row r="86">
          <cell r="B86" t="str">
            <v/>
          </cell>
          <cell r="C86" t="str">
            <v/>
          </cell>
          <cell r="D86" t="str">
            <v>CUSCONN101CCONCOMMON</v>
          </cell>
          <cell r="E86" t="str">
            <v>100013924</v>
          </cell>
          <cell r="F86" t="str">
            <v>92100</v>
          </cell>
          <cell r="G86" t="str">
            <v>Participate in Committees</v>
          </cell>
          <cell r="H86" t="str">
            <v>311</v>
          </cell>
          <cell r="I86" t="str">
            <v>101</v>
          </cell>
          <cell r="J86" t="str">
            <v>5065</v>
          </cell>
          <cell r="K86" t="str">
            <v>Project Time</v>
          </cell>
          <cell r="L86" t="str">
            <v>Project Time</v>
          </cell>
          <cell r="M86" t="str">
            <v>MANAGER, CUSTOMER CONNECTIONS</v>
          </cell>
          <cell r="O86">
            <v>90.150380859375005</v>
          </cell>
          <cell r="P86">
            <v>96</v>
          </cell>
          <cell r="Q86">
            <v>8654.4365625000009</v>
          </cell>
          <cell r="S86" t="str">
            <v/>
          </cell>
          <cell r="T86" t="str">
            <v>609000311-101-5065</v>
          </cell>
          <cell r="U86" t="str">
            <v>609000</v>
          </cell>
          <cell r="V86" t="str">
            <v>Direct labour - Project (ABC costs)</v>
          </cell>
          <cell r="X86">
            <v>8654</v>
          </cell>
          <cell r="Y86">
            <v>721.16666666666663</v>
          </cell>
          <cell r="Z86">
            <v>721.16666666666663</v>
          </cell>
          <cell r="AA86">
            <v>721.16666666666663</v>
          </cell>
          <cell r="AB86">
            <v>721.16666666666663</v>
          </cell>
          <cell r="AC86">
            <v>721.16666666666663</v>
          </cell>
          <cell r="AD86">
            <v>721.16666666666663</v>
          </cell>
          <cell r="AE86">
            <v>721.16666666666663</v>
          </cell>
          <cell r="AF86">
            <v>721.16666666666663</v>
          </cell>
          <cell r="AG86">
            <v>721.16666666666663</v>
          </cell>
          <cell r="AH86">
            <v>721.16666666666663</v>
          </cell>
          <cell r="AI86">
            <v>721.16666666666663</v>
          </cell>
          <cell r="AJ86">
            <v>721.16666666666663</v>
          </cell>
          <cell r="AK86">
            <v>8654.0000000000018</v>
          </cell>
          <cell r="AL86">
            <v>0</v>
          </cell>
        </row>
        <row r="87">
          <cell r="B87" t="str">
            <v/>
          </cell>
          <cell r="C87" t="str">
            <v/>
          </cell>
          <cell r="D87" t="str">
            <v>CUSCONN101CCONCOMMON</v>
          </cell>
          <cell r="E87" t="str">
            <v>100013924</v>
          </cell>
          <cell r="F87" t="str">
            <v>92100</v>
          </cell>
          <cell r="G87" t="str">
            <v>Participate in Committees</v>
          </cell>
          <cell r="H87" t="str">
            <v>311</v>
          </cell>
          <cell r="I87" t="str">
            <v>101</v>
          </cell>
          <cell r="J87" t="str">
            <v>5065</v>
          </cell>
          <cell r="K87" t="str">
            <v>Workorder Time</v>
          </cell>
          <cell r="L87" t="str">
            <v>Workorder Time</v>
          </cell>
          <cell r="M87" t="str">
            <v>METER SUPPORT CLERK</v>
          </cell>
          <cell r="O87">
            <v>42.023799479166669</v>
          </cell>
          <cell r="P87">
            <v>24</v>
          </cell>
          <cell r="Q87">
            <v>1008.5711875000001</v>
          </cell>
          <cell r="S87" t="str">
            <v/>
          </cell>
          <cell r="T87" t="str">
            <v>608000311-101-5065</v>
          </cell>
          <cell r="U87" t="str">
            <v>608000</v>
          </cell>
          <cell r="V87" t="str">
            <v>Direct labour - Work order</v>
          </cell>
          <cell r="X87">
            <v>1009</v>
          </cell>
          <cell r="Y87">
            <v>84.083333333333329</v>
          </cell>
          <cell r="Z87">
            <v>84.083333333333329</v>
          </cell>
          <cell r="AA87">
            <v>84.083333333333329</v>
          </cell>
          <cell r="AB87">
            <v>84.083333333333329</v>
          </cell>
          <cell r="AC87">
            <v>84.083333333333329</v>
          </cell>
          <cell r="AD87">
            <v>84.083333333333329</v>
          </cell>
          <cell r="AE87">
            <v>84.083333333333329</v>
          </cell>
          <cell r="AF87">
            <v>84.083333333333329</v>
          </cell>
          <cell r="AG87">
            <v>84.083333333333329</v>
          </cell>
          <cell r="AH87">
            <v>84.083333333333329</v>
          </cell>
          <cell r="AI87">
            <v>84.083333333333329</v>
          </cell>
          <cell r="AJ87">
            <v>84.083333333333329</v>
          </cell>
          <cell r="AK87">
            <v>1009.0000000000001</v>
          </cell>
          <cell r="AL87">
            <v>0</v>
          </cell>
        </row>
        <row r="88">
          <cell r="B88" t="str">
            <v/>
          </cell>
          <cell r="C88" t="str">
            <v/>
          </cell>
          <cell r="D88" t="str">
            <v>CUSCONN101CCONCOMMON</v>
          </cell>
          <cell r="E88" t="str">
            <v>100013924</v>
          </cell>
          <cell r="F88" t="str">
            <v>92100</v>
          </cell>
          <cell r="G88" t="str">
            <v>Participate in Committees</v>
          </cell>
          <cell r="H88" t="str">
            <v>311</v>
          </cell>
          <cell r="I88" t="str">
            <v>101</v>
          </cell>
          <cell r="J88" t="str">
            <v>5065</v>
          </cell>
          <cell r="K88" t="str">
            <v>Project Time</v>
          </cell>
          <cell r="L88" t="str">
            <v>Project Time</v>
          </cell>
          <cell r="M88" t="str">
            <v>SUPERVISOR, CUSTOMER CONNECTIONS</v>
          </cell>
          <cell r="O88">
            <v>84.962177734375004</v>
          </cell>
          <cell r="P88">
            <v>96</v>
          </cell>
          <cell r="Q88">
            <v>8156.3690624999999</v>
          </cell>
          <cell r="S88" t="str">
            <v/>
          </cell>
          <cell r="T88" t="str">
            <v>609000311-101-5065</v>
          </cell>
          <cell r="U88" t="str">
            <v>609000</v>
          </cell>
          <cell r="V88" t="str">
            <v>Direct labour - Project (ABC costs)</v>
          </cell>
          <cell r="W88" t="str">
            <v>1 day per mos</v>
          </cell>
          <cell r="X88">
            <v>8156</v>
          </cell>
          <cell r="Y88">
            <v>679.66666666666663</v>
          </cell>
          <cell r="Z88">
            <v>679.66666666666663</v>
          </cell>
          <cell r="AA88">
            <v>679.66666666666663</v>
          </cell>
          <cell r="AB88">
            <v>679.66666666666663</v>
          </cell>
          <cell r="AC88">
            <v>679.66666666666663</v>
          </cell>
          <cell r="AD88">
            <v>679.66666666666663</v>
          </cell>
          <cell r="AE88">
            <v>679.66666666666663</v>
          </cell>
          <cell r="AF88">
            <v>679.66666666666663</v>
          </cell>
          <cell r="AG88">
            <v>679.66666666666663</v>
          </cell>
          <cell r="AH88">
            <v>679.66666666666663</v>
          </cell>
          <cell r="AI88">
            <v>679.66666666666663</v>
          </cell>
          <cell r="AJ88">
            <v>679.66666666666663</v>
          </cell>
          <cell r="AK88">
            <v>8156.0000000000009</v>
          </cell>
          <cell r="AL88">
            <v>0</v>
          </cell>
        </row>
        <row r="89">
          <cell r="B89" t="str">
            <v/>
          </cell>
          <cell r="C89" t="str">
            <v/>
          </cell>
          <cell r="D89" t="str">
            <v>CUSCONN101CCONCOMMON</v>
          </cell>
          <cell r="E89" t="str">
            <v>100013924</v>
          </cell>
          <cell r="F89" t="str">
            <v>92100</v>
          </cell>
          <cell r="G89" t="str">
            <v>Participate in Committees</v>
          </cell>
          <cell r="H89" t="str">
            <v>311</v>
          </cell>
          <cell r="I89" t="str">
            <v>101</v>
          </cell>
          <cell r="J89" t="str">
            <v>5065</v>
          </cell>
          <cell r="K89" t="str">
            <v>Workorder Time</v>
          </cell>
          <cell r="L89" t="str">
            <v>Workorder Time</v>
          </cell>
          <cell r="M89" t="str">
            <v>Engineering Technician 2</v>
          </cell>
          <cell r="O89">
            <v>51.01459895833333</v>
          </cell>
          <cell r="P89">
            <v>42</v>
          </cell>
          <cell r="Q89">
            <v>2142.61315625</v>
          </cell>
          <cell r="S89" t="str">
            <v/>
          </cell>
          <cell r="T89" t="str">
            <v>608000311-101-5065</v>
          </cell>
          <cell r="U89" t="str">
            <v>608000</v>
          </cell>
          <cell r="V89" t="str">
            <v>Direct labour - Work order</v>
          </cell>
          <cell r="W89" t="str">
            <v>1/2 day per mos - Keton</v>
          </cell>
          <cell r="X89">
            <v>2143</v>
          </cell>
          <cell r="Y89">
            <v>178.58333333333334</v>
          </cell>
          <cell r="Z89">
            <v>178.58333333333334</v>
          </cell>
          <cell r="AA89">
            <v>178.58333333333334</v>
          </cell>
          <cell r="AB89">
            <v>178.58333333333334</v>
          </cell>
          <cell r="AC89">
            <v>178.58333333333334</v>
          </cell>
          <cell r="AD89">
            <v>178.58333333333334</v>
          </cell>
          <cell r="AE89">
            <v>178.58333333333334</v>
          </cell>
          <cell r="AF89">
            <v>178.58333333333334</v>
          </cell>
          <cell r="AG89">
            <v>178.58333333333334</v>
          </cell>
          <cell r="AH89">
            <v>178.58333333333334</v>
          </cell>
          <cell r="AI89">
            <v>178.58333333333334</v>
          </cell>
          <cell r="AJ89">
            <v>178.58333333333334</v>
          </cell>
          <cell r="AK89">
            <v>2142.9999999999995</v>
          </cell>
          <cell r="AL89">
            <v>0</v>
          </cell>
        </row>
        <row r="90">
          <cell r="B90" t="str">
            <v/>
          </cell>
          <cell r="C90" t="str">
            <v/>
          </cell>
          <cell r="D90" t="str">
            <v>CUSCONN101CCONCOMMON</v>
          </cell>
          <cell r="E90" t="str">
            <v>100013924</v>
          </cell>
          <cell r="F90" t="str">
            <v>92100</v>
          </cell>
          <cell r="G90" t="str">
            <v>Participate in Committees</v>
          </cell>
          <cell r="H90" t="str">
            <v>311</v>
          </cell>
          <cell r="I90" t="str">
            <v>101</v>
          </cell>
          <cell r="J90" t="str">
            <v>5065</v>
          </cell>
          <cell r="K90" t="str">
            <v>Workorder Time</v>
          </cell>
          <cell r="L90" t="str">
            <v>Workorder Time</v>
          </cell>
          <cell r="M90" t="str">
            <v>Meterperson - 1st Class</v>
          </cell>
          <cell r="O90">
            <v>67.801499023437501</v>
          </cell>
          <cell r="P90">
            <v>32</v>
          </cell>
          <cell r="Q90">
            <v>2169.64796875</v>
          </cell>
          <cell r="S90" t="str">
            <v/>
          </cell>
          <cell r="T90" t="str">
            <v>608000311-101-5065</v>
          </cell>
          <cell r="U90" t="str">
            <v>608000</v>
          </cell>
          <cell r="V90" t="str">
            <v>Direct labour - Work order</v>
          </cell>
          <cell r="W90" t="str">
            <v>1 day per Q - J Thornton</v>
          </cell>
          <cell r="X90">
            <v>2170</v>
          </cell>
          <cell r="Y90">
            <v>180.83333333333334</v>
          </cell>
          <cell r="Z90">
            <v>180.83333333333334</v>
          </cell>
          <cell r="AA90">
            <v>180.83333333333334</v>
          </cell>
          <cell r="AB90">
            <v>180.83333333333334</v>
          </cell>
          <cell r="AC90">
            <v>180.83333333333334</v>
          </cell>
          <cell r="AD90">
            <v>180.83333333333334</v>
          </cell>
          <cell r="AE90">
            <v>180.83333333333334</v>
          </cell>
          <cell r="AF90">
            <v>180.83333333333334</v>
          </cell>
          <cell r="AG90">
            <v>180.83333333333334</v>
          </cell>
          <cell r="AH90">
            <v>180.83333333333334</v>
          </cell>
          <cell r="AI90">
            <v>180.83333333333334</v>
          </cell>
          <cell r="AJ90">
            <v>180.83333333333334</v>
          </cell>
          <cell r="AK90">
            <v>2169.9999999999995</v>
          </cell>
          <cell r="AL90">
            <v>0</v>
          </cell>
        </row>
        <row r="91">
          <cell r="B91" t="str">
            <v/>
          </cell>
          <cell r="C91" t="str">
            <v/>
          </cell>
          <cell r="D91" t="str">
            <v>CUSCONN101CCONCOMMON</v>
          </cell>
          <cell r="E91" t="str">
            <v>100013925</v>
          </cell>
          <cell r="F91" t="str">
            <v>92200</v>
          </cell>
          <cell r="G91" t="str">
            <v>Attend Staff Meetings</v>
          </cell>
          <cell r="H91" t="str">
            <v>311</v>
          </cell>
          <cell r="I91" t="str">
            <v>101</v>
          </cell>
          <cell r="J91" t="str">
            <v>5065</v>
          </cell>
          <cell r="K91" t="str">
            <v>Vehicle</v>
          </cell>
          <cell r="L91" t="str">
            <v>Vehicle</v>
          </cell>
          <cell r="M91" t="str">
            <v>VECV - Cargo Van</v>
          </cell>
          <cell r="O91">
            <v>14</v>
          </cell>
          <cell r="Q91" t="str">
            <v/>
          </cell>
          <cell r="R91">
            <v>458</v>
          </cell>
          <cell r="S91">
            <v>6412</v>
          </cell>
          <cell r="T91" t="str">
            <v>651000311-101-5065</v>
          </cell>
          <cell r="U91" t="str">
            <v>651000</v>
          </cell>
          <cell r="V91" t="str">
            <v>Direct work order charges - Vehicles used</v>
          </cell>
          <cell r="X91">
            <v>6412</v>
          </cell>
          <cell r="Y91">
            <v>534.33333333333337</v>
          </cell>
          <cell r="Z91">
            <v>534.33333333333337</v>
          </cell>
          <cell r="AA91">
            <v>534.33333333333337</v>
          </cell>
          <cell r="AB91">
            <v>534.33333333333337</v>
          </cell>
          <cell r="AC91">
            <v>534.33333333333337</v>
          </cell>
          <cell r="AD91">
            <v>534.33333333333337</v>
          </cell>
          <cell r="AE91">
            <v>534.33333333333337</v>
          </cell>
          <cell r="AF91">
            <v>534.33333333333337</v>
          </cell>
          <cell r="AG91">
            <v>534.33333333333337</v>
          </cell>
          <cell r="AH91">
            <v>534.33333333333337</v>
          </cell>
          <cell r="AI91">
            <v>534.33333333333337</v>
          </cell>
          <cell r="AJ91">
            <v>534.33333333333337</v>
          </cell>
          <cell r="AK91">
            <v>6411.9999999999991</v>
          </cell>
          <cell r="AL91">
            <v>0</v>
          </cell>
        </row>
        <row r="92">
          <cell r="B92" t="str">
            <v/>
          </cell>
          <cell r="C92" t="str">
            <v/>
          </cell>
          <cell r="D92" t="str">
            <v>CUSCONN101CCONCOMMON</v>
          </cell>
          <cell r="E92" t="str">
            <v>100013925</v>
          </cell>
          <cell r="F92" t="str">
            <v>92200</v>
          </cell>
          <cell r="G92" t="str">
            <v>Attend Staff Meetings</v>
          </cell>
          <cell r="H92" t="str">
            <v>311</v>
          </cell>
          <cell r="I92" t="str">
            <v>101</v>
          </cell>
          <cell r="J92" t="str">
            <v>5065</v>
          </cell>
          <cell r="K92" t="str">
            <v>Workorder Time</v>
          </cell>
          <cell r="L92" t="str">
            <v>Workorder Time</v>
          </cell>
          <cell r="M92" t="str">
            <v>Engineering Technician 2</v>
          </cell>
          <cell r="O92">
            <v>51.01459895833333</v>
          </cell>
          <cell r="P92">
            <v>84</v>
          </cell>
          <cell r="Q92">
            <v>4285.2263124999999</v>
          </cell>
          <cell r="S92" t="str">
            <v/>
          </cell>
          <cell r="T92" t="str">
            <v>608000311-101-5065</v>
          </cell>
          <cell r="U92" t="str">
            <v>608000</v>
          </cell>
          <cell r="V92" t="str">
            <v>Direct labour - Work order</v>
          </cell>
          <cell r="W92" t="str">
            <v>6 days per tech</v>
          </cell>
          <cell r="X92">
            <v>4285</v>
          </cell>
          <cell r="Y92">
            <v>357.08333333333331</v>
          </cell>
          <cell r="Z92">
            <v>357.08333333333331</v>
          </cell>
          <cell r="AA92">
            <v>357.08333333333331</v>
          </cell>
          <cell r="AB92">
            <v>357.08333333333331</v>
          </cell>
          <cell r="AC92">
            <v>357.08333333333331</v>
          </cell>
          <cell r="AD92">
            <v>357.08333333333331</v>
          </cell>
          <cell r="AE92">
            <v>357.08333333333331</v>
          </cell>
          <cell r="AF92">
            <v>357.08333333333331</v>
          </cell>
          <cell r="AG92">
            <v>357.08333333333331</v>
          </cell>
          <cell r="AH92">
            <v>357.08333333333331</v>
          </cell>
          <cell r="AI92">
            <v>357.08333333333331</v>
          </cell>
          <cell r="AJ92">
            <v>357.08333333333331</v>
          </cell>
          <cell r="AK92">
            <v>4285.0000000000009</v>
          </cell>
          <cell r="AL92">
            <v>0</v>
          </cell>
        </row>
        <row r="93">
          <cell r="B93" t="str">
            <v/>
          </cell>
          <cell r="C93" t="str">
            <v/>
          </cell>
          <cell r="D93" t="str">
            <v>CUSCONN101CCONCOMMON</v>
          </cell>
          <cell r="E93" t="str">
            <v>100013925</v>
          </cell>
          <cell r="F93" t="str">
            <v>92200</v>
          </cell>
          <cell r="G93" t="str">
            <v>Attend Staff Meetings</v>
          </cell>
          <cell r="H93" t="str">
            <v>311</v>
          </cell>
          <cell r="I93" t="str">
            <v>101</v>
          </cell>
          <cell r="J93" t="str">
            <v>5065</v>
          </cell>
          <cell r="K93" t="str">
            <v>Workorder Time</v>
          </cell>
          <cell r="L93" t="str">
            <v>Workorder Time</v>
          </cell>
          <cell r="M93" t="str">
            <v>Engineering Technologist</v>
          </cell>
          <cell r="O93">
            <v>71.453197916666667</v>
          </cell>
          <cell r="P93">
            <v>42</v>
          </cell>
          <cell r="Q93">
            <v>3001.0343124999999</v>
          </cell>
          <cell r="S93" t="str">
            <v/>
          </cell>
          <cell r="T93" t="str">
            <v>608000311-101-5065</v>
          </cell>
          <cell r="U93" t="str">
            <v>608000</v>
          </cell>
          <cell r="V93" t="str">
            <v>Direct labour - Work order</v>
          </cell>
          <cell r="X93">
            <v>3001</v>
          </cell>
          <cell r="Y93">
            <v>250.08333333333334</v>
          </cell>
          <cell r="Z93">
            <v>250.08333333333334</v>
          </cell>
          <cell r="AA93">
            <v>250.08333333333334</v>
          </cell>
          <cell r="AB93">
            <v>250.08333333333334</v>
          </cell>
          <cell r="AC93">
            <v>250.08333333333334</v>
          </cell>
          <cell r="AD93">
            <v>250.08333333333334</v>
          </cell>
          <cell r="AE93">
            <v>250.08333333333334</v>
          </cell>
          <cell r="AF93">
            <v>250.08333333333334</v>
          </cell>
          <cell r="AG93">
            <v>250.08333333333334</v>
          </cell>
          <cell r="AH93">
            <v>250.08333333333334</v>
          </cell>
          <cell r="AI93">
            <v>250.08333333333334</v>
          </cell>
          <cell r="AJ93">
            <v>250.08333333333334</v>
          </cell>
          <cell r="AK93">
            <v>3001.0000000000005</v>
          </cell>
          <cell r="AL93">
            <v>0</v>
          </cell>
        </row>
        <row r="94">
          <cell r="B94" t="str">
            <v/>
          </cell>
          <cell r="C94" t="str">
            <v/>
          </cell>
          <cell r="D94" t="str">
            <v>CUSCONN101CCONCOMMON</v>
          </cell>
          <cell r="E94" t="str">
            <v>100013925</v>
          </cell>
          <cell r="F94" t="str">
            <v>92200</v>
          </cell>
          <cell r="G94" t="str">
            <v>Attend Staff Meetings</v>
          </cell>
          <cell r="H94" t="str">
            <v>311</v>
          </cell>
          <cell r="I94" t="str">
            <v>101</v>
          </cell>
          <cell r="J94" t="str">
            <v>5065</v>
          </cell>
          <cell r="K94" t="str">
            <v>Project Time</v>
          </cell>
          <cell r="L94" t="str">
            <v>Project Time</v>
          </cell>
          <cell r="M94" t="str">
            <v>MANAGER, CUSTOMER CONNECTIONS</v>
          </cell>
          <cell r="O94">
            <v>90.150380859375005</v>
          </cell>
          <cell r="P94">
            <v>100</v>
          </cell>
          <cell r="Q94">
            <v>9015.0380859375</v>
          </cell>
          <cell r="S94" t="str">
            <v/>
          </cell>
          <cell r="T94" t="str">
            <v>609000311-101-5065</v>
          </cell>
          <cell r="U94" t="str">
            <v>609000</v>
          </cell>
          <cell r="V94" t="str">
            <v>Direct labour - Project (ABC costs)</v>
          </cell>
          <cell r="X94">
            <v>9015</v>
          </cell>
          <cell r="Y94">
            <v>751.25</v>
          </cell>
          <cell r="Z94">
            <v>751.25</v>
          </cell>
          <cell r="AA94">
            <v>751.25</v>
          </cell>
          <cell r="AB94">
            <v>751.25</v>
          </cell>
          <cell r="AC94">
            <v>751.25</v>
          </cell>
          <cell r="AD94">
            <v>751.25</v>
          </cell>
          <cell r="AE94">
            <v>751.25</v>
          </cell>
          <cell r="AF94">
            <v>751.25</v>
          </cell>
          <cell r="AG94">
            <v>751.25</v>
          </cell>
          <cell r="AH94">
            <v>751.25</v>
          </cell>
          <cell r="AI94">
            <v>751.25</v>
          </cell>
          <cell r="AJ94">
            <v>751.25</v>
          </cell>
          <cell r="AK94">
            <v>9015</v>
          </cell>
          <cell r="AL94">
            <v>0</v>
          </cell>
        </row>
        <row r="95">
          <cell r="B95" t="str">
            <v/>
          </cell>
          <cell r="C95" t="str">
            <v/>
          </cell>
          <cell r="D95" t="str">
            <v>CUSCONN101CCONCOMMON</v>
          </cell>
          <cell r="E95" t="str">
            <v>100013925</v>
          </cell>
          <cell r="F95" t="str">
            <v>92200</v>
          </cell>
          <cell r="G95" t="str">
            <v>Attend Staff Meetings</v>
          </cell>
          <cell r="H95" t="str">
            <v>311</v>
          </cell>
          <cell r="I95" t="str">
            <v>101</v>
          </cell>
          <cell r="J95" t="str">
            <v>5065</v>
          </cell>
          <cell r="K95" t="str">
            <v>Workorder Time</v>
          </cell>
          <cell r="L95" t="str">
            <v>Workorder Time</v>
          </cell>
          <cell r="M95" t="str">
            <v>METER SUPPORT CLERK</v>
          </cell>
          <cell r="O95">
            <v>42.023799479166669</v>
          </cell>
          <cell r="P95">
            <v>71</v>
          </cell>
          <cell r="Q95">
            <v>2983.6897630208337</v>
          </cell>
          <cell r="S95" t="str">
            <v/>
          </cell>
          <cell r="T95" t="str">
            <v>608000311-101-5065</v>
          </cell>
          <cell r="U95" t="str">
            <v>608000</v>
          </cell>
          <cell r="V95" t="str">
            <v>Direct labour - Work order</v>
          </cell>
          <cell r="X95">
            <v>2984</v>
          </cell>
          <cell r="Y95">
            <v>248.66666666666666</v>
          </cell>
          <cell r="Z95">
            <v>248.66666666666666</v>
          </cell>
          <cell r="AA95">
            <v>248.66666666666666</v>
          </cell>
          <cell r="AB95">
            <v>248.66666666666666</v>
          </cell>
          <cell r="AC95">
            <v>248.66666666666666</v>
          </cell>
          <cell r="AD95">
            <v>248.66666666666666</v>
          </cell>
          <cell r="AE95">
            <v>248.66666666666666</v>
          </cell>
          <cell r="AF95">
            <v>248.66666666666666</v>
          </cell>
          <cell r="AG95">
            <v>248.66666666666666</v>
          </cell>
          <cell r="AH95">
            <v>248.66666666666666</v>
          </cell>
          <cell r="AI95">
            <v>248.66666666666666</v>
          </cell>
          <cell r="AJ95">
            <v>248.66666666666666</v>
          </cell>
          <cell r="AK95">
            <v>2983.9999999999995</v>
          </cell>
          <cell r="AL95">
            <v>0</v>
          </cell>
        </row>
        <row r="96">
          <cell r="B96" t="str">
            <v/>
          </cell>
          <cell r="C96" t="str">
            <v/>
          </cell>
          <cell r="D96" t="str">
            <v>CUSCONN101CCONCOMMON</v>
          </cell>
          <cell r="E96" t="str">
            <v>100013925</v>
          </cell>
          <cell r="F96" t="str">
            <v>92200</v>
          </cell>
          <cell r="G96" t="str">
            <v>Attend Staff Meetings</v>
          </cell>
          <cell r="H96" t="str">
            <v>311</v>
          </cell>
          <cell r="I96" t="str">
            <v>101</v>
          </cell>
          <cell r="J96" t="str">
            <v>5065</v>
          </cell>
          <cell r="K96" t="str">
            <v>Project Time</v>
          </cell>
          <cell r="L96" t="str">
            <v>Project Time</v>
          </cell>
          <cell r="M96" t="str">
            <v>SUPERVISOR, CUSTOMER CONNECTIONS</v>
          </cell>
          <cell r="O96">
            <v>84.962177734375004</v>
          </cell>
          <cell r="P96">
            <v>100</v>
          </cell>
          <cell r="Q96">
            <v>8496.2177734375</v>
          </cell>
          <cell r="S96" t="str">
            <v/>
          </cell>
          <cell r="T96" t="str">
            <v>609000311-101-5065</v>
          </cell>
          <cell r="U96" t="str">
            <v>609000</v>
          </cell>
          <cell r="V96" t="str">
            <v>Direct labour - Project (ABC costs)</v>
          </cell>
          <cell r="X96">
            <v>8496</v>
          </cell>
          <cell r="Y96">
            <v>708</v>
          </cell>
          <cell r="Z96">
            <v>708</v>
          </cell>
          <cell r="AA96">
            <v>708</v>
          </cell>
          <cell r="AB96">
            <v>708</v>
          </cell>
          <cell r="AC96">
            <v>708</v>
          </cell>
          <cell r="AD96">
            <v>708</v>
          </cell>
          <cell r="AE96">
            <v>708</v>
          </cell>
          <cell r="AF96">
            <v>708</v>
          </cell>
          <cell r="AG96">
            <v>708</v>
          </cell>
          <cell r="AH96">
            <v>708</v>
          </cell>
          <cell r="AI96">
            <v>708</v>
          </cell>
          <cell r="AJ96">
            <v>708</v>
          </cell>
          <cell r="AK96">
            <v>8496</v>
          </cell>
          <cell r="AL96">
            <v>0</v>
          </cell>
        </row>
        <row r="97">
          <cell r="B97" t="str">
            <v/>
          </cell>
          <cell r="C97" t="str">
            <v/>
          </cell>
          <cell r="D97" t="str">
            <v>CUSCONN101CCONCOMMON</v>
          </cell>
          <cell r="E97" t="str">
            <v>100013925</v>
          </cell>
          <cell r="F97" t="str">
            <v>92200</v>
          </cell>
          <cell r="G97" t="str">
            <v>Attend Staff Meetings</v>
          </cell>
          <cell r="H97" t="str">
            <v>311</v>
          </cell>
          <cell r="I97" t="str">
            <v>101</v>
          </cell>
          <cell r="J97" t="str">
            <v>5065</v>
          </cell>
          <cell r="K97" t="str">
            <v>Workorder Time</v>
          </cell>
          <cell r="L97" t="str">
            <v>Workorder Time</v>
          </cell>
          <cell r="M97" t="str">
            <v>Meterperson - 1st Class</v>
          </cell>
          <cell r="O97">
            <v>67.801499023437501</v>
          </cell>
          <cell r="P97">
            <v>96</v>
          </cell>
          <cell r="Q97">
            <v>6508.9439062500005</v>
          </cell>
          <cell r="S97" t="str">
            <v/>
          </cell>
          <cell r="T97" t="str">
            <v>608000311-101-5065</v>
          </cell>
          <cell r="U97" t="str">
            <v>608000</v>
          </cell>
          <cell r="V97" t="str">
            <v>Direct labour - Work order</v>
          </cell>
          <cell r="W97" t="str">
            <v>1 hour per mos</v>
          </cell>
          <cell r="X97">
            <v>6509</v>
          </cell>
          <cell r="Y97">
            <v>542.41666666666663</v>
          </cell>
          <cell r="Z97">
            <v>542.41666666666663</v>
          </cell>
          <cell r="AA97">
            <v>542.41666666666663</v>
          </cell>
          <cell r="AB97">
            <v>542.41666666666663</v>
          </cell>
          <cell r="AC97">
            <v>542.41666666666663</v>
          </cell>
          <cell r="AD97">
            <v>542.41666666666663</v>
          </cell>
          <cell r="AE97">
            <v>542.41666666666663</v>
          </cell>
          <cell r="AF97">
            <v>542.41666666666663</v>
          </cell>
          <cell r="AG97">
            <v>542.41666666666663</v>
          </cell>
          <cell r="AH97">
            <v>542.41666666666663</v>
          </cell>
          <cell r="AI97">
            <v>542.41666666666663</v>
          </cell>
          <cell r="AJ97">
            <v>542.41666666666663</v>
          </cell>
          <cell r="AK97">
            <v>6509.0000000000009</v>
          </cell>
          <cell r="AL97">
            <v>0</v>
          </cell>
        </row>
        <row r="98">
          <cell r="B98" t="str">
            <v/>
          </cell>
          <cell r="C98" t="str">
            <v/>
          </cell>
          <cell r="D98" t="str">
            <v>CUSCONN101CCONCOMMON</v>
          </cell>
          <cell r="E98" t="str">
            <v>100013925</v>
          </cell>
          <cell r="F98" t="str">
            <v>92200</v>
          </cell>
          <cell r="G98" t="str">
            <v>Attend Staff Meetings</v>
          </cell>
          <cell r="H98" t="str">
            <v>311</v>
          </cell>
          <cell r="I98" t="str">
            <v>101</v>
          </cell>
          <cell r="J98" t="str">
            <v>5065</v>
          </cell>
          <cell r="K98" t="str">
            <v>Workorder Time</v>
          </cell>
          <cell r="L98" t="str">
            <v>Workorder Time</v>
          </cell>
          <cell r="M98" t="str">
            <v>Meterperson - 2nd Class</v>
          </cell>
          <cell r="O98">
            <v>62.809501953125</v>
          </cell>
          <cell r="P98">
            <v>24</v>
          </cell>
          <cell r="Q98">
            <v>1507.4280468750001</v>
          </cell>
          <cell r="S98" t="str">
            <v/>
          </cell>
          <cell r="T98" t="str">
            <v>608000311-101-5065</v>
          </cell>
          <cell r="U98" t="str">
            <v>608000</v>
          </cell>
          <cell r="V98" t="str">
            <v>Direct labour - Work order</v>
          </cell>
          <cell r="W98" t="str">
            <v>1 hour per mos</v>
          </cell>
          <cell r="X98">
            <v>1507</v>
          </cell>
          <cell r="Y98">
            <v>125.58333333333333</v>
          </cell>
          <cell r="Z98">
            <v>125.58333333333333</v>
          </cell>
          <cell r="AA98">
            <v>125.58333333333333</v>
          </cell>
          <cell r="AB98">
            <v>125.58333333333333</v>
          </cell>
          <cell r="AC98">
            <v>125.58333333333333</v>
          </cell>
          <cell r="AD98">
            <v>125.58333333333333</v>
          </cell>
          <cell r="AE98">
            <v>125.58333333333333</v>
          </cell>
          <cell r="AF98">
            <v>125.58333333333333</v>
          </cell>
          <cell r="AG98">
            <v>125.58333333333333</v>
          </cell>
          <cell r="AH98">
            <v>125.58333333333333</v>
          </cell>
          <cell r="AI98">
            <v>125.58333333333333</v>
          </cell>
          <cell r="AJ98">
            <v>125.58333333333333</v>
          </cell>
          <cell r="AK98">
            <v>1506.9999999999998</v>
          </cell>
          <cell r="AL98">
            <v>0</v>
          </cell>
        </row>
        <row r="99">
          <cell r="B99" t="str">
            <v/>
          </cell>
          <cell r="C99" t="str">
            <v/>
          </cell>
          <cell r="D99" t="str">
            <v>CUSCONN101CCONCOMMON</v>
          </cell>
          <cell r="E99" t="str">
            <v>100013926</v>
          </cell>
          <cell r="F99" t="str">
            <v>92300</v>
          </cell>
          <cell r="G99" t="str">
            <v>Attend CEO Updates</v>
          </cell>
          <cell r="H99" t="str">
            <v>311</v>
          </cell>
          <cell r="I99" t="str">
            <v>101</v>
          </cell>
          <cell r="J99" t="str">
            <v>5065</v>
          </cell>
          <cell r="K99" t="str">
            <v>A/P</v>
          </cell>
          <cell r="L99" t="str">
            <v>SA89 - Travel and Accommodations</v>
          </cell>
          <cell r="M99" t="str">
            <v>A/P</v>
          </cell>
          <cell r="N99">
            <v>240</v>
          </cell>
          <cell r="O99" t="str">
            <v/>
          </cell>
          <cell r="Q99" t="str">
            <v/>
          </cell>
          <cell r="S99" t="str">
            <v/>
          </cell>
          <cell r="T99" t="str">
            <v>620000311-101-5065</v>
          </cell>
          <cell r="U99" t="str">
            <v>620000</v>
          </cell>
          <cell r="V99" t="str">
            <v>Travel and accommodations</v>
          </cell>
          <cell r="X99">
            <v>240</v>
          </cell>
          <cell r="AB99">
            <v>120</v>
          </cell>
          <cell r="AI99">
            <v>120</v>
          </cell>
          <cell r="AK99">
            <v>240</v>
          </cell>
          <cell r="AL99">
            <v>0</v>
          </cell>
        </row>
        <row r="100">
          <cell r="B100" t="str">
            <v/>
          </cell>
          <cell r="C100" t="str">
            <v/>
          </cell>
          <cell r="D100" t="str">
            <v>CUSCONN101CCONCOMMON</v>
          </cell>
          <cell r="E100" t="str">
            <v>100013926</v>
          </cell>
          <cell r="F100" t="str">
            <v>92300</v>
          </cell>
          <cell r="G100" t="str">
            <v>Attend CEO Updates</v>
          </cell>
          <cell r="H100" t="str">
            <v>311</v>
          </cell>
          <cell r="I100" t="str">
            <v>101</v>
          </cell>
          <cell r="J100" t="str">
            <v>5065</v>
          </cell>
          <cell r="K100" t="str">
            <v>Project Time</v>
          </cell>
          <cell r="L100" t="str">
            <v>Project Time</v>
          </cell>
          <cell r="M100" t="str">
            <v>MANAGER, CUSTOMER CONNECTIONS</v>
          </cell>
          <cell r="O100">
            <v>90.150380859375005</v>
          </cell>
          <cell r="P100">
            <v>8</v>
          </cell>
          <cell r="Q100">
            <v>721.20304687500004</v>
          </cell>
          <cell r="S100" t="str">
            <v/>
          </cell>
          <cell r="T100" t="str">
            <v>609000311-101-5065</v>
          </cell>
          <cell r="U100" t="str">
            <v>609000</v>
          </cell>
          <cell r="V100" t="str">
            <v>Direct labour - Project (ABC costs)</v>
          </cell>
          <cell r="X100">
            <v>721</v>
          </cell>
          <cell r="AB100">
            <v>360.5</v>
          </cell>
          <cell r="AI100">
            <v>360.5</v>
          </cell>
          <cell r="AK100">
            <v>721</v>
          </cell>
          <cell r="AL100">
            <v>0</v>
          </cell>
        </row>
        <row r="101">
          <cell r="B101" t="str">
            <v/>
          </cell>
          <cell r="C101" t="str">
            <v/>
          </cell>
          <cell r="D101" t="str">
            <v>CUSCONN101CCONCOMMON</v>
          </cell>
          <cell r="E101" t="str">
            <v>100013926</v>
          </cell>
          <cell r="F101" t="str">
            <v>92300</v>
          </cell>
          <cell r="G101" t="str">
            <v>Attend CEO Updates</v>
          </cell>
          <cell r="H101" t="str">
            <v>311</v>
          </cell>
          <cell r="I101" t="str">
            <v>101</v>
          </cell>
          <cell r="J101" t="str">
            <v>5065</v>
          </cell>
          <cell r="K101" t="str">
            <v>Workorder Time</v>
          </cell>
          <cell r="L101" t="str">
            <v>Workorder Time</v>
          </cell>
          <cell r="M101" t="str">
            <v>METER SUPPORT CLERK</v>
          </cell>
          <cell r="O101">
            <v>42.023799479166669</v>
          </cell>
          <cell r="P101">
            <v>24</v>
          </cell>
          <cell r="Q101">
            <v>1008.5711875000001</v>
          </cell>
          <cell r="S101" t="str">
            <v/>
          </cell>
          <cell r="T101" t="str">
            <v>608000311-101-5065</v>
          </cell>
          <cell r="U101" t="str">
            <v>608000</v>
          </cell>
          <cell r="V101" t="str">
            <v>Direct labour - Work order</v>
          </cell>
          <cell r="X101">
            <v>1009</v>
          </cell>
          <cell r="AB101">
            <v>504.5</v>
          </cell>
          <cell r="AI101">
            <v>504.5</v>
          </cell>
          <cell r="AK101">
            <v>1009</v>
          </cell>
          <cell r="AL101">
            <v>0</v>
          </cell>
        </row>
        <row r="102">
          <cell r="B102" t="str">
            <v/>
          </cell>
          <cell r="C102" t="str">
            <v/>
          </cell>
          <cell r="D102" t="str">
            <v>CUSCONN101CCONCOMMON</v>
          </cell>
          <cell r="E102" t="str">
            <v>100013926</v>
          </cell>
          <cell r="F102" t="str">
            <v>92300</v>
          </cell>
          <cell r="G102" t="str">
            <v>Attend CEO Updates</v>
          </cell>
          <cell r="H102" t="str">
            <v>311</v>
          </cell>
          <cell r="I102" t="str">
            <v>101</v>
          </cell>
          <cell r="J102" t="str">
            <v>5065</v>
          </cell>
          <cell r="K102" t="str">
            <v>Workorder Time</v>
          </cell>
          <cell r="L102" t="str">
            <v>Workorder Time</v>
          </cell>
          <cell r="M102" t="str">
            <v>Meterperson - 1st Class</v>
          </cell>
          <cell r="O102">
            <v>67.801499023437501</v>
          </cell>
          <cell r="P102">
            <v>112</v>
          </cell>
          <cell r="Q102">
            <v>7593.7678906250003</v>
          </cell>
          <cell r="S102" t="str">
            <v/>
          </cell>
          <cell r="T102" t="str">
            <v>608000311-101-5065</v>
          </cell>
          <cell r="U102" t="str">
            <v>608000</v>
          </cell>
          <cell r="V102" t="str">
            <v>Direct labour - Work order</v>
          </cell>
          <cell r="X102">
            <v>7594</v>
          </cell>
          <cell r="AB102">
            <v>3797</v>
          </cell>
          <cell r="AI102">
            <v>3797</v>
          </cell>
          <cell r="AK102">
            <v>7594</v>
          </cell>
          <cell r="AL102">
            <v>0</v>
          </cell>
        </row>
        <row r="103">
          <cell r="B103" t="str">
            <v/>
          </cell>
          <cell r="C103" t="str">
            <v/>
          </cell>
          <cell r="D103" t="str">
            <v>CUSCONN101CCONCOMMON</v>
          </cell>
          <cell r="E103" t="str">
            <v>100013926</v>
          </cell>
          <cell r="F103" t="str">
            <v>92300</v>
          </cell>
          <cell r="G103" t="str">
            <v>Attend CEO Updates</v>
          </cell>
          <cell r="H103" t="str">
            <v>311</v>
          </cell>
          <cell r="I103" t="str">
            <v>101</v>
          </cell>
          <cell r="J103" t="str">
            <v>5065</v>
          </cell>
          <cell r="K103" t="str">
            <v>Project Time</v>
          </cell>
          <cell r="L103" t="str">
            <v>Project Time</v>
          </cell>
          <cell r="M103" t="str">
            <v>SUPERVISOR, CUSTOMER CONNECTIONS</v>
          </cell>
          <cell r="O103">
            <v>84.962177734375004</v>
          </cell>
          <cell r="P103">
            <v>8</v>
          </cell>
          <cell r="Q103">
            <v>679.69742187500003</v>
          </cell>
          <cell r="S103" t="str">
            <v/>
          </cell>
          <cell r="T103" t="str">
            <v>609000311-101-5065</v>
          </cell>
          <cell r="U103" t="str">
            <v>609000</v>
          </cell>
          <cell r="V103" t="str">
            <v>Direct labour - Project (ABC costs)</v>
          </cell>
          <cell r="X103">
            <v>680</v>
          </cell>
          <cell r="AB103">
            <v>340</v>
          </cell>
          <cell r="AI103">
            <v>340</v>
          </cell>
          <cell r="AK103">
            <v>680</v>
          </cell>
          <cell r="AL103">
            <v>0</v>
          </cell>
        </row>
        <row r="104">
          <cell r="B104" t="str">
            <v/>
          </cell>
          <cell r="C104" t="str">
            <v/>
          </cell>
          <cell r="D104" t="str">
            <v>CUSCONN101CCONCOMMON</v>
          </cell>
          <cell r="E104" t="str">
            <v>100013926</v>
          </cell>
          <cell r="F104" t="str">
            <v>92300</v>
          </cell>
          <cell r="G104" t="str">
            <v>Attend CEO Updates</v>
          </cell>
          <cell r="H104" t="str">
            <v>311</v>
          </cell>
          <cell r="I104" t="str">
            <v>101</v>
          </cell>
          <cell r="J104" t="str">
            <v>5065</v>
          </cell>
          <cell r="K104" t="str">
            <v>Workorder Time</v>
          </cell>
          <cell r="L104" t="str">
            <v>Workorder Time</v>
          </cell>
          <cell r="M104" t="str">
            <v>Engineering Technologist</v>
          </cell>
          <cell r="O104">
            <v>71.453197916666667</v>
          </cell>
          <cell r="P104">
            <v>7</v>
          </cell>
          <cell r="Q104">
            <v>500.17238541666666</v>
          </cell>
          <cell r="S104" t="str">
            <v/>
          </cell>
          <cell r="T104" t="str">
            <v>608000311-101-5065</v>
          </cell>
          <cell r="U104" t="str">
            <v>608000</v>
          </cell>
          <cell r="V104" t="str">
            <v>Direct labour - Work order</v>
          </cell>
          <cell r="X104">
            <v>500</v>
          </cell>
          <cell r="AB104">
            <v>250</v>
          </cell>
          <cell r="AI104">
            <v>250</v>
          </cell>
          <cell r="AK104">
            <v>500</v>
          </cell>
          <cell r="AL104">
            <v>0</v>
          </cell>
        </row>
        <row r="105">
          <cell r="B105" t="str">
            <v/>
          </cell>
          <cell r="C105" t="str">
            <v/>
          </cell>
          <cell r="D105" t="str">
            <v>CUSCONN101CCONCOMMON</v>
          </cell>
          <cell r="E105" t="str">
            <v>100013926</v>
          </cell>
          <cell r="F105" t="str">
            <v>92300</v>
          </cell>
          <cell r="G105" t="str">
            <v>Attend CEO Updates</v>
          </cell>
          <cell r="H105" t="str">
            <v>311</v>
          </cell>
          <cell r="I105" t="str">
            <v>101</v>
          </cell>
          <cell r="J105" t="str">
            <v>5065</v>
          </cell>
          <cell r="K105" t="str">
            <v>Workorder Time</v>
          </cell>
          <cell r="L105" t="str">
            <v>Workorder Time</v>
          </cell>
          <cell r="M105" t="str">
            <v>Engineering Technician 2</v>
          </cell>
          <cell r="O105">
            <v>51.01459895833333</v>
          </cell>
          <cell r="P105">
            <v>14</v>
          </cell>
          <cell r="Q105">
            <v>714.20438541666658</v>
          </cell>
          <cell r="S105" t="str">
            <v/>
          </cell>
          <cell r="T105" t="str">
            <v>608000311-101-5065</v>
          </cell>
          <cell r="U105" t="str">
            <v>608000</v>
          </cell>
          <cell r="V105" t="str">
            <v>Direct labour - Work order</v>
          </cell>
          <cell r="X105">
            <v>714</v>
          </cell>
          <cell r="AB105">
            <v>357</v>
          </cell>
          <cell r="AI105">
            <v>357</v>
          </cell>
          <cell r="AK105">
            <v>714</v>
          </cell>
          <cell r="AL105">
            <v>0</v>
          </cell>
        </row>
        <row r="106">
          <cell r="B106" t="str">
            <v/>
          </cell>
          <cell r="C106" t="str">
            <v/>
          </cell>
          <cell r="D106" t="str">
            <v>CUSCONN101CCONCOMMON</v>
          </cell>
          <cell r="E106" t="str">
            <v>100013927</v>
          </cell>
          <cell r="F106" t="str">
            <v>92600</v>
          </cell>
          <cell r="G106" t="str">
            <v>Industry Meetings, Workshops and Group Meetings</v>
          </cell>
          <cell r="H106" t="str">
            <v>311</v>
          </cell>
          <cell r="I106" t="str">
            <v>101</v>
          </cell>
          <cell r="J106" t="str">
            <v>5065</v>
          </cell>
          <cell r="K106" t="str">
            <v>A/P</v>
          </cell>
          <cell r="L106" t="str">
            <v>SA89 - Travel and Accommodations</v>
          </cell>
          <cell r="N106">
            <v>3000</v>
          </cell>
          <cell r="O106" t="str">
            <v/>
          </cell>
          <cell r="Q106" t="str">
            <v/>
          </cell>
          <cell r="S106" t="str">
            <v/>
          </cell>
          <cell r="T106" t="str">
            <v>620000311-101-5065</v>
          </cell>
          <cell r="U106" t="str">
            <v>620000</v>
          </cell>
          <cell r="V106" t="str">
            <v>Travel and accommodations</v>
          </cell>
          <cell r="X106">
            <v>3000</v>
          </cell>
          <cell r="Y106">
            <v>250</v>
          </cell>
          <cell r="Z106">
            <v>250</v>
          </cell>
          <cell r="AA106">
            <v>250</v>
          </cell>
          <cell r="AB106">
            <v>250</v>
          </cell>
          <cell r="AC106">
            <v>250</v>
          </cell>
          <cell r="AD106">
            <v>250</v>
          </cell>
          <cell r="AE106">
            <v>250</v>
          </cell>
          <cell r="AF106">
            <v>250</v>
          </cell>
          <cell r="AG106">
            <v>250</v>
          </cell>
          <cell r="AH106">
            <v>250</v>
          </cell>
          <cell r="AI106">
            <v>250</v>
          </cell>
          <cell r="AJ106">
            <v>250</v>
          </cell>
          <cell r="AK106">
            <v>3000</v>
          </cell>
          <cell r="AL106">
            <v>0</v>
          </cell>
        </row>
        <row r="107">
          <cell r="B107" t="str">
            <v/>
          </cell>
          <cell r="C107" t="str">
            <v/>
          </cell>
          <cell r="D107" t="str">
            <v>CUSCONN101CCONCOMMON</v>
          </cell>
          <cell r="E107" t="str">
            <v>100013927</v>
          </cell>
          <cell r="F107" t="str">
            <v>92600</v>
          </cell>
          <cell r="G107" t="str">
            <v>Industry Meetings, Workshops and Group Meetings</v>
          </cell>
          <cell r="H107" t="str">
            <v>311</v>
          </cell>
          <cell r="I107" t="str">
            <v>101</v>
          </cell>
          <cell r="J107" t="str">
            <v>5065</v>
          </cell>
          <cell r="K107" t="str">
            <v>Project Time</v>
          </cell>
          <cell r="L107" t="str">
            <v>Project Time</v>
          </cell>
          <cell r="M107" t="str">
            <v>MANAGER, CUSTOMER CONNECTIONS</v>
          </cell>
          <cell r="O107">
            <v>90.150380859375005</v>
          </cell>
          <cell r="P107">
            <v>64</v>
          </cell>
          <cell r="Q107">
            <v>5769.6243750000003</v>
          </cell>
          <cell r="S107" t="str">
            <v/>
          </cell>
          <cell r="T107" t="str">
            <v>609000311-101-5065</v>
          </cell>
          <cell r="U107" t="str">
            <v>609000</v>
          </cell>
          <cell r="V107" t="str">
            <v>Direct labour - Project (ABC costs)</v>
          </cell>
          <cell r="X107">
            <v>5770</v>
          </cell>
          <cell r="Y107">
            <v>480.83333333333331</v>
          </cell>
          <cell r="Z107">
            <v>480.83333333333331</v>
          </cell>
          <cell r="AA107">
            <v>480.83333333333331</v>
          </cell>
          <cell r="AB107">
            <v>480.83333333333331</v>
          </cell>
          <cell r="AC107">
            <v>480.83333333333331</v>
          </cell>
          <cell r="AD107">
            <v>480.83333333333331</v>
          </cell>
          <cell r="AE107">
            <v>480.83333333333331</v>
          </cell>
          <cell r="AF107">
            <v>480.83333333333331</v>
          </cell>
          <cell r="AG107">
            <v>480.83333333333331</v>
          </cell>
          <cell r="AH107">
            <v>480.83333333333331</v>
          </cell>
          <cell r="AI107">
            <v>480.83333333333331</v>
          </cell>
          <cell r="AJ107">
            <v>480.83333333333331</v>
          </cell>
          <cell r="AK107">
            <v>5769.9999999999991</v>
          </cell>
          <cell r="AL107">
            <v>0</v>
          </cell>
        </row>
        <row r="108">
          <cell r="B108" t="str">
            <v/>
          </cell>
          <cell r="C108" t="str">
            <v/>
          </cell>
          <cell r="D108" t="str">
            <v>CUSCONN101CCONCOMMON</v>
          </cell>
          <cell r="E108" t="str">
            <v>100013927</v>
          </cell>
          <cell r="F108" t="str">
            <v>92600</v>
          </cell>
          <cell r="G108" t="str">
            <v>Industry Meetings, Workshops and Group Meetings</v>
          </cell>
          <cell r="H108" t="str">
            <v>311</v>
          </cell>
          <cell r="I108" t="str">
            <v>101</v>
          </cell>
          <cell r="J108" t="str">
            <v>5065</v>
          </cell>
          <cell r="K108" t="str">
            <v>Project Time</v>
          </cell>
          <cell r="L108" t="str">
            <v>Project Time</v>
          </cell>
          <cell r="M108" t="str">
            <v>SUPERVISOR, CUSTOMER CONNECTIONS</v>
          </cell>
          <cell r="O108">
            <v>84.962177734375004</v>
          </cell>
          <cell r="P108">
            <v>64</v>
          </cell>
          <cell r="Q108">
            <v>5437.5793750000003</v>
          </cell>
          <cell r="S108" t="str">
            <v/>
          </cell>
          <cell r="T108" t="str">
            <v>609000311-101-5065</v>
          </cell>
          <cell r="U108" t="str">
            <v>609000</v>
          </cell>
          <cell r="V108" t="str">
            <v>Direct labour - Project (ABC costs)</v>
          </cell>
          <cell r="X108">
            <v>5438</v>
          </cell>
          <cell r="Y108">
            <v>453.16666666666669</v>
          </cell>
          <cell r="Z108">
            <v>453.16666666666669</v>
          </cell>
          <cell r="AA108">
            <v>453.16666666666669</v>
          </cell>
          <cell r="AB108">
            <v>453.16666666666669</v>
          </cell>
          <cell r="AC108">
            <v>453.16666666666669</v>
          </cell>
          <cell r="AD108">
            <v>453.16666666666669</v>
          </cell>
          <cell r="AE108">
            <v>453.16666666666669</v>
          </cell>
          <cell r="AF108">
            <v>453.16666666666669</v>
          </cell>
          <cell r="AG108">
            <v>453.16666666666669</v>
          </cell>
          <cell r="AH108">
            <v>453.16666666666669</v>
          </cell>
          <cell r="AI108">
            <v>453.16666666666669</v>
          </cell>
          <cell r="AJ108">
            <v>453.16666666666669</v>
          </cell>
          <cell r="AK108">
            <v>5438</v>
          </cell>
          <cell r="AL108">
            <v>0</v>
          </cell>
        </row>
        <row r="109">
          <cell r="B109" t="str">
            <v/>
          </cell>
          <cell r="C109" t="str">
            <v/>
          </cell>
          <cell r="D109" t="str">
            <v>CUSCONN101CCONCOMMON</v>
          </cell>
          <cell r="E109" t="str">
            <v>100013927</v>
          </cell>
          <cell r="F109" t="str">
            <v>92600</v>
          </cell>
          <cell r="G109" t="str">
            <v>Industry Meetings, Workshops and Group Meetings</v>
          </cell>
          <cell r="H109" t="str">
            <v>311</v>
          </cell>
          <cell r="I109" t="str">
            <v>101</v>
          </cell>
          <cell r="J109" t="str">
            <v>5065</v>
          </cell>
          <cell r="K109" t="str">
            <v>Workorder Time</v>
          </cell>
          <cell r="L109" t="str">
            <v>Workorder Time</v>
          </cell>
          <cell r="M109" t="str">
            <v>Meterperson - 1st Class</v>
          </cell>
          <cell r="O109">
            <v>67.801499023437501</v>
          </cell>
          <cell r="P109">
            <v>80</v>
          </cell>
          <cell r="Q109">
            <v>5424.1199218749998</v>
          </cell>
          <cell r="S109" t="str">
            <v/>
          </cell>
          <cell r="T109" t="str">
            <v>608000311-101-5065</v>
          </cell>
          <cell r="U109" t="str">
            <v>608000</v>
          </cell>
          <cell r="V109" t="str">
            <v>Direct labour - Work order</v>
          </cell>
          <cell r="X109">
            <v>5424</v>
          </cell>
          <cell r="Y109">
            <v>452</v>
          </cell>
          <cell r="Z109">
            <v>452</v>
          </cell>
          <cell r="AA109">
            <v>452</v>
          </cell>
          <cell r="AB109">
            <v>452</v>
          </cell>
          <cell r="AC109">
            <v>452</v>
          </cell>
          <cell r="AD109">
            <v>452</v>
          </cell>
          <cell r="AE109">
            <v>452</v>
          </cell>
          <cell r="AF109">
            <v>452</v>
          </cell>
          <cell r="AG109">
            <v>452</v>
          </cell>
          <cell r="AH109">
            <v>452</v>
          </cell>
          <cell r="AI109">
            <v>452</v>
          </cell>
          <cell r="AJ109">
            <v>452</v>
          </cell>
          <cell r="AK109">
            <v>5424</v>
          </cell>
          <cell r="AL109">
            <v>0</v>
          </cell>
        </row>
        <row r="110">
          <cell r="B110" t="str">
            <v/>
          </cell>
          <cell r="C110" t="str">
            <v/>
          </cell>
          <cell r="D110" t="str">
            <v>CUSCONN101CCONCOMMON</v>
          </cell>
          <cell r="E110" t="str">
            <v>100013928</v>
          </cell>
          <cell r="F110" t="str">
            <v>93000</v>
          </cell>
          <cell r="G110" t="str">
            <v>Create &amp; Maintain Department Reports</v>
          </cell>
          <cell r="H110" t="str">
            <v>311</v>
          </cell>
          <cell r="I110" t="str">
            <v>101</v>
          </cell>
          <cell r="J110" t="str">
            <v>5065</v>
          </cell>
          <cell r="K110" t="str">
            <v>A/P</v>
          </cell>
          <cell r="L110" t="str">
            <v>SA12 - Other Supplies</v>
          </cell>
          <cell r="M110" t="str">
            <v>A/P</v>
          </cell>
          <cell r="N110">
            <v>100</v>
          </cell>
          <cell r="O110" t="str">
            <v/>
          </cell>
          <cell r="Q110" t="str">
            <v/>
          </cell>
          <cell r="S110" t="str">
            <v/>
          </cell>
          <cell r="T110" t="str">
            <v>709000311-101-5065</v>
          </cell>
          <cell r="U110" t="str">
            <v>709000</v>
          </cell>
          <cell r="V110" t="str">
            <v>Other supplies</v>
          </cell>
          <cell r="X110">
            <v>100</v>
          </cell>
          <cell r="Y110">
            <v>8.3333333333333339</v>
          </cell>
          <cell r="Z110">
            <v>8.3333333333333339</v>
          </cell>
          <cell r="AA110">
            <v>8.3333333333333339</v>
          </cell>
          <cell r="AB110">
            <v>8.3333333333333339</v>
          </cell>
          <cell r="AC110">
            <v>8.3333333333333339</v>
          </cell>
          <cell r="AD110">
            <v>8.3333333333333339</v>
          </cell>
          <cell r="AE110">
            <v>8.3333333333333339</v>
          </cell>
          <cell r="AF110">
            <v>8.3333333333333339</v>
          </cell>
          <cell r="AG110">
            <v>8.3333333333333339</v>
          </cell>
          <cell r="AH110">
            <v>8.3333333333333339</v>
          </cell>
          <cell r="AI110">
            <v>8.3333333333333339</v>
          </cell>
          <cell r="AJ110">
            <v>8.3333333333333339</v>
          </cell>
          <cell r="AK110">
            <v>99.999999999999986</v>
          </cell>
          <cell r="AL110">
            <v>0</v>
          </cell>
        </row>
        <row r="111">
          <cell r="B111" t="str">
            <v/>
          </cell>
          <cell r="C111" t="str">
            <v/>
          </cell>
          <cell r="D111" t="str">
            <v>CUSCONN101CCONCOMMON</v>
          </cell>
          <cell r="E111" t="str">
            <v>100013928</v>
          </cell>
          <cell r="F111" t="str">
            <v>93000</v>
          </cell>
          <cell r="G111" t="str">
            <v>Create &amp; Maintain Department Reports</v>
          </cell>
          <cell r="H111" t="str">
            <v>311</v>
          </cell>
          <cell r="I111" t="str">
            <v>101</v>
          </cell>
          <cell r="J111" t="str">
            <v>5065</v>
          </cell>
          <cell r="K111" t="str">
            <v>Project Time</v>
          </cell>
          <cell r="L111" t="str">
            <v>Project Time</v>
          </cell>
          <cell r="M111" t="str">
            <v>MANAGER, CUSTOMER CONNECTIONS</v>
          </cell>
          <cell r="O111">
            <v>90.150380859375005</v>
          </cell>
          <cell r="P111">
            <v>125</v>
          </cell>
          <cell r="Q111">
            <v>11268.797607421875</v>
          </cell>
          <cell r="S111" t="str">
            <v/>
          </cell>
          <cell r="T111" t="str">
            <v>609000311-101-5065</v>
          </cell>
          <cell r="U111" t="str">
            <v>609000</v>
          </cell>
          <cell r="V111" t="str">
            <v>Direct labour - Project (ABC costs)</v>
          </cell>
          <cell r="X111">
            <v>11269</v>
          </cell>
          <cell r="Y111">
            <v>939.08333333333337</v>
          </cell>
          <cell r="Z111">
            <v>939.08333333333337</v>
          </cell>
          <cell r="AA111">
            <v>939.08333333333337</v>
          </cell>
          <cell r="AB111">
            <v>939.08333333333337</v>
          </cell>
          <cell r="AC111">
            <v>939.08333333333337</v>
          </cell>
          <cell r="AD111">
            <v>939.08333333333337</v>
          </cell>
          <cell r="AE111">
            <v>939.08333333333337</v>
          </cell>
          <cell r="AF111">
            <v>939.08333333333337</v>
          </cell>
          <cell r="AG111">
            <v>939.08333333333337</v>
          </cell>
          <cell r="AH111">
            <v>939.08333333333337</v>
          </cell>
          <cell r="AI111">
            <v>939.08333333333337</v>
          </cell>
          <cell r="AJ111">
            <v>939.08333333333337</v>
          </cell>
          <cell r="AK111">
            <v>11269.000000000002</v>
          </cell>
          <cell r="AL111">
            <v>0</v>
          </cell>
        </row>
        <row r="112">
          <cell r="B112" t="str">
            <v/>
          </cell>
          <cell r="C112" t="str">
            <v/>
          </cell>
          <cell r="D112" t="str">
            <v>CUSCONN101CCONCOMMON</v>
          </cell>
          <cell r="E112" t="str">
            <v>100013928</v>
          </cell>
          <cell r="F112" t="str">
            <v>93000</v>
          </cell>
          <cell r="G112" t="str">
            <v>Create &amp; Maintain Department Reports</v>
          </cell>
          <cell r="H112" t="str">
            <v>311</v>
          </cell>
          <cell r="I112" t="str">
            <v>101</v>
          </cell>
          <cell r="J112" t="str">
            <v>5065</v>
          </cell>
          <cell r="K112" t="str">
            <v>Workorder Time</v>
          </cell>
          <cell r="L112" t="str">
            <v>Workorder Time</v>
          </cell>
          <cell r="M112" t="str">
            <v>METER SUPPORT CLERK</v>
          </cell>
          <cell r="O112">
            <v>42.023799479166669</v>
          </cell>
          <cell r="P112">
            <v>63</v>
          </cell>
          <cell r="Q112">
            <v>2647.4993671875</v>
          </cell>
          <cell r="S112" t="str">
            <v/>
          </cell>
          <cell r="T112" t="str">
            <v>608000311-101-5065</v>
          </cell>
          <cell r="U112" t="str">
            <v>608000</v>
          </cell>
          <cell r="V112" t="str">
            <v>Direct labour - Work order</v>
          </cell>
          <cell r="W112" t="str">
            <v>3 days per clerk</v>
          </cell>
          <cell r="X112">
            <v>2647</v>
          </cell>
          <cell r="Y112">
            <v>220.58333333333334</v>
          </cell>
          <cell r="Z112">
            <v>220.58333333333334</v>
          </cell>
          <cell r="AA112">
            <v>220.58333333333334</v>
          </cell>
          <cell r="AB112">
            <v>220.58333333333334</v>
          </cell>
          <cell r="AC112">
            <v>220.58333333333334</v>
          </cell>
          <cell r="AD112">
            <v>220.58333333333334</v>
          </cell>
          <cell r="AE112">
            <v>220.58333333333334</v>
          </cell>
          <cell r="AF112">
            <v>220.58333333333334</v>
          </cell>
          <cell r="AG112">
            <v>220.58333333333334</v>
          </cell>
          <cell r="AH112">
            <v>220.58333333333334</v>
          </cell>
          <cell r="AI112">
            <v>220.58333333333334</v>
          </cell>
          <cell r="AJ112">
            <v>220.58333333333334</v>
          </cell>
          <cell r="AK112">
            <v>2647</v>
          </cell>
          <cell r="AL112">
            <v>0</v>
          </cell>
        </row>
        <row r="113">
          <cell r="B113" t="str">
            <v/>
          </cell>
          <cell r="C113" t="str">
            <v/>
          </cell>
          <cell r="D113" t="str">
            <v>CUSCONN101CCONCOMMON</v>
          </cell>
          <cell r="E113" t="str">
            <v>100013928</v>
          </cell>
          <cell r="F113" t="str">
            <v>93000</v>
          </cell>
          <cell r="G113" t="str">
            <v>Create &amp; Maintain Department Reports</v>
          </cell>
          <cell r="H113" t="str">
            <v>311</v>
          </cell>
          <cell r="I113" t="str">
            <v>101</v>
          </cell>
          <cell r="J113" t="str">
            <v>5065</v>
          </cell>
          <cell r="K113" t="str">
            <v>Project Time</v>
          </cell>
          <cell r="L113" t="str">
            <v>Project Time</v>
          </cell>
          <cell r="M113" t="str">
            <v>SUPERVISOR, CUSTOMER CONNECTIONS</v>
          </cell>
          <cell r="O113">
            <v>84.962177734375004</v>
          </cell>
          <cell r="Q113">
            <v>0</v>
          </cell>
          <cell r="S113" t="str">
            <v/>
          </cell>
          <cell r="T113" t="str">
            <v>609000311-101-5065</v>
          </cell>
          <cell r="U113" t="str">
            <v>609000</v>
          </cell>
          <cell r="V113" t="str">
            <v>Direct labour - Project (ABC costs)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B114" t="str">
            <v/>
          </cell>
          <cell r="C114" t="str">
            <v/>
          </cell>
          <cell r="D114" t="str">
            <v>CUSCONN101CCONCOMMON</v>
          </cell>
          <cell r="E114" t="str">
            <v>100013928</v>
          </cell>
          <cell r="F114" t="str">
            <v>93000</v>
          </cell>
          <cell r="G114" t="str">
            <v>Create &amp; Maintain Department Reports</v>
          </cell>
          <cell r="H114" t="str">
            <v>311</v>
          </cell>
          <cell r="I114" t="str">
            <v>101</v>
          </cell>
          <cell r="J114" t="str">
            <v>5065</v>
          </cell>
          <cell r="K114" t="str">
            <v>Project Time</v>
          </cell>
          <cell r="L114" t="str">
            <v>Project Time</v>
          </cell>
          <cell r="O114" t="str">
            <v/>
          </cell>
          <cell r="Q114" t="str">
            <v/>
          </cell>
          <cell r="S114" t="str">
            <v/>
          </cell>
          <cell r="T114" t="str">
            <v>609000311-101-5065</v>
          </cell>
          <cell r="U114" t="str">
            <v>609000</v>
          </cell>
          <cell r="V114" t="str">
            <v>Direct labour - Project (ABC costs)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B115" t="str">
            <v/>
          </cell>
          <cell r="C115" t="str">
            <v/>
          </cell>
          <cell r="D115" t="str">
            <v>CUSCONN101CCONCOMMON</v>
          </cell>
          <cell r="E115" t="str">
            <v>100013929</v>
          </cell>
          <cell r="F115" t="str">
            <v>93100</v>
          </cell>
          <cell r="G115" t="str">
            <v>Create &amp; Maintain Corporate Reports</v>
          </cell>
          <cell r="H115" t="str">
            <v>311</v>
          </cell>
          <cell r="I115" t="str">
            <v>101</v>
          </cell>
          <cell r="J115" t="str">
            <v>5065</v>
          </cell>
          <cell r="K115" t="str">
            <v>Project Time</v>
          </cell>
          <cell r="L115" t="str">
            <v>Project Time</v>
          </cell>
          <cell r="M115" t="str">
            <v>MANAGER, CUSTOMER CONNECTIONS</v>
          </cell>
          <cell r="O115">
            <v>90.150380859375005</v>
          </cell>
          <cell r="P115">
            <v>100</v>
          </cell>
          <cell r="Q115">
            <v>9015.0380859375</v>
          </cell>
          <cell r="S115" t="str">
            <v/>
          </cell>
          <cell r="T115" t="str">
            <v>609000311-101-5065</v>
          </cell>
          <cell r="U115" t="str">
            <v>609000</v>
          </cell>
          <cell r="V115" t="str">
            <v>Direct labour - Project (ABC costs)</v>
          </cell>
          <cell r="X115">
            <v>9015</v>
          </cell>
          <cell r="Y115">
            <v>751.25</v>
          </cell>
          <cell r="Z115">
            <v>751.25</v>
          </cell>
          <cell r="AA115">
            <v>751.25</v>
          </cell>
          <cell r="AB115">
            <v>751.25</v>
          </cell>
          <cell r="AC115">
            <v>751.25</v>
          </cell>
          <cell r="AD115">
            <v>751.25</v>
          </cell>
          <cell r="AE115">
            <v>751.25</v>
          </cell>
          <cell r="AF115">
            <v>751.25</v>
          </cell>
          <cell r="AG115">
            <v>751.25</v>
          </cell>
          <cell r="AH115">
            <v>751.25</v>
          </cell>
          <cell r="AI115">
            <v>751.25</v>
          </cell>
          <cell r="AJ115">
            <v>751.25</v>
          </cell>
          <cell r="AK115">
            <v>9015</v>
          </cell>
          <cell r="AL115">
            <v>0</v>
          </cell>
        </row>
        <row r="116">
          <cell r="B116" t="str">
            <v/>
          </cell>
          <cell r="C116" t="str">
            <v/>
          </cell>
          <cell r="D116" t="str">
            <v>CUSCONN101CCONCOMMON</v>
          </cell>
          <cell r="E116" t="str">
            <v>100013929</v>
          </cell>
          <cell r="F116" t="str">
            <v>93100</v>
          </cell>
          <cell r="G116" t="str">
            <v>Create &amp; Maintain Corporate Reports</v>
          </cell>
          <cell r="H116" t="str">
            <v>311</v>
          </cell>
          <cell r="I116" t="str">
            <v>101</v>
          </cell>
          <cell r="J116" t="str">
            <v>5065</v>
          </cell>
          <cell r="K116" t="str">
            <v>Project Time</v>
          </cell>
          <cell r="L116" t="str">
            <v>Project Time</v>
          </cell>
          <cell r="M116" t="str">
            <v>SUPERVISOR, CUSTOMER CONNECTIONS</v>
          </cell>
          <cell r="O116">
            <v>84.962177734375004</v>
          </cell>
          <cell r="Q116">
            <v>0</v>
          </cell>
          <cell r="S116" t="str">
            <v/>
          </cell>
          <cell r="T116" t="str">
            <v>609000311-101-5065</v>
          </cell>
          <cell r="U116" t="str">
            <v>609000</v>
          </cell>
          <cell r="V116" t="str">
            <v>Direct labour - Project (ABC costs)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B117" t="str">
            <v/>
          </cell>
          <cell r="C117" t="str">
            <v/>
          </cell>
          <cell r="D117" t="str">
            <v>CUSCONN101CCONCOMMON</v>
          </cell>
          <cell r="E117" t="str">
            <v>100013929</v>
          </cell>
          <cell r="F117" t="str">
            <v>93100</v>
          </cell>
          <cell r="G117" t="str">
            <v>Create &amp; Maintain Corporate Reports</v>
          </cell>
          <cell r="H117" t="str">
            <v>311</v>
          </cell>
          <cell r="I117" t="str">
            <v>101</v>
          </cell>
          <cell r="J117" t="str">
            <v>5065</v>
          </cell>
          <cell r="K117" t="str">
            <v>Project Time</v>
          </cell>
          <cell r="L117" t="str">
            <v>Project Time</v>
          </cell>
          <cell r="O117" t="str">
            <v/>
          </cell>
          <cell r="Q117" t="str">
            <v/>
          </cell>
          <cell r="S117" t="str">
            <v/>
          </cell>
          <cell r="T117" t="str">
            <v>609000311-101-5065</v>
          </cell>
          <cell r="U117" t="str">
            <v>609000</v>
          </cell>
          <cell r="V117" t="str">
            <v>Direct labour - Project (ABC costs)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B118" t="str">
            <v/>
          </cell>
          <cell r="C118" t="str">
            <v/>
          </cell>
          <cell r="D118" t="str">
            <v>CUSCONN101CCONCOMMON</v>
          </cell>
          <cell r="E118" t="str">
            <v>100013930</v>
          </cell>
          <cell r="F118" t="str">
            <v>94000</v>
          </cell>
          <cell r="G118" t="str">
            <v>Manage Performance</v>
          </cell>
          <cell r="H118" t="str">
            <v>311</v>
          </cell>
          <cell r="I118" t="str">
            <v>101</v>
          </cell>
          <cell r="J118" t="str">
            <v>5065</v>
          </cell>
          <cell r="K118" t="str">
            <v>Project Time</v>
          </cell>
          <cell r="L118" t="str">
            <v>Project Time</v>
          </cell>
          <cell r="M118" t="str">
            <v>MANAGER, CUSTOMER CONNECTIONS</v>
          </cell>
          <cell r="O118">
            <v>90.150380859375005</v>
          </cell>
          <cell r="P118">
            <v>65</v>
          </cell>
          <cell r="Q118">
            <v>5859.7747558593755</v>
          </cell>
          <cell r="S118" t="str">
            <v/>
          </cell>
          <cell r="T118" t="str">
            <v>609000311-101-5065</v>
          </cell>
          <cell r="U118" t="str">
            <v>609000</v>
          </cell>
          <cell r="V118" t="str">
            <v>Direct labour - Project (ABC costs)</v>
          </cell>
          <cell r="X118">
            <v>5860</v>
          </cell>
          <cell r="Y118">
            <v>488.33333333333331</v>
          </cell>
          <cell r="Z118">
            <v>488.33333333333331</v>
          </cell>
          <cell r="AA118">
            <v>488.33333333333331</v>
          </cell>
          <cell r="AB118">
            <v>488.33333333333331</v>
          </cell>
          <cell r="AC118">
            <v>488.33333333333331</v>
          </cell>
          <cell r="AD118">
            <v>488.33333333333331</v>
          </cell>
          <cell r="AE118">
            <v>488.33333333333331</v>
          </cell>
          <cell r="AF118">
            <v>488.33333333333331</v>
          </cell>
          <cell r="AG118">
            <v>488.33333333333331</v>
          </cell>
          <cell r="AH118">
            <v>488.33333333333331</v>
          </cell>
          <cell r="AI118">
            <v>488.33333333333331</v>
          </cell>
          <cell r="AJ118">
            <v>488.33333333333331</v>
          </cell>
          <cell r="AK118">
            <v>5859.9999999999991</v>
          </cell>
          <cell r="AL118">
            <v>0</v>
          </cell>
        </row>
        <row r="119">
          <cell r="B119" t="str">
            <v/>
          </cell>
          <cell r="C119" t="str">
            <v/>
          </cell>
          <cell r="D119" t="str">
            <v>CUSCONN101CCONCOMMON</v>
          </cell>
          <cell r="E119" t="str">
            <v>100013930</v>
          </cell>
          <cell r="F119" t="str">
            <v>94000</v>
          </cell>
          <cell r="G119" t="str">
            <v>Manage Performance</v>
          </cell>
          <cell r="H119" t="str">
            <v>311</v>
          </cell>
          <cell r="I119" t="str">
            <v>101</v>
          </cell>
          <cell r="J119" t="str">
            <v>5065</v>
          </cell>
          <cell r="K119" t="str">
            <v>Project Time</v>
          </cell>
          <cell r="L119" t="str">
            <v>Project Time</v>
          </cell>
          <cell r="M119" t="str">
            <v>SUPERVISOR, CUSTOMER CONNECTIONS</v>
          </cell>
          <cell r="O119">
            <v>84.962177734375004</v>
          </cell>
          <cell r="P119">
            <v>68</v>
          </cell>
          <cell r="Q119">
            <v>5777.4280859375003</v>
          </cell>
          <cell r="S119" t="str">
            <v/>
          </cell>
          <cell r="T119" t="str">
            <v>609000311-101-5065</v>
          </cell>
          <cell r="U119" t="str">
            <v>609000</v>
          </cell>
          <cell r="V119" t="str">
            <v>Direct labour - Project (ABC costs)</v>
          </cell>
          <cell r="W119" t="str">
            <v>1/2  day per man x 17 employees</v>
          </cell>
          <cell r="X119">
            <v>5777</v>
          </cell>
          <cell r="Y119">
            <v>481.41666666666669</v>
          </cell>
          <cell r="Z119">
            <v>481.41666666666669</v>
          </cell>
          <cell r="AA119">
            <v>481.41666666666669</v>
          </cell>
          <cell r="AB119">
            <v>481.41666666666669</v>
          </cell>
          <cell r="AC119">
            <v>481.41666666666669</v>
          </cell>
          <cell r="AD119">
            <v>481.41666666666669</v>
          </cell>
          <cell r="AE119">
            <v>481.41666666666669</v>
          </cell>
          <cell r="AF119">
            <v>481.41666666666669</v>
          </cell>
          <cell r="AG119">
            <v>481.41666666666669</v>
          </cell>
          <cell r="AH119">
            <v>481.41666666666669</v>
          </cell>
          <cell r="AI119">
            <v>481.41666666666669</v>
          </cell>
          <cell r="AJ119">
            <v>481.41666666666669</v>
          </cell>
          <cell r="AK119">
            <v>5777.0000000000009</v>
          </cell>
          <cell r="AL119">
            <v>0</v>
          </cell>
        </row>
        <row r="120">
          <cell r="B120" t="str">
            <v/>
          </cell>
          <cell r="C120" t="str">
            <v/>
          </cell>
          <cell r="D120" t="str">
            <v>CUSCONN101CCONCOMMON</v>
          </cell>
          <cell r="E120" t="str">
            <v>100013930</v>
          </cell>
          <cell r="F120" t="str">
            <v>94000</v>
          </cell>
          <cell r="G120" t="str">
            <v>Manage Performance</v>
          </cell>
          <cell r="H120" t="str">
            <v>311</v>
          </cell>
          <cell r="I120" t="str">
            <v>101</v>
          </cell>
          <cell r="J120" t="str">
            <v>5065</v>
          </cell>
          <cell r="K120" t="str">
            <v>Project Time</v>
          </cell>
          <cell r="L120" t="str">
            <v>Project Time</v>
          </cell>
          <cell r="O120" t="str">
            <v/>
          </cell>
          <cell r="Q120" t="str">
            <v/>
          </cell>
          <cell r="S120" t="str">
            <v/>
          </cell>
          <cell r="T120" t="str">
            <v>609000311-101-5065</v>
          </cell>
          <cell r="U120" t="str">
            <v>609000</v>
          </cell>
          <cell r="V120" t="str">
            <v>Direct labour - Project (ABC costs)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B121" t="str">
            <v/>
          </cell>
          <cell r="C121" t="str">
            <v/>
          </cell>
          <cell r="D121" t="str">
            <v>CUSCONN101CCONCOMMON</v>
          </cell>
          <cell r="E121" t="str">
            <v>100013931</v>
          </cell>
          <cell r="F121" t="str">
            <v>94200</v>
          </cell>
          <cell r="G121" t="str">
            <v>Daily Work Scheduling</v>
          </cell>
          <cell r="H121" t="str">
            <v>311</v>
          </cell>
          <cell r="I121" t="str">
            <v>101</v>
          </cell>
          <cell r="J121" t="str">
            <v>5065</v>
          </cell>
          <cell r="K121" t="str">
            <v>Project Time</v>
          </cell>
          <cell r="L121" t="str">
            <v>Project Time</v>
          </cell>
          <cell r="M121" t="str">
            <v>MANAGER, CUSTOMER CONNECTIONS</v>
          </cell>
          <cell r="O121">
            <v>90.150380859375005</v>
          </cell>
          <cell r="P121">
            <v>180</v>
          </cell>
          <cell r="Q121">
            <v>16227.068554687501</v>
          </cell>
          <cell r="S121" t="str">
            <v/>
          </cell>
          <cell r="T121" t="str">
            <v>609000311-101-5065</v>
          </cell>
          <cell r="U121" t="str">
            <v>609000</v>
          </cell>
          <cell r="V121" t="str">
            <v>Direct labour - Project (ABC costs)</v>
          </cell>
          <cell r="X121">
            <v>16227</v>
          </cell>
          <cell r="Y121">
            <v>1352.25</v>
          </cell>
          <cell r="Z121">
            <v>1352.25</v>
          </cell>
          <cell r="AA121">
            <v>1352.25</v>
          </cell>
          <cell r="AB121">
            <v>1352.25</v>
          </cell>
          <cell r="AC121">
            <v>1352.25</v>
          </cell>
          <cell r="AD121">
            <v>1352.25</v>
          </cell>
          <cell r="AE121">
            <v>1352.25</v>
          </cell>
          <cell r="AF121">
            <v>1352.25</v>
          </cell>
          <cell r="AG121">
            <v>1352.25</v>
          </cell>
          <cell r="AH121">
            <v>1352.25</v>
          </cell>
          <cell r="AI121">
            <v>1352.25</v>
          </cell>
          <cell r="AJ121">
            <v>1352.25</v>
          </cell>
          <cell r="AK121">
            <v>16227</v>
          </cell>
          <cell r="AL121">
            <v>0</v>
          </cell>
        </row>
        <row r="122">
          <cell r="B122" t="str">
            <v/>
          </cell>
          <cell r="C122" t="str">
            <v/>
          </cell>
          <cell r="D122" t="str">
            <v>CUSCONN101CCONCOMMON</v>
          </cell>
          <cell r="E122" t="str">
            <v>100013931</v>
          </cell>
          <cell r="F122" t="str">
            <v>94200</v>
          </cell>
          <cell r="G122" t="str">
            <v>Daily Work Scheduling</v>
          </cell>
          <cell r="H122" t="str">
            <v>311</v>
          </cell>
          <cell r="I122" t="str">
            <v>101</v>
          </cell>
          <cell r="J122" t="str">
            <v>5065</v>
          </cell>
          <cell r="K122" t="str">
            <v>Workorder Time</v>
          </cell>
          <cell r="L122" t="str">
            <v>Workorder Time</v>
          </cell>
          <cell r="M122" t="str">
            <v>METER SUPPORT CLERK</v>
          </cell>
          <cell r="O122">
            <v>42.023799479166669</v>
          </cell>
          <cell r="P122">
            <v>832</v>
          </cell>
          <cell r="Q122">
            <v>34963.801166666672</v>
          </cell>
          <cell r="S122" t="str">
            <v/>
          </cell>
          <cell r="T122" t="str">
            <v>608000311-101-5065</v>
          </cell>
          <cell r="U122" t="str">
            <v>608000</v>
          </cell>
          <cell r="V122" t="str">
            <v>Direct labour - Work order</v>
          </cell>
          <cell r="W122" t="str">
            <v>300 hours per clerk</v>
          </cell>
          <cell r="X122">
            <v>34964</v>
          </cell>
          <cell r="Y122">
            <v>2913.6666666666665</v>
          </cell>
          <cell r="Z122">
            <v>2913.6666666666665</v>
          </cell>
          <cell r="AA122">
            <v>2913.6666666666665</v>
          </cell>
          <cell r="AB122">
            <v>2913.6666666666665</v>
          </cell>
          <cell r="AC122">
            <v>2913.6666666666665</v>
          </cell>
          <cell r="AD122">
            <v>2913.6666666666665</v>
          </cell>
          <cell r="AE122">
            <v>2913.6666666666665</v>
          </cell>
          <cell r="AF122">
            <v>2913.6666666666665</v>
          </cell>
          <cell r="AG122">
            <v>2913.6666666666665</v>
          </cell>
          <cell r="AH122">
            <v>2913.6666666666665</v>
          </cell>
          <cell r="AI122">
            <v>2913.6666666666665</v>
          </cell>
          <cell r="AJ122">
            <v>2913.6666666666665</v>
          </cell>
          <cell r="AK122">
            <v>34964.000000000007</v>
          </cell>
          <cell r="AL122">
            <v>0</v>
          </cell>
        </row>
        <row r="123">
          <cell r="B123" t="str">
            <v/>
          </cell>
          <cell r="C123" t="str">
            <v/>
          </cell>
          <cell r="D123" t="str">
            <v>CUSCONN101CCONCOMMON</v>
          </cell>
          <cell r="E123" t="str">
            <v>100013931</v>
          </cell>
          <cell r="F123" t="str">
            <v>94200</v>
          </cell>
          <cell r="G123" t="str">
            <v>Daily Work Scheduling</v>
          </cell>
          <cell r="H123" t="str">
            <v>311</v>
          </cell>
          <cell r="I123" t="str">
            <v>101</v>
          </cell>
          <cell r="J123" t="str">
            <v>5065</v>
          </cell>
          <cell r="K123" t="str">
            <v>Workorder Time</v>
          </cell>
          <cell r="L123" t="str">
            <v>Workorder Time</v>
          </cell>
          <cell r="M123" t="str">
            <v>METERPERSON, LEAD HAND</v>
          </cell>
          <cell r="O123">
            <v>73.397998046875003</v>
          </cell>
          <cell r="P123">
            <v>260</v>
          </cell>
          <cell r="Q123">
            <v>19083.4794921875</v>
          </cell>
          <cell r="S123" t="str">
            <v/>
          </cell>
          <cell r="T123" t="str">
            <v>608000311-101-5065</v>
          </cell>
          <cell r="U123" t="str">
            <v>608000</v>
          </cell>
          <cell r="V123" t="str">
            <v>Direct labour - Work order</v>
          </cell>
          <cell r="X123">
            <v>19083</v>
          </cell>
          <cell r="Y123">
            <v>1590.25</v>
          </cell>
          <cell r="Z123">
            <v>1590.25</v>
          </cell>
          <cell r="AA123">
            <v>1590.25</v>
          </cell>
          <cell r="AB123">
            <v>1590.25</v>
          </cell>
          <cell r="AC123">
            <v>1590.25</v>
          </cell>
          <cell r="AD123">
            <v>1590.25</v>
          </cell>
          <cell r="AE123">
            <v>1590.25</v>
          </cell>
          <cell r="AF123">
            <v>1590.25</v>
          </cell>
          <cell r="AG123">
            <v>1590.25</v>
          </cell>
          <cell r="AH123">
            <v>1590.25</v>
          </cell>
          <cell r="AI123">
            <v>1590.25</v>
          </cell>
          <cell r="AJ123">
            <v>1590.25</v>
          </cell>
          <cell r="AK123">
            <v>19083</v>
          </cell>
          <cell r="AL123">
            <v>0</v>
          </cell>
        </row>
        <row r="124">
          <cell r="B124" t="str">
            <v/>
          </cell>
          <cell r="C124" t="str">
            <v/>
          </cell>
          <cell r="D124" t="str">
            <v>CUSCONN101CCONCOMMON</v>
          </cell>
          <cell r="E124" t="str">
            <v>100013931</v>
          </cell>
          <cell r="F124" t="str">
            <v>94200</v>
          </cell>
          <cell r="G124" t="str">
            <v>Daily Work Scheduling</v>
          </cell>
          <cell r="H124" t="str">
            <v>311</v>
          </cell>
          <cell r="I124" t="str">
            <v>101</v>
          </cell>
          <cell r="J124" t="str">
            <v>5065</v>
          </cell>
          <cell r="K124" t="str">
            <v>Project Time</v>
          </cell>
          <cell r="L124" t="str">
            <v>Project Time</v>
          </cell>
          <cell r="M124" t="str">
            <v>SUPERVISOR, CUSTOMER CONNECTIONS</v>
          </cell>
          <cell r="O124">
            <v>84.962177734375004</v>
          </cell>
          <cell r="P124">
            <v>100</v>
          </cell>
          <cell r="Q124">
            <v>8496.2177734375</v>
          </cell>
          <cell r="S124" t="str">
            <v/>
          </cell>
          <cell r="T124" t="str">
            <v>609000311-101-5065</v>
          </cell>
          <cell r="U124" t="str">
            <v>609000</v>
          </cell>
          <cell r="V124" t="str">
            <v>Direct labour - Project (ABC costs)</v>
          </cell>
          <cell r="X124">
            <v>8496</v>
          </cell>
          <cell r="Y124">
            <v>708</v>
          </cell>
          <cell r="Z124">
            <v>708</v>
          </cell>
          <cell r="AA124">
            <v>708</v>
          </cell>
          <cell r="AB124">
            <v>708</v>
          </cell>
          <cell r="AC124">
            <v>708</v>
          </cell>
          <cell r="AD124">
            <v>708</v>
          </cell>
          <cell r="AE124">
            <v>708</v>
          </cell>
          <cell r="AF124">
            <v>708</v>
          </cell>
          <cell r="AG124">
            <v>708</v>
          </cell>
          <cell r="AH124">
            <v>708</v>
          </cell>
          <cell r="AI124">
            <v>708</v>
          </cell>
          <cell r="AJ124">
            <v>708</v>
          </cell>
          <cell r="AK124">
            <v>8496</v>
          </cell>
          <cell r="AL124">
            <v>0</v>
          </cell>
        </row>
        <row r="125">
          <cell r="B125">
            <v>17</v>
          </cell>
          <cell r="C125" t="str">
            <v/>
          </cell>
          <cell r="D125" t="str">
            <v>CUSCONN101CCONCOMMON</v>
          </cell>
          <cell r="E125" t="str">
            <v>100013932</v>
          </cell>
          <cell r="F125" t="str">
            <v>95000</v>
          </cell>
          <cell r="G125" t="str">
            <v>Internal Training &amp; Development</v>
          </cell>
          <cell r="H125" t="str">
            <v>311</v>
          </cell>
          <cell r="I125" t="str">
            <v>101</v>
          </cell>
          <cell r="J125" t="str">
            <v>5065</v>
          </cell>
          <cell r="K125" t="str">
            <v>A/P</v>
          </cell>
          <cell r="L125" t="str">
            <v>SA1 - Training and Development</v>
          </cell>
          <cell r="M125" t="str">
            <v>A/P</v>
          </cell>
          <cell r="N125">
            <v>500</v>
          </cell>
          <cell r="O125" t="str">
            <v/>
          </cell>
          <cell r="Q125" t="str">
            <v/>
          </cell>
          <cell r="S125" t="str">
            <v/>
          </cell>
          <cell r="T125" t="str">
            <v>640000311-101-5065</v>
          </cell>
          <cell r="U125" t="str">
            <v>640000</v>
          </cell>
          <cell r="V125" t="str">
            <v>Training and development</v>
          </cell>
          <cell r="X125">
            <v>500</v>
          </cell>
          <cell r="Y125">
            <v>41.666666666666664</v>
          </cell>
          <cell r="Z125">
            <v>41.666666666666664</v>
          </cell>
          <cell r="AA125">
            <v>41.666666666666664</v>
          </cell>
          <cell r="AB125">
            <v>41.666666666666664</v>
          </cell>
          <cell r="AC125">
            <v>41.666666666666664</v>
          </cell>
          <cell r="AD125">
            <v>41.666666666666664</v>
          </cell>
          <cell r="AE125">
            <v>41.666666666666664</v>
          </cell>
          <cell r="AF125">
            <v>41.666666666666664</v>
          </cell>
          <cell r="AG125">
            <v>41.666666666666664</v>
          </cell>
          <cell r="AH125">
            <v>41.666666666666664</v>
          </cell>
          <cell r="AI125">
            <v>41.666666666666664</v>
          </cell>
          <cell r="AJ125">
            <v>41.666666666666664</v>
          </cell>
          <cell r="AK125">
            <v>500.00000000000006</v>
          </cell>
          <cell r="AL125">
            <v>0</v>
          </cell>
        </row>
        <row r="126">
          <cell r="B126" t="str">
            <v/>
          </cell>
          <cell r="C126" t="str">
            <v/>
          </cell>
          <cell r="D126" t="str">
            <v>CUSCONN101CCONCOMMON</v>
          </cell>
          <cell r="E126" t="str">
            <v>100013932</v>
          </cell>
          <cell r="F126" t="str">
            <v>95000</v>
          </cell>
          <cell r="G126" t="str">
            <v>Internal Training &amp; Development</v>
          </cell>
          <cell r="H126" t="str">
            <v>311</v>
          </cell>
          <cell r="I126" t="str">
            <v>101</v>
          </cell>
          <cell r="J126" t="str">
            <v>5065</v>
          </cell>
          <cell r="K126" t="str">
            <v>A/P</v>
          </cell>
          <cell r="L126" t="str">
            <v>SA1 - Training and Development</v>
          </cell>
          <cell r="M126" t="str">
            <v>A/P</v>
          </cell>
          <cell r="N126">
            <v>500</v>
          </cell>
          <cell r="O126" t="str">
            <v/>
          </cell>
          <cell r="Q126" t="str">
            <v/>
          </cell>
          <cell r="S126" t="str">
            <v/>
          </cell>
          <cell r="T126" t="str">
            <v>640000311-101-5065</v>
          </cell>
          <cell r="U126" t="str">
            <v>640000</v>
          </cell>
          <cell r="V126" t="str">
            <v>Training and development</v>
          </cell>
          <cell r="X126">
            <v>500</v>
          </cell>
          <cell r="Y126">
            <v>41.666666666666664</v>
          </cell>
          <cell r="Z126">
            <v>41.666666666666664</v>
          </cell>
          <cell r="AA126">
            <v>41.666666666666664</v>
          </cell>
          <cell r="AB126">
            <v>41.666666666666664</v>
          </cell>
          <cell r="AC126">
            <v>41.666666666666664</v>
          </cell>
          <cell r="AD126">
            <v>41.666666666666664</v>
          </cell>
          <cell r="AE126">
            <v>41.666666666666664</v>
          </cell>
          <cell r="AF126">
            <v>41.666666666666664</v>
          </cell>
          <cell r="AG126">
            <v>41.666666666666664</v>
          </cell>
          <cell r="AH126">
            <v>41.666666666666664</v>
          </cell>
          <cell r="AI126">
            <v>41.666666666666664</v>
          </cell>
          <cell r="AJ126">
            <v>41.666666666666664</v>
          </cell>
          <cell r="AK126">
            <v>500.00000000000006</v>
          </cell>
          <cell r="AL126">
            <v>0</v>
          </cell>
        </row>
        <row r="127">
          <cell r="B127" t="str">
            <v/>
          </cell>
          <cell r="C127" t="str">
            <v/>
          </cell>
          <cell r="D127" t="str">
            <v>CUSCONN101CCONCOMMON</v>
          </cell>
          <cell r="E127" t="str">
            <v>100013932</v>
          </cell>
          <cell r="F127" t="str">
            <v>95000</v>
          </cell>
          <cell r="G127" t="str">
            <v>Internal Training &amp; Development</v>
          </cell>
          <cell r="H127" t="str">
            <v>311</v>
          </cell>
          <cell r="I127" t="str">
            <v>101</v>
          </cell>
          <cell r="J127" t="str">
            <v>5065</v>
          </cell>
          <cell r="K127" t="str">
            <v>A/P</v>
          </cell>
          <cell r="L127" t="str">
            <v>SA1 - Training and Development</v>
          </cell>
          <cell r="M127" t="str">
            <v>A/P</v>
          </cell>
          <cell r="N127">
            <v>500</v>
          </cell>
          <cell r="O127" t="str">
            <v/>
          </cell>
          <cell r="Q127" t="str">
            <v/>
          </cell>
          <cell r="S127" t="str">
            <v/>
          </cell>
          <cell r="T127" t="str">
            <v>640000311-101-5065</v>
          </cell>
          <cell r="U127" t="str">
            <v>640000</v>
          </cell>
          <cell r="V127" t="str">
            <v>Training and development</v>
          </cell>
          <cell r="X127">
            <v>500</v>
          </cell>
          <cell r="Y127">
            <v>41.666666666666664</v>
          </cell>
          <cell r="Z127">
            <v>41.666666666666664</v>
          </cell>
          <cell r="AA127">
            <v>41.666666666666664</v>
          </cell>
          <cell r="AB127">
            <v>41.666666666666664</v>
          </cell>
          <cell r="AC127">
            <v>41.666666666666664</v>
          </cell>
          <cell r="AD127">
            <v>41.666666666666664</v>
          </cell>
          <cell r="AE127">
            <v>41.666666666666664</v>
          </cell>
          <cell r="AF127">
            <v>41.666666666666664</v>
          </cell>
          <cell r="AG127">
            <v>41.666666666666664</v>
          </cell>
          <cell r="AH127">
            <v>41.666666666666664</v>
          </cell>
          <cell r="AI127">
            <v>41.666666666666664</v>
          </cell>
          <cell r="AJ127">
            <v>41.666666666666664</v>
          </cell>
          <cell r="AK127">
            <v>500.00000000000006</v>
          </cell>
          <cell r="AL127">
            <v>0</v>
          </cell>
        </row>
        <row r="128">
          <cell r="B128" t="str">
            <v/>
          </cell>
          <cell r="C128" t="str">
            <v/>
          </cell>
          <cell r="D128" t="str">
            <v>CUSCONN101CCONCOMMON</v>
          </cell>
          <cell r="E128" t="str">
            <v>100013932</v>
          </cell>
          <cell r="F128" t="str">
            <v>95000</v>
          </cell>
          <cell r="G128" t="str">
            <v>Internal Training &amp; Development</v>
          </cell>
          <cell r="H128" t="str">
            <v>311</v>
          </cell>
          <cell r="I128" t="str">
            <v>101</v>
          </cell>
          <cell r="J128" t="str">
            <v>5065</v>
          </cell>
          <cell r="K128" t="str">
            <v>A/P</v>
          </cell>
          <cell r="L128" t="str">
            <v>SA1 - Training and Development</v>
          </cell>
          <cell r="M128" t="str">
            <v>A/P</v>
          </cell>
          <cell r="N128">
            <v>500</v>
          </cell>
          <cell r="O128" t="str">
            <v/>
          </cell>
          <cell r="Q128" t="str">
            <v/>
          </cell>
          <cell r="S128" t="str">
            <v/>
          </cell>
          <cell r="T128" t="str">
            <v>640000311-101-5065</v>
          </cell>
          <cell r="U128" t="str">
            <v>640000</v>
          </cell>
          <cell r="V128" t="str">
            <v>Training and development</v>
          </cell>
          <cell r="X128">
            <v>500</v>
          </cell>
          <cell r="Y128">
            <v>41.666666666666664</v>
          </cell>
          <cell r="Z128">
            <v>41.666666666666664</v>
          </cell>
          <cell r="AA128">
            <v>41.666666666666664</v>
          </cell>
          <cell r="AB128">
            <v>41.666666666666664</v>
          </cell>
          <cell r="AC128">
            <v>41.666666666666664</v>
          </cell>
          <cell r="AD128">
            <v>41.666666666666664</v>
          </cell>
          <cell r="AE128">
            <v>41.666666666666664</v>
          </cell>
          <cell r="AF128">
            <v>41.666666666666664</v>
          </cell>
          <cell r="AG128">
            <v>41.666666666666664</v>
          </cell>
          <cell r="AH128">
            <v>41.666666666666664</v>
          </cell>
          <cell r="AI128">
            <v>41.666666666666664</v>
          </cell>
          <cell r="AJ128">
            <v>41.666666666666664</v>
          </cell>
          <cell r="AK128">
            <v>500.00000000000006</v>
          </cell>
          <cell r="AL128">
            <v>0</v>
          </cell>
        </row>
        <row r="129">
          <cell r="B129" t="str">
            <v/>
          </cell>
          <cell r="C129" t="str">
            <v/>
          </cell>
          <cell r="D129" t="str">
            <v>CUSCONN101CCONCOMMON</v>
          </cell>
          <cell r="E129" t="str">
            <v>100013932</v>
          </cell>
          <cell r="F129" t="str">
            <v>95000</v>
          </cell>
          <cell r="G129" t="str">
            <v>Internal Training &amp; Development</v>
          </cell>
          <cell r="H129" t="str">
            <v>311</v>
          </cell>
          <cell r="I129" t="str">
            <v>101</v>
          </cell>
          <cell r="J129" t="str">
            <v>5065</v>
          </cell>
          <cell r="K129" t="str">
            <v>A/P</v>
          </cell>
          <cell r="L129" t="str">
            <v>SA1 - Training and Development</v>
          </cell>
          <cell r="M129" t="str">
            <v>A/P</v>
          </cell>
          <cell r="N129">
            <v>500</v>
          </cell>
          <cell r="O129" t="str">
            <v/>
          </cell>
          <cell r="Q129" t="str">
            <v/>
          </cell>
          <cell r="S129" t="str">
            <v/>
          </cell>
          <cell r="T129" t="str">
            <v>640000311-101-5065</v>
          </cell>
          <cell r="U129" t="str">
            <v>640000</v>
          </cell>
          <cell r="V129" t="str">
            <v>Training and development</v>
          </cell>
          <cell r="X129">
            <v>500</v>
          </cell>
          <cell r="Y129">
            <v>41.666666666666664</v>
          </cell>
          <cell r="Z129">
            <v>41.666666666666664</v>
          </cell>
          <cell r="AA129">
            <v>41.666666666666664</v>
          </cell>
          <cell r="AB129">
            <v>41.666666666666664</v>
          </cell>
          <cell r="AC129">
            <v>41.666666666666664</v>
          </cell>
          <cell r="AD129">
            <v>41.666666666666664</v>
          </cell>
          <cell r="AE129">
            <v>41.666666666666664</v>
          </cell>
          <cell r="AF129">
            <v>41.666666666666664</v>
          </cell>
          <cell r="AG129">
            <v>41.666666666666664</v>
          </cell>
          <cell r="AH129">
            <v>41.666666666666664</v>
          </cell>
          <cell r="AI129">
            <v>41.666666666666664</v>
          </cell>
          <cell r="AJ129">
            <v>41.666666666666664</v>
          </cell>
          <cell r="AK129">
            <v>500.00000000000006</v>
          </cell>
          <cell r="AL129">
            <v>0</v>
          </cell>
        </row>
        <row r="130">
          <cell r="B130" t="str">
            <v/>
          </cell>
          <cell r="C130" t="str">
            <v/>
          </cell>
          <cell r="D130" t="str">
            <v>CUSCONN101CCONCOMMON</v>
          </cell>
          <cell r="E130" t="str">
            <v>100013932</v>
          </cell>
          <cell r="F130" t="str">
            <v>95000</v>
          </cell>
          <cell r="G130" t="str">
            <v>Internal Training &amp; Development</v>
          </cell>
          <cell r="H130" t="str">
            <v>311</v>
          </cell>
          <cell r="I130" t="str">
            <v>101</v>
          </cell>
          <cell r="J130" t="str">
            <v>5065</v>
          </cell>
          <cell r="K130" t="str">
            <v>Project Time</v>
          </cell>
          <cell r="L130" t="str">
            <v>Project Time</v>
          </cell>
          <cell r="M130" t="str">
            <v>MANAGER, CUSTOMER CONNECTIONS</v>
          </cell>
          <cell r="O130">
            <v>90.150380859375005</v>
          </cell>
          <cell r="P130">
            <v>46</v>
          </cell>
          <cell r="Q130">
            <v>4146.91751953125</v>
          </cell>
          <cell r="S130" t="str">
            <v/>
          </cell>
          <cell r="T130" t="str">
            <v>609000311-101-5065</v>
          </cell>
          <cell r="U130" t="str">
            <v>609000</v>
          </cell>
          <cell r="V130" t="str">
            <v>Direct labour - Project (ABC costs)</v>
          </cell>
          <cell r="X130">
            <v>4147</v>
          </cell>
          <cell r="Y130">
            <v>345.58333333333331</v>
          </cell>
          <cell r="Z130">
            <v>345.58333333333331</v>
          </cell>
          <cell r="AA130">
            <v>345.58333333333331</v>
          </cell>
          <cell r="AB130">
            <v>345.58333333333331</v>
          </cell>
          <cell r="AC130">
            <v>345.58333333333331</v>
          </cell>
          <cell r="AD130">
            <v>345.58333333333331</v>
          </cell>
          <cell r="AE130">
            <v>345.58333333333331</v>
          </cell>
          <cell r="AF130">
            <v>345.58333333333331</v>
          </cell>
          <cell r="AG130">
            <v>345.58333333333331</v>
          </cell>
          <cell r="AH130">
            <v>345.58333333333331</v>
          </cell>
          <cell r="AI130">
            <v>345.58333333333331</v>
          </cell>
          <cell r="AJ130">
            <v>345.58333333333331</v>
          </cell>
          <cell r="AK130">
            <v>4147.0000000000009</v>
          </cell>
          <cell r="AL130">
            <v>0</v>
          </cell>
        </row>
        <row r="131">
          <cell r="B131" t="str">
            <v/>
          </cell>
          <cell r="C131" t="str">
            <v/>
          </cell>
          <cell r="D131" t="str">
            <v>CUSCONN101CCONCOMMON</v>
          </cell>
          <cell r="E131" t="str">
            <v>100013932</v>
          </cell>
          <cell r="F131" t="str">
            <v>95000</v>
          </cell>
          <cell r="G131" t="str">
            <v>Internal Training &amp; Development</v>
          </cell>
          <cell r="H131" t="str">
            <v>311</v>
          </cell>
          <cell r="I131" t="str">
            <v>101</v>
          </cell>
          <cell r="J131" t="str">
            <v>5065</v>
          </cell>
          <cell r="K131" t="str">
            <v>Workorder Time</v>
          </cell>
          <cell r="L131" t="str">
            <v>Workorder Time</v>
          </cell>
          <cell r="M131" t="str">
            <v>METER SUPPORT CLERK</v>
          </cell>
          <cell r="O131">
            <v>42.023799479166669</v>
          </cell>
          <cell r="P131">
            <v>57</v>
          </cell>
          <cell r="Q131">
            <v>2395.3565703125</v>
          </cell>
          <cell r="S131" t="str">
            <v/>
          </cell>
          <cell r="T131" t="str">
            <v>608000311-101-5065</v>
          </cell>
          <cell r="U131" t="str">
            <v>608000</v>
          </cell>
          <cell r="V131" t="str">
            <v>Direct labour - Work order</v>
          </cell>
          <cell r="W131" t="str">
            <v>2 days x 4 clerks</v>
          </cell>
          <cell r="X131">
            <v>2395</v>
          </cell>
          <cell r="Y131">
            <v>199.58333333333334</v>
          </cell>
          <cell r="Z131">
            <v>199.58333333333334</v>
          </cell>
          <cell r="AA131">
            <v>199.58333333333334</v>
          </cell>
          <cell r="AB131">
            <v>199.58333333333334</v>
          </cell>
          <cell r="AC131">
            <v>199.58333333333334</v>
          </cell>
          <cell r="AD131">
            <v>199.58333333333334</v>
          </cell>
          <cell r="AE131">
            <v>199.58333333333334</v>
          </cell>
          <cell r="AF131">
            <v>199.58333333333334</v>
          </cell>
          <cell r="AG131">
            <v>199.58333333333334</v>
          </cell>
          <cell r="AH131">
            <v>199.58333333333334</v>
          </cell>
          <cell r="AI131">
            <v>199.58333333333334</v>
          </cell>
          <cell r="AJ131">
            <v>199.58333333333334</v>
          </cell>
          <cell r="AK131">
            <v>2395</v>
          </cell>
          <cell r="AL131">
            <v>0</v>
          </cell>
        </row>
        <row r="132">
          <cell r="B132" t="str">
            <v/>
          </cell>
          <cell r="C132" t="str">
            <v/>
          </cell>
          <cell r="D132" t="str">
            <v>CUSCONN101CCONCOMMON</v>
          </cell>
          <cell r="E132" t="str">
            <v>100013932</v>
          </cell>
          <cell r="F132" t="str">
            <v>95000</v>
          </cell>
          <cell r="G132" t="str">
            <v>Internal Training &amp; Development</v>
          </cell>
          <cell r="H132" t="str">
            <v>311</v>
          </cell>
          <cell r="I132" t="str">
            <v>101</v>
          </cell>
          <cell r="J132" t="str">
            <v>5065</v>
          </cell>
          <cell r="K132" t="str">
            <v>Workorder Time</v>
          </cell>
          <cell r="L132" t="str">
            <v>Workorder Time</v>
          </cell>
          <cell r="M132" t="str">
            <v>Meterperson - 1st Class</v>
          </cell>
          <cell r="O132">
            <v>67.801499023437501</v>
          </cell>
          <cell r="P132">
            <v>280</v>
          </cell>
          <cell r="Q132">
            <v>18984.419726562501</v>
          </cell>
          <cell r="S132" t="str">
            <v/>
          </cell>
          <cell r="T132" t="str">
            <v>608000311-101-5065</v>
          </cell>
          <cell r="U132" t="str">
            <v>608000</v>
          </cell>
          <cell r="V132" t="str">
            <v>Direct labour - Work order</v>
          </cell>
          <cell r="W132" t="str">
            <v>1 week per employee</v>
          </cell>
          <cell r="X132">
            <v>18984</v>
          </cell>
          <cell r="Y132">
            <v>1582</v>
          </cell>
          <cell r="Z132">
            <v>1582</v>
          </cell>
          <cell r="AA132">
            <v>1582</v>
          </cell>
          <cell r="AB132">
            <v>1582</v>
          </cell>
          <cell r="AC132">
            <v>1582</v>
          </cell>
          <cell r="AD132">
            <v>1582</v>
          </cell>
          <cell r="AE132">
            <v>1582</v>
          </cell>
          <cell r="AF132">
            <v>1582</v>
          </cell>
          <cell r="AG132">
            <v>1582</v>
          </cell>
          <cell r="AH132">
            <v>1582</v>
          </cell>
          <cell r="AI132">
            <v>1582</v>
          </cell>
          <cell r="AJ132">
            <v>1582</v>
          </cell>
          <cell r="AK132">
            <v>18984</v>
          </cell>
          <cell r="AL132">
            <v>0</v>
          </cell>
        </row>
        <row r="133">
          <cell r="B133" t="str">
            <v/>
          </cell>
          <cell r="C133" t="str">
            <v/>
          </cell>
          <cell r="D133" t="str">
            <v>CUSCONN101CCONCOMMON</v>
          </cell>
          <cell r="E133" t="str">
            <v>100013932</v>
          </cell>
          <cell r="F133" t="str">
            <v>95000</v>
          </cell>
          <cell r="G133" t="str">
            <v>Internal Training &amp; Development</v>
          </cell>
          <cell r="H133" t="str">
            <v>311</v>
          </cell>
          <cell r="I133" t="str">
            <v>101</v>
          </cell>
          <cell r="J133" t="str">
            <v>5065</v>
          </cell>
          <cell r="K133" t="str">
            <v>Workorder Time</v>
          </cell>
          <cell r="L133" t="str">
            <v>Workorder Time</v>
          </cell>
          <cell r="M133" t="str">
            <v>Meterperson - 2nd Class</v>
          </cell>
          <cell r="O133">
            <v>62.809501953125</v>
          </cell>
          <cell r="P133">
            <v>80</v>
          </cell>
          <cell r="Q133">
            <v>5024.7601562500004</v>
          </cell>
          <cell r="S133" t="str">
            <v/>
          </cell>
          <cell r="T133" t="str">
            <v>608000311-101-5065</v>
          </cell>
          <cell r="U133" t="str">
            <v>608000</v>
          </cell>
          <cell r="V133" t="str">
            <v>Direct labour - Work order</v>
          </cell>
          <cell r="X133">
            <v>5025</v>
          </cell>
          <cell r="Y133">
            <v>418.75</v>
          </cell>
          <cell r="Z133">
            <v>418.75</v>
          </cell>
          <cell r="AA133">
            <v>418.75</v>
          </cell>
          <cell r="AB133">
            <v>418.75</v>
          </cell>
          <cell r="AC133">
            <v>418.75</v>
          </cell>
          <cell r="AD133">
            <v>418.75</v>
          </cell>
          <cell r="AE133">
            <v>418.75</v>
          </cell>
          <cell r="AF133">
            <v>418.75</v>
          </cell>
          <cell r="AG133">
            <v>418.75</v>
          </cell>
          <cell r="AH133">
            <v>418.75</v>
          </cell>
          <cell r="AI133">
            <v>418.75</v>
          </cell>
          <cell r="AJ133">
            <v>418.75</v>
          </cell>
          <cell r="AK133">
            <v>5025</v>
          </cell>
          <cell r="AL133">
            <v>0</v>
          </cell>
        </row>
        <row r="134">
          <cell r="B134" t="str">
            <v/>
          </cell>
          <cell r="C134" t="str">
            <v/>
          </cell>
          <cell r="D134" t="str">
            <v>CUSCONN101CCONCOMMON</v>
          </cell>
          <cell r="E134" t="str">
            <v>100013932</v>
          </cell>
          <cell r="F134" t="str">
            <v>95000</v>
          </cell>
          <cell r="G134" t="str">
            <v>Internal Training &amp; Development</v>
          </cell>
          <cell r="H134" t="str">
            <v>311</v>
          </cell>
          <cell r="I134" t="str">
            <v>101</v>
          </cell>
          <cell r="J134" t="str">
            <v>5065</v>
          </cell>
          <cell r="K134" t="str">
            <v>Workorder Time</v>
          </cell>
          <cell r="L134" t="str">
            <v>Workorder Time</v>
          </cell>
          <cell r="M134" t="str">
            <v>Meterperson, Lead Hand</v>
          </cell>
          <cell r="O134">
            <v>73.397998046875003</v>
          </cell>
          <cell r="P134">
            <v>40</v>
          </cell>
          <cell r="Q134">
            <v>2935.919921875</v>
          </cell>
          <cell r="S134" t="str">
            <v/>
          </cell>
          <cell r="T134" t="str">
            <v>608000311-101-5065</v>
          </cell>
          <cell r="U134" t="str">
            <v>608000</v>
          </cell>
          <cell r="V134" t="str">
            <v>Direct labour - Work order</v>
          </cell>
          <cell r="X134">
            <v>2936</v>
          </cell>
          <cell r="Y134">
            <v>244.66666666666666</v>
          </cell>
          <cell r="Z134">
            <v>244.66666666666666</v>
          </cell>
          <cell r="AA134">
            <v>244.66666666666666</v>
          </cell>
          <cell r="AB134">
            <v>244.66666666666666</v>
          </cell>
          <cell r="AC134">
            <v>244.66666666666666</v>
          </cell>
          <cell r="AD134">
            <v>244.66666666666666</v>
          </cell>
          <cell r="AE134">
            <v>244.66666666666666</v>
          </cell>
          <cell r="AF134">
            <v>244.66666666666666</v>
          </cell>
          <cell r="AG134">
            <v>244.66666666666666</v>
          </cell>
          <cell r="AH134">
            <v>244.66666666666666</v>
          </cell>
          <cell r="AI134">
            <v>244.66666666666666</v>
          </cell>
          <cell r="AJ134">
            <v>244.66666666666666</v>
          </cell>
          <cell r="AK134">
            <v>2935.9999999999995</v>
          </cell>
          <cell r="AL134">
            <v>0</v>
          </cell>
        </row>
        <row r="135">
          <cell r="B135" t="str">
            <v/>
          </cell>
          <cell r="C135" t="str">
            <v/>
          </cell>
          <cell r="D135" t="str">
            <v>CUSCONN101CCONCOMMON</v>
          </cell>
          <cell r="E135" t="str">
            <v>100013932</v>
          </cell>
          <cell r="F135" t="str">
            <v>95000</v>
          </cell>
          <cell r="G135" t="str">
            <v>Internal Training &amp; Development</v>
          </cell>
          <cell r="H135" t="str">
            <v>311</v>
          </cell>
          <cell r="I135" t="str">
            <v>101</v>
          </cell>
          <cell r="J135" t="str">
            <v>5065</v>
          </cell>
          <cell r="K135" t="str">
            <v>Workorder Time</v>
          </cell>
          <cell r="L135" t="str">
            <v>Workorder Time</v>
          </cell>
          <cell r="M135" t="str">
            <v>Engineering Technologist</v>
          </cell>
          <cell r="O135">
            <v>71.453197916666667</v>
          </cell>
          <cell r="P135">
            <v>40</v>
          </cell>
          <cell r="Q135">
            <v>2858.1279166666668</v>
          </cell>
          <cell r="S135" t="str">
            <v/>
          </cell>
          <cell r="T135" t="str">
            <v>608000311-101-5065</v>
          </cell>
          <cell r="U135" t="str">
            <v>608000</v>
          </cell>
          <cell r="V135" t="str">
            <v>Direct labour - Work order</v>
          </cell>
          <cell r="X135">
            <v>2858</v>
          </cell>
          <cell r="Y135">
            <v>238.16666666666666</v>
          </cell>
          <cell r="Z135">
            <v>238.16666666666666</v>
          </cell>
          <cell r="AA135">
            <v>238.16666666666666</v>
          </cell>
          <cell r="AB135">
            <v>238.16666666666666</v>
          </cell>
          <cell r="AC135">
            <v>238.16666666666666</v>
          </cell>
          <cell r="AD135">
            <v>238.16666666666666</v>
          </cell>
          <cell r="AE135">
            <v>238.16666666666666</v>
          </cell>
          <cell r="AF135">
            <v>238.16666666666666</v>
          </cell>
          <cell r="AG135">
            <v>238.16666666666666</v>
          </cell>
          <cell r="AH135">
            <v>238.16666666666666</v>
          </cell>
          <cell r="AI135">
            <v>238.16666666666666</v>
          </cell>
          <cell r="AJ135">
            <v>238.16666666666666</v>
          </cell>
          <cell r="AK135">
            <v>2857.9999999999995</v>
          </cell>
          <cell r="AL135">
            <v>0</v>
          </cell>
        </row>
        <row r="136">
          <cell r="B136" t="str">
            <v/>
          </cell>
          <cell r="C136" t="str">
            <v/>
          </cell>
          <cell r="D136" t="str">
            <v>CUSCONN101CCONCOMMON</v>
          </cell>
          <cell r="E136" t="str">
            <v>100013932</v>
          </cell>
          <cell r="F136" t="str">
            <v>95000</v>
          </cell>
          <cell r="G136" t="str">
            <v>Internal Training &amp; Development</v>
          </cell>
          <cell r="H136" t="str">
            <v>311</v>
          </cell>
          <cell r="I136" t="str">
            <v>101</v>
          </cell>
          <cell r="J136" t="str">
            <v>5065</v>
          </cell>
          <cell r="K136" t="str">
            <v>Workorder Time</v>
          </cell>
          <cell r="L136" t="str">
            <v>Workorder Time</v>
          </cell>
          <cell r="M136" t="str">
            <v>Engineering Technician 2</v>
          </cell>
          <cell r="O136">
            <v>51.01459895833333</v>
          </cell>
          <cell r="P136">
            <v>80</v>
          </cell>
          <cell r="Q136">
            <v>4081.1679166666663</v>
          </cell>
          <cell r="S136" t="str">
            <v/>
          </cell>
          <cell r="T136" t="str">
            <v>608000311-101-5065</v>
          </cell>
          <cell r="U136" t="str">
            <v>608000</v>
          </cell>
          <cell r="V136" t="str">
            <v>Direct labour - Work order</v>
          </cell>
          <cell r="X136">
            <v>4081</v>
          </cell>
          <cell r="Y136">
            <v>340.08333333333331</v>
          </cell>
          <cell r="Z136">
            <v>340.08333333333331</v>
          </cell>
          <cell r="AA136">
            <v>340.08333333333331</v>
          </cell>
          <cell r="AB136">
            <v>340.08333333333331</v>
          </cell>
          <cell r="AC136">
            <v>340.08333333333331</v>
          </cell>
          <cell r="AD136">
            <v>340.08333333333331</v>
          </cell>
          <cell r="AE136">
            <v>340.08333333333331</v>
          </cell>
          <cell r="AF136">
            <v>340.08333333333331</v>
          </cell>
          <cell r="AG136">
            <v>340.08333333333331</v>
          </cell>
          <cell r="AH136">
            <v>340.08333333333331</v>
          </cell>
          <cell r="AI136">
            <v>340.08333333333331</v>
          </cell>
          <cell r="AJ136">
            <v>340.08333333333331</v>
          </cell>
          <cell r="AK136">
            <v>4081.0000000000005</v>
          </cell>
          <cell r="AL136">
            <v>0</v>
          </cell>
        </row>
        <row r="137">
          <cell r="B137" t="str">
            <v/>
          </cell>
          <cell r="C137" t="str">
            <v/>
          </cell>
          <cell r="D137" t="str">
            <v>CUSCONN101CCONCOMMON</v>
          </cell>
          <cell r="E137" t="str">
            <v>100013932</v>
          </cell>
          <cell r="F137" t="str">
            <v>95000</v>
          </cell>
          <cell r="G137" t="str">
            <v>Internal Training &amp; Development</v>
          </cell>
          <cell r="H137" t="str">
            <v>311</v>
          </cell>
          <cell r="I137" t="str">
            <v>101</v>
          </cell>
          <cell r="J137" t="str">
            <v>5065</v>
          </cell>
          <cell r="K137" t="str">
            <v>Project Time</v>
          </cell>
          <cell r="L137" t="str">
            <v>Project Time</v>
          </cell>
          <cell r="M137" t="str">
            <v>SUPERVISOR, CUSTOMER CONNECTIONS</v>
          </cell>
          <cell r="O137">
            <v>84.962177734375004</v>
          </cell>
          <cell r="P137">
            <v>46</v>
          </cell>
          <cell r="Q137">
            <v>3908.2601757812504</v>
          </cell>
          <cell r="S137" t="str">
            <v/>
          </cell>
          <cell r="T137" t="str">
            <v>609000311-101-5065</v>
          </cell>
          <cell r="U137" t="str">
            <v>609000</v>
          </cell>
          <cell r="V137" t="str">
            <v>Direct labour - Project (ABC costs)</v>
          </cell>
          <cell r="X137">
            <v>3908</v>
          </cell>
          <cell r="Y137">
            <v>325.66666666666669</v>
          </cell>
          <cell r="Z137">
            <v>325.66666666666669</v>
          </cell>
          <cell r="AA137">
            <v>325.66666666666669</v>
          </cell>
          <cell r="AB137">
            <v>325.66666666666669</v>
          </cell>
          <cell r="AC137">
            <v>325.66666666666669</v>
          </cell>
          <cell r="AD137">
            <v>325.66666666666669</v>
          </cell>
          <cell r="AE137">
            <v>325.66666666666669</v>
          </cell>
          <cell r="AF137">
            <v>325.66666666666669</v>
          </cell>
          <cell r="AG137">
            <v>325.66666666666669</v>
          </cell>
          <cell r="AH137">
            <v>325.66666666666669</v>
          </cell>
          <cell r="AI137">
            <v>325.66666666666669</v>
          </cell>
          <cell r="AJ137">
            <v>325.66666666666669</v>
          </cell>
          <cell r="AK137">
            <v>3907.9999999999995</v>
          </cell>
          <cell r="AL137">
            <v>0</v>
          </cell>
        </row>
        <row r="138">
          <cell r="B138" t="str">
            <v/>
          </cell>
          <cell r="C138" t="str">
            <v/>
          </cell>
          <cell r="D138" t="str">
            <v>CUSCONN101CCONCOMMON</v>
          </cell>
          <cell r="E138" t="str">
            <v>100013932</v>
          </cell>
          <cell r="F138" t="str">
            <v>95000</v>
          </cell>
          <cell r="G138" t="str">
            <v>Internal Training &amp; Development</v>
          </cell>
          <cell r="H138" t="str">
            <v>311</v>
          </cell>
          <cell r="I138" t="str">
            <v>101</v>
          </cell>
          <cell r="J138" t="str">
            <v>5065</v>
          </cell>
          <cell r="K138" t="str">
            <v>Vehicle</v>
          </cell>
          <cell r="L138" t="str">
            <v>Vehicle</v>
          </cell>
          <cell r="M138" t="str">
            <v>VECV - Cargo Van</v>
          </cell>
          <cell r="O138">
            <v>14</v>
          </cell>
          <cell r="Q138" t="str">
            <v/>
          </cell>
          <cell r="R138">
            <v>688</v>
          </cell>
          <cell r="S138">
            <v>9632</v>
          </cell>
          <cell r="T138" t="str">
            <v>651000311-101-5065</v>
          </cell>
          <cell r="U138" t="str">
            <v>651000</v>
          </cell>
          <cell r="V138" t="str">
            <v>Direct work order charges - Vehicles used</v>
          </cell>
          <cell r="X138">
            <v>9632</v>
          </cell>
          <cell r="Y138">
            <v>802.66666666666663</v>
          </cell>
          <cell r="Z138">
            <v>802.66666666666663</v>
          </cell>
          <cell r="AA138">
            <v>802.66666666666663</v>
          </cell>
          <cell r="AB138">
            <v>802.66666666666663</v>
          </cell>
          <cell r="AC138">
            <v>802.66666666666663</v>
          </cell>
          <cell r="AD138">
            <v>802.66666666666663</v>
          </cell>
          <cell r="AE138">
            <v>802.66666666666663</v>
          </cell>
          <cell r="AF138">
            <v>802.66666666666663</v>
          </cell>
          <cell r="AG138">
            <v>802.66666666666663</v>
          </cell>
          <cell r="AH138">
            <v>802.66666666666663</v>
          </cell>
          <cell r="AI138">
            <v>802.66666666666663</v>
          </cell>
          <cell r="AJ138">
            <v>802.66666666666663</v>
          </cell>
          <cell r="AK138">
            <v>9632</v>
          </cell>
          <cell r="AL138">
            <v>0</v>
          </cell>
        </row>
        <row r="139">
          <cell r="B139">
            <v>18</v>
          </cell>
          <cell r="C139" t="str">
            <v/>
          </cell>
          <cell r="D139" t="str">
            <v>CUSCONN101CCONCOMMON</v>
          </cell>
          <cell r="E139" t="str">
            <v>100013933</v>
          </cell>
          <cell r="F139" t="str">
            <v>95100</v>
          </cell>
          <cell r="G139" t="str">
            <v>External Training &amp; Development</v>
          </cell>
          <cell r="H139" t="str">
            <v>311</v>
          </cell>
          <cell r="I139" t="str">
            <v>101</v>
          </cell>
          <cell r="J139" t="str">
            <v>5065</v>
          </cell>
          <cell r="K139" t="str">
            <v>A/P</v>
          </cell>
          <cell r="L139" t="str">
            <v>SA39 - Outside Service Provider</v>
          </cell>
          <cell r="M139" t="str">
            <v>A/P</v>
          </cell>
          <cell r="N139">
            <v>2500</v>
          </cell>
          <cell r="O139" t="str">
            <v/>
          </cell>
          <cell r="Q139" t="str">
            <v/>
          </cell>
          <cell r="S139" t="str">
            <v/>
          </cell>
          <cell r="T139" t="str">
            <v>754000311-101-5065</v>
          </cell>
          <cell r="U139" t="str">
            <v>754000</v>
          </cell>
          <cell r="V139" t="str">
            <v>Outside service provider</v>
          </cell>
          <cell r="X139">
            <v>2500</v>
          </cell>
          <cell r="Y139">
            <v>208.33333333333334</v>
          </cell>
          <cell r="Z139">
            <v>208.33333333333334</v>
          </cell>
          <cell r="AA139">
            <v>208.33333333333334</v>
          </cell>
          <cell r="AB139">
            <v>208.33333333333334</v>
          </cell>
          <cell r="AC139">
            <v>208.33333333333334</v>
          </cell>
          <cell r="AD139">
            <v>208.33333333333334</v>
          </cell>
          <cell r="AE139">
            <v>208.33333333333334</v>
          </cell>
          <cell r="AF139">
            <v>208.33333333333334</v>
          </cell>
          <cell r="AG139">
            <v>208.33333333333334</v>
          </cell>
          <cell r="AH139">
            <v>208.33333333333334</v>
          </cell>
          <cell r="AI139">
            <v>208.33333333333334</v>
          </cell>
          <cell r="AJ139">
            <v>208.33333333333334</v>
          </cell>
          <cell r="AK139">
            <v>2500</v>
          </cell>
          <cell r="AL139">
            <v>0</v>
          </cell>
        </row>
        <row r="140">
          <cell r="B140" t="str">
            <v/>
          </cell>
          <cell r="C140" t="str">
            <v/>
          </cell>
          <cell r="D140" t="str">
            <v>CUSCONN101CCONCOMMON</v>
          </cell>
          <cell r="E140" t="str">
            <v>100013933</v>
          </cell>
          <cell r="F140" t="str">
            <v>95100</v>
          </cell>
          <cell r="G140" t="str">
            <v>External Training &amp; Development</v>
          </cell>
          <cell r="H140" t="str">
            <v>311</v>
          </cell>
          <cell r="I140" t="str">
            <v>101</v>
          </cell>
          <cell r="J140" t="str">
            <v>5065</v>
          </cell>
          <cell r="K140" t="str">
            <v>Project Time</v>
          </cell>
          <cell r="L140" t="str">
            <v>Project Time</v>
          </cell>
          <cell r="M140" t="str">
            <v>MANAGER, CUSTOMER CONNECTIONS</v>
          </cell>
          <cell r="O140">
            <v>90.150380859375005</v>
          </cell>
          <cell r="P140">
            <v>16</v>
          </cell>
          <cell r="Q140">
            <v>1442.4060937500001</v>
          </cell>
          <cell r="S140" t="str">
            <v/>
          </cell>
          <cell r="T140" t="str">
            <v>609000311-101-5065</v>
          </cell>
          <cell r="U140" t="str">
            <v>609000</v>
          </cell>
          <cell r="V140" t="str">
            <v>Direct labour - Project (ABC costs)</v>
          </cell>
          <cell r="X140">
            <v>1442</v>
          </cell>
          <cell r="Y140">
            <v>120.16666666666667</v>
          </cell>
          <cell r="Z140">
            <v>120.16666666666667</v>
          </cell>
          <cell r="AA140">
            <v>120.16666666666667</v>
          </cell>
          <cell r="AB140">
            <v>120.16666666666667</v>
          </cell>
          <cell r="AC140">
            <v>120.16666666666667</v>
          </cell>
          <cell r="AD140">
            <v>120.16666666666667</v>
          </cell>
          <cell r="AE140">
            <v>120.16666666666667</v>
          </cell>
          <cell r="AF140">
            <v>120.16666666666667</v>
          </cell>
          <cell r="AG140">
            <v>120.16666666666667</v>
          </cell>
          <cell r="AH140">
            <v>120.16666666666667</v>
          </cell>
          <cell r="AI140">
            <v>120.16666666666667</v>
          </cell>
          <cell r="AJ140">
            <v>120.16666666666667</v>
          </cell>
          <cell r="AK140">
            <v>1442.0000000000002</v>
          </cell>
          <cell r="AL140">
            <v>0</v>
          </cell>
        </row>
        <row r="141">
          <cell r="B141" t="str">
            <v/>
          </cell>
          <cell r="C141" t="str">
            <v/>
          </cell>
          <cell r="D141" t="str">
            <v>CUSCONN101CCONCOMMON</v>
          </cell>
          <cell r="E141" t="str">
            <v>100013933</v>
          </cell>
          <cell r="F141" t="str">
            <v>95100</v>
          </cell>
          <cell r="G141" t="str">
            <v>External Training &amp; Development</v>
          </cell>
          <cell r="H141" t="str">
            <v>311</v>
          </cell>
          <cell r="I141" t="str">
            <v>101</v>
          </cell>
          <cell r="J141" t="str">
            <v>5065</v>
          </cell>
          <cell r="K141" t="str">
            <v>Workorder Time</v>
          </cell>
          <cell r="L141" t="str">
            <v>Workorder Time</v>
          </cell>
          <cell r="M141" t="str">
            <v>METER SUPPORT CLERK</v>
          </cell>
          <cell r="O141">
            <v>42.023799479166669</v>
          </cell>
          <cell r="P141">
            <v>21</v>
          </cell>
          <cell r="Q141">
            <v>882.4997890625001</v>
          </cell>
          <cell r="S141" t="str">
            <v/>
          </cell>
          <cell r="T141" t="str">
            <v>608000311-101-5065</v>
          </cell>
          <cell r="U141" t="str">
            <v>608000</v>
          </cell>
          <cell r="V141" t="str">
            <v>Direct labour - Work order</v>
          </cell>
          <cell r="W141" t="str">
            <v>1 day per clerk</v>
          </cell>
          <cell r="X141">
            <v>882</v>
          </cell>
          <cell r="Y141">
            <v>73.5</v>
          </cell>
          <cell r="Z141">
            <v>73.5</v>
          </cell>
          <cell r="AA141">
            <v>73.5</v>
          </cell>
          <cell r="AB141">
            <v>73.5</v>
          </cell>
          <cell r="AC141">
            <v>73.5</v>
          </cell>
          <cell r="AD141">
            <v>73.5</v>
          </cell>
          <cell r="AE141">
            <v>73.5</v>
          </cell>
          <cell r="AF141">
            <v>73.5</v>
          </cell>
          <cell r="AG141">
            <v>73.5</v>
          </cell>
          <cell r="AH141">
            <v>73.5</v>
          </cell>
          <cell r="AI141">
            <v>73.5</v>
          </cell>
          <cell r="AJ141">
            <v>73.5</v>
          </cell>
          <cell r="AK141">
            <v>882</v>
          </cell>
          <cell r="AL141">
            <v>0</v>
          </cell>
        </row>
        <row r="142">
          <cell r="B142" t="str">
            <v/>
          </cell>
          <cell r="C142" t="str">
            <v/>
          </cell>
          <cell r="D142" t="str">
            <v>CUSCONN101CCONCOMMON</v>
          </cell>
          <cell r="E142" t="str">
            <v>100013933</v>
          </cell>
          <cell r="F142" t="str">
            <v>95100</v>
          </cell>
          <cell r="G142" t="str">
            <v>External Training &amp; Development</v>
          </cell>
          <cell r="H142" t="str">
            <v>311</v>
          </cell>
          <cell r="I142" t="str">
            <v>101</v>
          </cell>
          <cell r="J142" t="str">
            <v>5065</v>
          </cell>
          <cell r="K142" t="str">
            <v>Workorder Time</v>
          </cell>
          <cell r="L142" t="str">
            <v>Workorder Time</v>
          </cell>
          <cell r="M142" t="str">
            <v>Meterperson - 1st Class</v>
          </cell>
          <cell r="O142">
            <v>67.801499023437501</v>
          </cell>
          <cell r="P142">
            <v>40</v>
          </cell>
          <cell r="Q142">
            <v>2712.0599609374999</v>
          </cell>
          <cell r="S142" t="str">
            <v/>
          </cell>
          <cell r="T142" t="str">
            <v>608000311-101-5065</v>
          </cell>
          <cell r="U142" t="str">
            <v>608000</v>
          </cell>
          <cell r="V142" t="str">
            <v>Direct labour - Work order</v>
          </cell>
          <cell r="W142" t="str">
            <v>10 x 4 hours</v>
          </cell>
          <cell r="X142">
            <v>2712</v>
          </cell>
          <cell r="Y142">
            <v>226</v>
          </cell>
          <cell r="Z142">
            <v>226</v>
          </cell>
          <cell r="AA142">
            <v>226</v>
          </cell>
          <cell r="AB142">
            <v>226</v>
          </cell>
          <cell r="AC142">
            <v>226</v>
          </cell>
          <cell r="AD142">
            <v>226</v>
          </cell>
          <cell r="AE142">
            <v>226</v>
          </cell>
          <cell r="AF142">
            <v>226</v>
          </cell>
          <cell r="AG142">
            <v>226</v>
          </cell>
          <cell r="AH142">
            <v>226</v>
          </cell>
          <cell r="AI142">
            <v>226</v>
          </cell>
          <cell r="AJ142">
            <v>226</v>
          </cell>
          <cell r="AK142">
            <v>2712</v>
          </cell>
          <cell r="AL142">
            <v>0</v>
          </cell>
        </row>
        <row r="143">
          <cell r="B143" t="str">
            <v/>
          </cell>
          <cell r="C143" t="str">
            <v/>
          </cell>
          <cell r="D143" t="str">
            <v>CUSCONN101CCONCOMMON</v>
          </cell>
          <cell r="E143" t="str">
            <v>100013933</v>
          </cell>
          <cell r="F143" t="str">
            <v>95100</v>
          </cell>
          <cell r="G143" t="str">
            <v>External Training &amp; Development</v>
          </cell>
          <cell r="H143" t="str">
            <v>311</v>
          </cell>
          <cell r="I143" t="str">
            <v>101</v>
          </cell>
          <cell r="J143" t="str">
            <v>5065</v>
          </cell>
          <cell r="K143" t="str">
            <v>Workorder Time</v>
          </cell>
          <cell r="L143" t="str">
            <v>Workorder Time</v>
          </cell>
          <cell r="M143" t="str">
            <v>Meterperson - 2nd Class</v>
          </cell>
          <cell r="O143">
            <v>62.809501953125</v>
          </cell>
          <cell r="P143">
            <v>80</v>
          </cell>
          <cell r="Q143">
            <v>5024.7601562500004</v>
          </cell>
          <cell r="S143" t="str">
            <v/>
          </cell>
          <cell r="T143" t="str">
            <v>608000311-101-5065</v>
          </cell>
          <cell r="U143" t="str">
            <v>608000</v>
          </cell>
          <cell r="V143" t="str">
            <v>Direct labour - Work order</v>
          </cell>
          <cell r="W143" t="str">
            <v>MEARIE Training</v>
          </cell>
          <cell r="X143">
            <v>5025</v>
          </cell>
          <cell r="Y143">
            <v>418.75</v>
          </cell>
          <cell r="Z143">
            <v>418.75</v>
          </cell>
          <cell r="AA143">
            <v>418.75</v>
          </cell>
          <cell r="AB143">
            <v>418.75</v>
          </cell>
          <cell r="AC143">
            <v>418.75</v>
          </cell>
          <cell r="AD143">
            <v>418.75</v>
          </cell>
          <cell r="AE143">
            <v>418.75</v>
          </cell>
          <cell r="AF143">
            <v>418.75</v>
          </cell>
          <cell r="AG143">
            <v>418.75</v>
          </cell>
          <cell r="AH143">
            <v>418.75</v>
          </cell>
          <cell r="AI143">
            <v>418.75</v>
          </cell>
          <cell r="AJ143">
            <v>418.75</v>
          </cell>
          <cell r="AK143">
            <v>5025</v>
          </cell>
          <cell r="AL143">
            <v>0</v>
          </cell>
        </row>
        <row r="144">
          <cell r="B144" t="str">
            <v/>
          </cell>
          <cell r="C144" t="str">
            <v/>
          </cell>
          <cell r="D144" t="str">
            <v>CUSCONN101CCONCOMMON</v>
          </cell>
          <cell r="E144" t="str">
            <v>100013933</v>
          </cell>
          <cell r="F144" t="str">
            <v>95100</v>
          </cell>
          <cell r="G144" t="str">
            <v>External Training &amp; Development</v>
          </cell>
          <cell r="H144" t="str">
            <v>311</v>
          </cell>
          <cell r="I144" t="str">
            <v>101</v>
          </cell>
          <cell r="J144" t="str">
            <v>5065</v>
          </cell>
          <cell r="K144" t="str">
            <v>Workorder Time</v>
          </cell>
          <cell r="L144" t="str">
            <v>Workorder Time</v>
          </cell>
          <cell r="M144" t="str">
            <v>Engineering Technologist</v>
          </cell>
          <cell r="O144">
            <v>71.453197916666667</v>
          </cell>
          <cell r="P144">
            <v>14</v>
          </cell>
          <cell r="Q144">
            <v>1000.3447708333333</v>
          </cell>
          <cell r="S144" t="str">
            <v/>
          </cell>
          <cell r="T144" t="str">
            <v>608000311-101-5065</v>
          </cell>
          <cell r="U144" t="str">
            <v>608000</v>
          </cell>
          <cell r="V144" t="str">
            <v>Direct labour - Work order</v>
          </cell>
          <cell r="W144" t="str">
            <v>MEARIE Training</v>
          </cell>
          <cell r="X144">
            <v>1000</v>
          </cell>
          <cell r="Y144">
            <v>83.333333333333329</v>
          </cell>
          <cell r="Z144">
            <v>83.333333333333329</v>
          </cell>
          <cell r="AA144">
            <v>83.333333333333329</v>
          </cell>
          <cell r="AB144">
            <v>83.333333333333329</v>
          </cell>
          <cell r="AC144">
            <v>83.333333333333329</v>
          </cell>
          <cell r="AD144">
            <v>83.333333333333329</v>
          </cell>
          <cell r="AE144">
            <v>83.333333333333329</v>
          </cell>
          <cell r="AF144">
            <v>83.333333333333329</v>
          </cell>
          <cell r="AG144">
            <v>83.333333333333329</v>
          </cell>
          <cell r="AH144">
            <v>83.333333333333329</v>
          </cell>
          <cell r="AI144">
            <v>83.333333333333329</v>
          </cell>
          <cell r="AJ144">
            <v>83.333333333333329</v>
          </cell>
          <cell r="AK144">
            <v>1000.0000000000001</v>
          </cell>
          <cell r="AL144">
            <v>0</v>
          </cell>
        </row>
        <row r="145">
          <cell r="B145" t="str">
            <v/>
          </cell>
          <cell r="C145" t="str">
            <v/>
          </cell>
          <cell r="D145" t="str">
            <v>CUSCONN101CCONCOMMON</v>
          </cell>
          <cell r="E145" t="str">
            <v>100013933</v>
          </cell>
          <cell r="F145" t="str">
            <v>95100</v>
          </cell>
          <cell r="G145" t="str">
            <v>External Training &amp; Development</v>
          </cell>
          <cell r="H145" t="str">
            <v>311</v>
          </cell>
          <cell r="I145" t="str">
            <v>101</v>
          </cell>
          <cell r="J145" t="str">
            <v>5065</v>
          </cell>
          <cell r="K145" t="str">
            <v>Workorder Time</v>
          </cell>
          <cell r="L145" t="str">
            <v>Workorder Time</v>
          </cell>
          <cell r="M145" t="str">
            <v>Engineering Technician 2</v>
          </cell>
          <cell r="O145">
            <v>51.01459895833333</v>
          </cell>
          <cell r="P145">
            <v>42</v>
          </cell>
          <cell r="Q145">
            <v>2142.61315625</v>
          </cell>
          <cell r="S145" t="str">
            <v/>
          </cell>
          <cell r="T145" t="str">
            <v>608000311-101-5065</v>
          </cell>
          <cell r="U145" t="str">
            <v>608000</v>
          </cell>
          <cell r="V145" t="str">
            <v>Direct labour - Work order</v>
          </cell>
          <cell r="W145" t="str">
            <v>MEARIE Training</v>
          </cell>
          <cell r="X145">
            <v>2143</v>
          </cell>
          <cell r="Y145">
            <v>178.58333333333334</v>
          </cell>
          <cell r="Z145">
            <v>178.58333333333334</v>
          </cell>
          <cell r="AA145">
            <v>178.58333333333334</v>
          </cell>
          <cell r="AB145">
            <v>178.58333333333334</v>
          </cell>
          <cell r="AC145">
            <v>178.58333333333334</v>
          </cell>
          <cell r="AD145">
            <v>178.58333333333334</v>
          </cell>
          <cell r="AE145">
            <v>178.58333333333334</v>
          </cell>
          <cell r="AF145">
            <v>178.58333333333334</v>
          </cell>
          <cell r="AG145">
            <v>178.58333333333334</v>
          </cell>
          <cell r="AH145">
            <v>178.58333333333334</v>
          </cell>
          <cell r="AI145">
            <v>178.58333333333334</v>
          </cell>
          <cell r="AJ145">
            <v>178.58333333333334</v>
          </cell>
          <cell r="AK145">
            <v>2142.9999999999995</v>
          </cell>
          <cell r="AL145">
            <v>0</v>
          </cell>
        </row>
        <row r="146">
          <cell r="B146" t="str">
            <v/>
          </cell>
          <cell r="C146" t="str">
            <v/>
          </cell>
          <cell r="D146" t="str">
            <v>CUSCONN101CCONCOMMON</v>
          </cell>
          <cell r="E146" t="str">
            <v>100013933</v>
          </cell>
          <cell r="F146" t="str">
            <v>95100</v>
          </cell>
          <cell r="G146" t="str">
            <v>External Training &amp; Development</v>
          </cell>
          <cell r="H146" t="str">
            <v>311</v>
          </cell>
          <cell r="I146" t="str">
            <v>101</v>
          </cell>
          <cell r="J146" t="str">
            <v>5065</v>
          </cell>
          <cell r="K146" t="str">
            <v>Project Time</v>
          </cell>
          <cell r="L146" t="str">
            <v>Project Time</v>
          </cell>
          <cell r="M146" t="str">
            <v>SUPERVISOR, CUSTOMER CONNECTIONS</v>
          </cell>
          <cell r="O146">
            <v>84.962177734375004</v>
          </cell>
          <cell r="P146">
            <v>16</v>
          </cell>
          <cell r="Q146">
            <v>1359.3948437500001</v>
          </cell>
          <cell r="S146" t="str">
            <v/>
          </cell>
          <cell r="T146" t="str">
            <v>609000311-101-5065</v>
          </cell>
          <cell r="U146" t="str">
            <v>609000</v>
          </cell>
          <cell r="V146" t="str">
            <v>Direct labour - Project (ABC costs)</v>
          </cell>
          <cell r="X146">
            <v>1359</v>
          </cell>
          <cell r="Y146">
            <v>113.25</v>
          </cell>
          <cell r="Z146">
            <v>113.25</v>
          </cell>
          <cell r="AA146">
            <v>113.25</v>
          </cell>
          <cell r="AB146">
            <v>113.25</v>
          </cell>
          <cell r="AC146">
            <v>113.25</v>
          </cell>
          <cell r="AD146">
            <v>113.25</v>
          </cell>
          <cell r="AE146">
            <v>113.25</v>
          </cell>
          <cell r="AF146">
            <v>113.25</v>
          </cell>
          <cell r="AG146">
            <v>113.25</v>
          </cell>
          <cell r="AH146">
            <v>113.25</v>
          </cell>
          <cell r="AI146">
            <v>113.25</v>
          </cell>
          <cell r="AJ146">
            <v>113.25</v>
          </cell>
          <cell r="AK146">
            <v>1359</v>
          </cell>
          <cell r="AL146">
            <v>0</v>
          </cell>
        </row>
        <row r="147">
          <cell r="B147" t="str">
            <v/>
          </cell>
          <cell r="C147" t="str">
            <v/>
          </cell>
          <cell r="D147" t="str">
            <v>CUSCONN101CCONCOMMON</v>
          </cell>
          <cell r="E147" t="str">
            <v>100013934</v>
          </cell>
          <cell r="F147" t="str">
            <v>96000</v>
          </cell>
          <cell r="G147" t="str">
            <v>General Administration</v>
          </cell>
          <cell r="H147" t="str">
            <v>311</v>
          </cell>
          <cell r="I147" t="str">
            <v>101</v>
          </cell>
          <cell r="J147" t="str">
            <v>5065</v>
          </cell>
          <cell r="K147" t="str">
            <v>A/P</v>
          </cell>
          <cell r="L147" t="str">
            <v>SA10 - General Office Supplies</v>
          </cell>
          <cell r="M147" t="str">
            <v>A/P</v>
          </cell>
          <cell r="N147">
            <v>7000</v>
          </cell>
          <cell r="O147" t="str">
            <v/>
          </cell>
          <cell r="Q147" t="str">
            <v/>
          </cell>
          <cell r="S147" t="str">
            <v/>
          </cell>
          <cell r="T147" t="str">
            <v>704000311-101-5065</v>
          </cell>
          <cell r="U147" t="str">
            <v>704000</v>
          </cell>
          <cell r="V147" t="str">
            <v>General office supplies</v>
          </cell>
          <cell r="X147">
            <v>7000</v>
          </cell>
          <cell r="Y147">
            <v>583.33333333333337</v>
          </cell>
          <cell r="Z147">
            <v>583.33333333333337</v>
          </cell>
          <cell r="AA147">
            <v>583.33333333333337</v>
          </cell>
          <cell r="AB147">
            <v>583.33333333333337</v>
          </cell>
          <cell r="AC147">
            <v>583.33333333333337</v>
          </cell>
          <cell r="AD147">
            <v>583.33333333333337</v>
          </cell>
          <cell r="AE147">
            <v>583.33333333333337</v>
          </cell>
          <cell r="AF147">
            <v>583.33333333333337</v>
          </cell>
          <cell r="AG147">
            <v>583.33333333333337</v>
          </cell>
          <cell r="AH147">
            <v>583.33333333333337</v>
          </cell>
          <cell r="AI147">
            <v>583.33333333333337</v>
          </cell>
          <cell r="AJ147">
            <v>583.33333333333337</v>
          </cell>
          <cell r="AK147">
            <v>6999.9999999999991</v>
          </cell>
          <cell r="AL147">
            <v>0</v>
          </cell>
        </row>
        <row r="148">
          <cell r="B148" t="str">
            <v/>
          </cell>
          <cell r="C148" t="str">
            <v>Monthly spread doesn't equal total</v>
          </cell>
          <cell r="D148" t="str">
            <v>CUSCONN101CCONCOMMON</v>
          </cell>
          <cell r="E148" t="str">
            <v>100013934</v>
          </cell>
          <cell r="F148" t="str">
            <v>96000</v>
          </cell>
          <cell r="G148" t="str">
            <v>General Administration</v>
          </cell>
          <cell r="H148" t="str">
            <v>311</v>
          </cell>
          <cell r="I148" t="str">
            <v>101</v>
          </cell>
          <cell r="J148" t="str">
            <v>5065</v>
          </cell>
          <cell r="K148" t="str">
            <v>Expense</v>
          </cell>
          <cell r="L148" t="str">
            <v>Expense</v>
          </cell>
          <cell r="M148" t="str">
            <v>Expense</v>
          </cell>
          <cell r="N148">
            <v>1000</v>
          </cell>
          <cell r="O148" t="str">
            <v/>
          </cell>
          <cell r="Q148" t="str">
            <v/>
          </cell>
          <cell r="S148" t="str">
            <v/>
          </cell>
          <cell r="T148" t="str">
            <v>311-101-5065</v>
          </cell>
          <cell r="U148" t="str">
            <v>311-10</v>
          </cell>
          <cell r="V148" t="str">
            <v/>
          </cell>
          <cell r="W148" t="str">
            <v>Mileage</v>
          </cell>
          <cell r="X148">
            <v>1000</v>
          </cell>
          <cell r="AK148">
            <v>0</v>
          </cell>
          <cell r="AL148">
            <v>1000</v>
          </cell>
        </row>
        <row r="149">
          <cell r="B149" t="str">
            <v/>
          </cell>
          <cell r="C149" t="str">
            <v/>
          </cell>
          <cell r="D149" t="str">
            <v>CUSCONN101CCONCOMMON</v>
          </cell>
          <cell r="E149" t="str">
            <v>100013934</v>
          </cell>
          <cell r="F149" t="str">
            <v>96000</v>
          </cell>
          <cell r="G149" t="str">
            <v>General Administration</v>
          </cell>
          <cell r="H149" t="str">
            <v>311</v>
          </cell>
          <cell r="I149" t="str">
            <v>101</v>
          </cell>
          <cell r="J149" t="str">
            <v>5065</v>
          </cell>
          <cell r="K149" t="str">
            <v>Workorder Time</v>
          </cell>
          <cell r="L149" t="str">
            <v>Workorder Time</v>
          </cell>
          <cell r="M149" t="str">
            <v>Engineering Technician 2</v>
          </cell>
          <cell r="O149">
            <v>51.01459895833333</v>
          </cell>
          <cell r="P149">
            <v>208</v>
          </cell>
          <cell r="Q149">
            <v>10611.036583333333</v>
          </cell>
          <cell r="S149" t="str">
            <v/>
          </cell>
          <cell r="T149" t="str">
            <v>608000311-101-5065</v>
          </cell>
          <cell r="U149" t="str">
            <v>608000</v>
          </cell>
          <cell r="V149" t="str">
            <v>Direct labour - Work order</v>
          </cell>
          <cell r="W149" t="str">
            <v>2 hour per week</v>
          </cell>
          <cell r="X149">
            <v>10611</v>
          </cell>
          <cell r="Y149">
            <v>884.25</v>
          </cell>
          <cell r="Z149">
            <v>884.25</v>
          </cell>
          <cell r="AA149">
            <v>884.25</v>
          </cell>
          <cell r="AB149">
            <v>884.25</v>
          </cell>
          <cell r="AC149">
            <v>884.25</v>
          </cell>
          <cell r="AD149">
            <v>884.25</v>
          </cell>
          <cell r="AE149">
            <v>884.25</v>
          </cell>
          <cell r="AF149">
            <v>884.25</v>
          </cell>
          <cell r="AG149">
            <v>884.25</v>
          </cell>
          <cell r="AH149">
            <v>884.25</v>
          </cell>
          <cell r="AI149">
            <v>884.25</v>
          </cell>
          <cell r="AJ149">
            <v>884.25</v>
          </cell>
          <cell r="AK149">
            <v>10611</v>
          </cell>
          <cell r="AL149">
            <v>0</v>
          </cell>
        </row>
        <row r="150">
          <cell r="B150" t="str">
            <v/>
          </cell>
          <cell r="C150" t="str">
            <v/>
          </cell>
          <cell r="D150" t="str">
            <v>CUSCONN101CCONCOMMON</v>
          </cell>
          <cell r="E150" t="str">
            <v>100013934</v>
          </cell>
          <cell r="F150" t="str">
            <v>96000</v>
          </cell>
          <cell r="G150" t="str">
            <v>General Administration</v>
          </cell>
          <cell r="H150" t="str">
            <v>311</v>
          </cell>
          <cell r="I150" t="str">
            <v>101</v>
          </cell>
          <cell r="J150" t="str">
            <v>5065</v>
          </cell>
          <cell r="K150" t="str">
            <v>Workorder Time</v>
          </cell>
          <cell r="L150" t="str">
            <v>Workorder Time</v>
          </cell>
          <cell r="M150" t="str">
            <v>Engineering Technologist</v>
          </cell>
          <cell r="O150">
            <v>71.453197916666667</v>
          </cell>
          <cell r="P150">
            <v>104</v>
          </cell>
          <cell r="Q150">
            <v>7431.1325833333331</v>
          </cell>
          <cell r="S150" t="str">
            <v/>
          </cell>
          <cell r="T150" t="str">
            <v>608000311-101-5065</v>
          </cell>
          <cell r="U150" t="str">
            <v>608000</v>
          </cell>
          <cell r="V150" t="str">
            <v>Direct labour - Work order</v>
          </cell>
          <cell r="X150">
            <v>7431</v>
          </cell>
          <cell r="Y150">
            <v>619.25</v>
          </cell>
          <cell r="Z150">
            <v>619.25</v>
          </cell>
          <cell r="AA150">
            <v>619.25</v>
          </cell>
          <cell r="AB150">
            <v>619.25</v>
          </cell>
          <cell r="AC150">
            <v>619.25</v>
          </cell>
          <cell r="AD150">
            <v>619.25</v>
          </cell>
          <cell r="AE150">
            <v>619.25</v>
          </cell>
          <cell r="AF150">
            <v>619.25</v>
          </cell>
          <cell r="AG150">
            <v>619.25</v>
          </cell>
          <cell r="AH150">
            <v>619.25</v>
          </cell>
          <cell r="AI150">
            <v>619.25</v>
          </cell>
          <cell r="AJ150">
            <v>619.25</v>
          </cell>
          <cell r="AK150">
            <v>7431</v>
          </cell>
          <cell r="AL150">
            <v>0</v>
          </cell>
        </row>
        <row r="151">
          <cell r="B151" t="str">
            <v/>
          </cell>
          <cell r="C151" t="str">
            <v/>
          </cell>
          <cell r="D151" t="str">
            <v>CUSCONN101CCONCOMMON</v>
          </cell>
          <cell r="E151" t="str">
            <v>100013934</v>
          </cell>
          <cell r="F151" t="str">
            <v>96000</v>
          </cell>
          <cell r="G151" t="str">
            <v>General Administration</v>
          </cell>
          <cell r="H151" t="str">
            <v>311</v>
          </cell>
          <cell r="I151" t="str">
            <v>101</v>
          </cell>
          <cell r="J151" t="str">
            <v>5065</v>
          </cell>
          <cell r="K151" t="str">
            <v>Project Time</v>
          </cell>
          <cell r="L151" t="str">
            <v>Project Time</v>
          </cell>
          <cell r="M151" t="str">
            <v>MANAGER, CUSTOMER CONNECTIONS</v>
          </cell>
          <cell r="O151">
            <v>90.150380859375005</v>
          </cell>
          <cell r="P151">
            <v>140</v>
          </cell>
          <cell r="Q151">
            <v>12621.053320312501</v>
          </cell>
          <cell r="S151" t="str">
            <v/>
          </cell>
          <cell r="T151" t="str">
            <v>609000311-101-5065</v>
          </cell>
          <cell r="U151" t="str">
            <v>609000</v>
          </cell>
          <cell r="V151" t="str">
            <v>Direct labour - Project (ABC costs)</v>
          </cell>
          <cell r="X151">
            <v>12621</v>
          </cell>
          <cell r="Y151">
            <v>1051.75</v>
          </cell>
          <cell r="Z151">
            <v>1051.75</v>
          </cell>
          <cell r="AA151">
            <v>1051.75</v>
          </cell>
          <cell r="AB151">
            <v>1051.75</v>
          </cell>
          <cell r="AC151">
            <v>1051.75</v>
          </cell>
          <cell r="AD151">
            <v>1051.75</v>
          </cell>
          <cell r="AE151">
            <v>1051.75</v>
          </cell>
          <cell r="AF151">
            <v>1051.75</v>
          </cell>
          <cell r="AG151">
            <v>1051.75</v>
          </cell>
          <cell r="AH151">
            <v>1051.75</v>
          </cell>
          <cell r="AI151">
            <v>1051.75</v>
          </cell>
          <cell r="AJ151">
            <v>1051.75</v>
          </cell>
          <cell r="AK151">
            <v>12621</v>
          </cell>
          <cell r="AL151">
            <v>0</v>
          </cell>
        </row>
        <row r="152">
          <cell r="B152" t="str">
            <v/>
          </cell>
          <cell r="C152" t="str">
            <v/>
          </cell>
          <cell r="D152" t="str">
            <v>CUSCONN101CCONCOMMON</v>
          </cell>
          <cell r="E152" t="str">
            <v>100013934</v>
          </cell>
          <cell r="F152" t="str">
            <v>96000</v>
          </cell>
          <cell r="G152" t="str">
            <v>General Administration</v>
          </cell>
          <cell r="H152" t="str">
            <v>311</v>
          </cell>
          <cell r="I152" t="str">
            <v>101</v>
          </cell>
          <cell r="J152" t="str">
            <v>5065</v>
          </cell>
          <cell r="K152" t="str">
            <v>Workorder Time</v>
          </cell>
          <cell r="L152" t="str">
            <v>Workorder Time</v>
          </cell>
          <cell r="M152" t="str">
            <v>METER SUPPORT CLERK</v>
          </cell>
          <cell r="O152">
            <v>42.023799479166669</v>
          </cell>
          <cell r="P152">
            <v>186</v>
          </cell>
          <cell r="Q152">
            <v>7816.4267031250001</v>
          </cell>
          <cell r="S152" t="str">
            <v/>
          </cell>
          <cell r="T152" t="str">
            <v>608000311-101-5065</v>
          </cell>
          <cell r="U152" t="str">
            <v>608000</v>
          </cell>
          <cell r="V152" t="str">
            <v>Direct labour - Work order</v>
          </cell>
          <cell r="X152">
            <v>7816</v>
          </cell>
          <cell r="Y152">
            <v>651.33333333333337</v>
          </cell>
          <cell r="Z152">
            <v>651.33333333333337</v>
          </cell>
          <cell r="AA152">
            <v>651.33333333333337</v>
          </cell>
          <cell r="AB152">
            <v>651.33333333333337</v>
          </cell>
          <cell r="AC152">
            <v>651.33333333333337</v>
          </cell>
          <cell r="AD152">
            <v>651.33333333333337</v>
          </cell>
          <cell r="AE152">
            <v>651.33333333333337</v>
          </cell>
          <cell r="AF152">
            <v>651.33333333333337</v>
          </cell>
          <cell r="AG152">
            <v>651.33333333333337</v>
          </cell>
          <cell r="AH152">
            <v>651.33333333333337</v>
          </cell>
          <cell r="AI152">
            <v>651.33333333333337</v>
          </cell>
          <cell r="AJ152">
            <v>651.33333333333337</v>
          </cell>
          <cell r="AK152">
            <v>7815.9999999999991</v>
          </cell>
          <cell r="AL152">
            <v>0</v>
          </cell>
        </row>
        <row r="153">
          <cell r="B153" t="str">
            <v/>
          </cell>
          <cell r="C153" t="str">
            <v/>
          </cell>
          <cell r="D153" t="str">
            <v>CUSCONN101CCONCOMMON</v>
          </cell>
          <cell r="E153" t="str">
            <v>100013934</v>
          </cell>
          <cell r="F153" t="str">
            <v>96000</v>
          </cell>
          <cell r="G153" t="str">
            <v>General Administration</v>
          </cell>
          <cell r="H153" t="str">
            <v>311</v>
          </cell>
          <cell r="I153" t="str">
            <v>101</v>
          </cell>
          <cell r="J153" t="str">
            <v>5065</v>
          </cell>
          <cell r="K153" t="str">
            <v>Workorder Time</v>
          </cell>
          <cell r="L153" t="str">
            <v>Workorder Time</v>
          </cell>
          <cell r="M153" t="str">
            <v>METERPERSON, LEAD HAND</v>
          </cell>
          <cell r="O153">
            <v>73.397998046875003</v>
          </cell>
          <cell r="P153">
            <v>200</v>
          </cell>
          <cell r="Q153">
            <v>14679.599609375</v>
          </cell>
          <cell r="S153" t="str">
            <v/>
          </cell>
          <cell r="T153" t="str">
            <v>608000311-101-5065</v>
          </cell>
          <cell r="U153" t="str">
            <v>608000</v>
          </cell>
          <cell r="V153" t="str">
            <v>Direct labour - Work order</v>
          </cell>
          <cell r="X153">
            <v>14680</v>
          </cell>
          <cell r="Y153">
            <v>1223.3333333333333</v>
          </cell>
          <cell r="Z153">
            <v>1223.3333333333333</v>
          </cell>
          <cell r="AA153">
            <v>1223.3333333333333</v>
          </cell>
          <cell r="AB153">
            <v>1223.3333333333333</v>
          </cell>
          <cell r="AC153">
            <v>1223.3333333333333</v>
          </cell>
          <cell r="AD153">
            <v>1223.3333333333333</v>
          </cell>
          <cell r="AE153">
            <v>1223.3333333333333</v>
          </cell>
          <cell r="AF153">
            <v>1223.3333333333333</v>
          </cell>
          <cell r="AG153">
            <v>1223.3333333333333</v>
          </cell>
          <cell r="AH153">
            <v>1223.3333333333333</v>
          </cell>
          <cell r="AI153">
            <v>1223.3333333333333</v>
          </cell>
          <cell r="AJ153">
            <v>1223.3333333333333</v>
          </cell>
          <cell r="AK153">
            <v>14680.000000000002</v>
          </cell>
          <cell r="AL153">
            <v>0</v>
          </cell>
        </row>
        <row r="154">
          <cell r="B154" t="str">
            <v/>
          </cell>
          <cell r="C154" t="str">
            <v/>
          </cell>
          <cell r="D154" t="str">
            <v>CUSCONN101CCONCOMMON</v>
          </cell>
          <cell r="E154" t="str">
            <v>100013934</v>
          </cell>
          <cell r="F154" t="str">
            <v>96000</v>
          </cell>
          <cell r="G154" t="str">
            <v>General Administration</v>
          </cell>
          <cell r="H154" t="str">
            <v>311</v>
          </cell>
          <cell r="I154" t="str">
            <v>101</v>
          </cell>
          <cell r="J154" t="str">
            <v>5065</v>
          </cell>
          <cell r="K154" t="str">
            <v>Workorder Time</v>
          </cell>
          <cell r="L154" t="str">
            <v>Workorder Time</v>
          </cell>
          <cell r="M154" t="str">
            <v>Summer Student</v>
          </cell>
          <cell r="O154">
            <v>14.56</v>
          </cell>
          <cell r="P154">
            <v>500</v>
          </cell>
          <cell r="Q154">
            <v>7280</v>
          </cell>
          <cell r="S154" t="str">
            <v/>
          </cell>
          <cell r="T154" t="str">
            <v>608000311-101-5065</v>
          </cell>
          <cell r="U154" t="str">
            <v>608000</v>
          </cell>
          <cell r="V154" t="str">
            <v>Direct labour - Work order</v>
          </cell>
          <cell r="X154">
            <v>7280</v>
          </cell>
          <cell r="Y154">
            <v>606.66666666666663</v>
          </cell>
          <cell r="Z154">
            <v>606.66666666666663</v>
          </cell>
          <cell r="AA154">
            <v>606.66666666666663</v>
          </cell>
          <cell r="AB154">
            <v>606.66666666666663</v>
          </cell>
          <cell r="AC154">
            <v>606.66666666666663</v>
          </cell>
          <cell r="AD154">
            <v>606.66666666666663</v>
          </cell>
          <cell r="AE154">
            <v>606.66666666666663</v>
          </cell>
          <cell r="AF154">
            <v>606.66666666666663</v>
          </cell>
          <cell r="AG154">
            <v>606.66666666666663</v>
          </cell>
          <cell r="AH154">
            <v>606.66666666666663</v>
          </cell>
          <cell r="AI154">
            <v>606.66666666666663</v>
          </cell>
          <cell r="AJ154">
            <v>606.66666666666663</v>
          </cell>
          <cell r="AK154">
            <v>7280.0000000000009</v>
          </cell>
          <cell r="AL154">
            <v>0</v>
          </cell>
        </row>
        <row r="155">
          <cell r="B155" t="str">
            <v/>
          </cell>
          <cell r="C155" t="str">
            <v/>
          </cell>
          <cell r="D155" t="str">
            <v>CUSCONN101CCONCOMMON</v>
          </cell>
          <cell r="E155" t="str">
            <v>100013934</v>
          </cell>
          <cell r="F155" t="str">
            <v>96000</v>
          </cell>
          <cell r="G155" t="str">
            <v>General Administration</v>
          </cell>
          <cell r="H155" t="str">
            <v>311</v>
          </cell>
          <cell r="I155" t="str">
            <v>101</v>
          </cell>
          <cell r="J155" t="str">
            <v>5065</v>
          </cell>
          <cell r="K155" t="str">
            <v>Project Time</v>
          </cell>
          <cell r="L155" t="str">
            <v>Project Time</v>
          </cell>
          <cell r="M155" t="str">
            <v>SUPERVISOR, CUSTOMER CONNECTIONS</v>
          </cell>
          <cell r="O155">
            <v>84.962177734375004</v>
          </cell>
          <cell r="P155">
            <v>190</v>
          </cell>
          <cell r="Q155">
            <v>16142.813769531251</v>
          </cell>
          <cell r="S155" t="str">
            <v/>
          </cell>
          <cell r="T155" t="str">
            <v>609000311-101-5065</v>
          </cell>
          <cell r="U155" t="str">
            <v>609000</v>
          </cell>
          <cell r="V155" t="str">
            <v>Direct labour - Project (ABC costs)</v>
          </cell>
          <cell r="X155">
            <v>16143</v>
          </cell>
          <cell r="Y155">
            <v>1345.25</v>
          </cell>
          <cell r="Z155">
            <v>1345.25</v>
          </cell>
          <cell r="AA155">
            <v>1345.25</v>
          </cell>
          <cell r="AB155">
            <v>1345.25</v>
          </cell>
          <cell r="AC155">
            <v>1345.25</v>
          </cell>
          <cell r="AD155">
            <v>1345.25</v>
          </cell>
          <cell r="AE155">
            <v>1345.25</v>
          </cell>
          <cell r="AF155">
            <v>1345.25</v>
          </cell>
          <cell r="AG155">
            <v>1345.25</v>
          </cell>
          <cell r="AH155">
            <v>1345.25</v>
          </cell>
          <cell r="AI155">
            <v>1345.25</v>
          </cell>
          <cell r="AJ155">
            <v>1345.25</v>
          </cell>
          <cell r="AK155">
            <v>16143</v>
          </cell>
          <cell r="AL155">
            <v>0</v>
          </cell>
        </row>
        <row r="156">
          <cell r="B156" t="str">
            <v/>
          </cell>
          <cell r="C156" t="str">
            <v/>
          </cell>
          <cell r="D156" t="str">
            <v>CUSCONN101CCONCOMMON</v>
          </cell>
          <cell r="E156" t="str">
            <v>100013935</v>
          </cell>
          <cell r="F156" t="str">
            <v>96100</v>
          </cell>
          <cell r="G156" t="str">
            <v>Investigate Products &amp; Services</v>
          </cell>
          <cell r="H156" t="str">
            <v>311</v>
          </cell>
          <cell r="I156" t="str">
            <v>101</v>
          </cell>
          <cell r="J156" t="str">
            <v>5065</v>
          </cell>
          <cell r="K156" t="str">
            <v>A/P</v>
          </cell>
          <cell r="L156" t="str">
            <v>SA89 - Travel and Accommodations</v>
          </cell>
          <cell r="M156" t="str">
            <v>A/P</v>
          </cell>
          <cell r="N156">
            <v>100</v>
          </cell>
          <cell r="O156" t="str">
            <v/>
          </cell>
          <cell r="Q156" t="str">
            <v/>
          </cell>
          <cell r="S156" t="str">
            <v/>
          </cell>
          <cell r="T156" t="str">
            <v>620000311-101-5065</v>
          </cell>
          <cell r="U156" t="str">
            <v>620000</v>
          </cell>
          <cell r="V156" t="str">
            <v>Travel and accommodations</v>
          </cell>
          <cell r="X156">
            <v>100</v>
          </cell>
          <cell r="Y156">
            <v>8.3333333333333339</v>
          </cell>
          <cell r="Z156">
            <v>8.3333333333333339</v>
          </cell>
          <cell r="AA156">
            <v>8.3333333333333339</v>
          </cell>
          <cell r="AB156">
            <v>8.3333333333333339</v>
          </cell>
          <cell r="AC156">
            <v>8.3333333333333339</v>
          </cell>
          <cell r="AD156">
            <v>8.3333333333333339</v>
          </cell>
          <cell r="AE156">
            <v>8.3333333333333339</v>
          </cell>
          <cell r="AF156">
            <v>8.3333333333333339</v>
          </cell>
          <cell r="AG156">
            <v>8.3333333333333339</v>
          </cell>
          <cell r="AH156">
            <v>8.3333333333333339</v>
          </cell>
          <cell r="AI156">
            <v>8.3333333333333339</v>
          </cell>
          <cell r="AJ156">
            <v>8.3333333333333339</v>
          </cell>
          <cell r="AK156">
            <v>99.999999999999986</v>
          </cell>
          <cell r="AL156">
            <v>0</v>
          </cell>
        </row>
        <row r="157">
          <cell r="B157" t="str">
            <v/>
          </cell>
          <cell r="C157" t="str">
            <v/>
          </cell>
          <cell r="D157" t="str">
            <v>CUSCONN101CCONCOMMON</v>
          </cell>
          <cell r="E157" t="str">
            <v>100013935</v>
          </cell>
          <cell r="F157" t="str">
            <v>96100</v>
          </cell>
          <cell r="G157" t="str">
            <v>Investigate Products &amp; Services</v>
          </cell>
          <cell r="H157" t="str">
            <v>311</v>
          </cell>
          <cell r="I157" t="str">
            <v>101</v>
          </cell>
          <cell r="J157" t="str">
            <v>5065</v>
          </cell>
          <cell r="K157" t="str">
            <v>Project Time</v>
          </cell>
          <cell r="L157" t="str">
            <v>Project Time</v>
          </cell>
          <cell r="M157" t="str">
            <v>MANAGER, CUSTOMER CONNECTIONS</v>
          </cell>
          <cell r="O157">
            <v>90.150380859375005</v>
          </cell>
          <cell r="P157">
            <v>12</v>
          </cell>
          <cell r="Q157">
            <v>1081.8045703125001</v>
          </cell>
          <cell r="S157" t="str">
            <v/>
          </cell>
          <cell r="T157" t="str">
            <v>609000311-101-5065</v>
          </cell>
          <cell r="U157" t="str">
            <v>609000</v>
          </cell>
          <cell r="V157" t="str">
            <v>Direct labour - Project (ABC costs)</v>
          </cell>
          <cell r="X157">
            <v>1082</v>
          </cell>
          <cell r="Y157">
            <v>90.166666666666671</v>
          </cell>
          <cell r="Z157">
            <v>90.166666666666671</v>
          </cell>
          <cell r="AA157">
            <v>90.166666666666671</v>
          </cell>
          <cell r="AB157">
            <v>90.166666666666671</v>
          </cell>
          <cell r="AC157">
            <v>90.166666666666671</v>
          </cell>
          <cell r="AD157">
            <v>90.166666666666671</v>
          </cell>
          <cell r="AE157">
            <v>90.166666666666671</v>
          </cell>
          <cell r="AF157">
            <v>90.166666666666671</v>
          </cell>
          <cell r="AG157">
            <v>90.166666666666671</v>
          </cell>
          <cell r="AH157">
            <v>90.166666666666671</v>
          </cell>
          <cell r="AI157">
            <v>90.166666666666671</v>
          </cell>
          <cell r="AJ157">
            <v>90.166666666666671</v>
          </cell>
          <cell r="AK157">
            <v>1081.9999999999998</v>
          </cell>
          <cell r="AL157">
            <v>0</v>
          </cell>
        </row>
        <row r="158">
          <cell r="B158" t="str">
            <v/>
          </cell>
          <cell r="C158" t="str">
            <v/>
          </cell>
          <cell r="D158" t="str">
            <v>CUSCONN101CCONCOMMON</v>
          </cell>
          <cell r="E158" t="str">
            <v>100013935</v>
          </cell>
          <cell r="F158" t="str">
            <v>96100</v>
          </cell>
          <cell r="G158" t="str">
            <v>Investigate Products &amp; Services</v>
          </cell>
          <cell r="H158" t="str">
            <v>311</v>
          </cell>
          <cell r="I158" t="str">
            <v>101</v>
          </cell>
          <cell r="J158" t="str">
            <v>5065</v>
          </cell>
          <cell r="K158" t="str">
            <v>Project Time</v>
          </cell>
          <cell r="L158" t="str">
            <v>Project Time</v>
          </cell>
          <cell r="M158" t="str">
            <v>SUPERVISOR, CUSTOMER CONNECTIONS</v>
          </cell>
          <cell r="O158">
            <v>84.962177734375004</v>
          </cell>
          <cell r="P158">
            <v>24</v>
          </cell>
          <cell r="Q158">
            <v>2039.092265625</v>
          </cell>
          <cell r="S158" t="str">
            <v/>
          </cell>
          <cell r="T158" t="str">
            <v>609000311-101-5065</v>
          </cell>
          <cell r="U158" t="str">
            <v>609000</v>
          </cell>
          <cell r="V158" t="str">
            <v>Direct labour - Project (ABC costs)</v>
          </cell>
          <cell r="X158">
            <v>2039</v>
          </cell>
          <cell r="Y158">
            <v>169.91666666666666</v>
          </cell>
          <cell r="Z158">
            <v>169.91666666666666</v>
          </cell>
          <cell r="AA158">
            <v>169.91666666666666</v>
          </cell>
          <cell r="AB158">
            <v>169.91666666666666</v>
          </cell>
          <cell r="AC158">
            <v>169.91666666666666</v>
          </cell>
          <cell r="AD158">
            <v>169.91666666666666</v>
          </cell>
          <cell r="AE158">
            <v>169.91666666666666</v>
          </cell>
          <cell r="AF158">
            <v>169.91666666666666</v>
          </cell>
          <cell r="AG158">
            <v>169.91666666666666</v>
          </cell>
          <cell r="AH158">
            <v>169.91666666666666</v>
          </cell>
          <cell r="AI158">
            <v>169.91666666666666</v>
          </cell>
          <cell r="AJ158">
            <v>169.91666666666666</v>
          </cell>
          <cell r="AK158">
            <v>2039.0000000000002</v>
          </cell>
          <cell r="AL158">
            <v>0</v>
          </cell>
        </row>
        <row r="159">
          <cell r="B159" t="str">
            <v/>
          </cell>
          <cell r="C159" t="str">
            <v/>
          </cell>
          <cell r="D159" t="str">
            <v>CUSCONN101CCONCOMMON</v>
          </cell>
          <cell r="E159" t="str">
            <v>100013935</v>
          </cell>
          <cell r="F159" t="str">
            <v>96100</v>
          </cell>
          <cell r="G159" t="str">
            <v>Investigate Products &amp; Services</v>
          </cell>
          <cell r="H159" t="str">
            <v>311</v>
          </cell>
          <cell r="I159" t="str">
            <v>101</v>
          </cell>
          <cell r="J159" t="str">
            <v>5065</v>
          </cell>
          <cell r="K159" t="str">
            <v>Project Time</v>
          </cell>
          <cell r="L159" t="str">
            <v>Project Time</v>
          </cell>
          <cell r="O159" t="str">
            <v/>
          </cell>
          <cell r="Q159" t="str">
            <v/>
          </cell>
          <cell r="S159" t="str">
            <v/>
          </cell>
          <cell r="T159" t="str">
            <v>609000311-101-5065</v>
          </cell>
          <cell r="U159" t="str">
            <v>609000</v>
          </cell>
          <cell r="V159" t="str">
            <v>Direct labour - Project (ABC costs)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B160" t="str">
            <v/>
          </cell>
          <cell r="C160" t="str">
            <v/>
          </cell>
          <cell r="D160" t="str">
            <v>CUSCONN101CCONCOMMON</v>
          </cell>
          <cell r="E160" t="str">
            <v>100013936</v>
          </cell>
          <cell r="F160" t="str">
            <v>96300</v>
          </cell>
          <cell r="G160" t="str">
            <v>Manage Procurement</v>
          </cell>
          <cell r="H160" t="str">
            <v>311</v>
          </cell>
          <cell r="I160" t="str">
            <v>101</v>
          </cell>
          <cell r="J160" t="str">
            <v>5065</v>
          </cell>
          <cell r="K160" t="str">
            <v>Project Time</v>
          </cell>
          <cell r="L160" t="str">
            <v>Project Time</v>
          </cell>
          <cell r="M160" t="str">
            <v>MANAGER, CUSTOMER CONNECTIONS</v>
          </cell>
          <cell r="O160">
            <v>90.150380859375005</v>
          </cell>
          <cell r="Q160">
            <v>0</v>
          </cell>
          <cell r="S160" t="str">
            <v/>
          </cell>
          <cell r="T160" t="str">
            <v>609000311-101-5065</v>
          </cell>
          <cell r="U160" t="str">
            <v>609000</v>
          </cell>
          <cell r="V160" t="str">
            <v>Direct labour - Project (ABC costs)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B161" t="str">
            <v/>
          </cell>
          <cell r="C161" t="str">
            <v/>
          </cell>
          <cell r="D161" t="str">
            <v>CUSCONN101CCONCOMMON</v>
          </cell>
          <cell r="E161" t="str">
            <v>100013936</v>
          </cell>
          <cell r="F161" t="str">
            <v>96300</v>
          </cell>
          <cell r="G161" t="str">
            <v>Manage Procurement</v>
          </cell>
          <cell r="H161" t="str">
            <v>311</v>
          </cell>
          <cell r="I161" t="str">
            <v>101</v>
          </cell>
          <cell r="J161" t="str">
            <v>5065</v>
          </cell>
          <cell r="K161" t="str">
            <v>Project Time</v>
          </cell>
          <cell r="L161" t="str">
            <v>Project Time</v>
          </cell>
          <cell r="M161" t="str">
            <v>SUPERVISOR, CUSTOMER CONNECTIONS</v>
          </cell>
          <cell r="O161">
            <v>84.962177734375004</v>
          </cell>
          <cell r="P161">
            <v>40</v>
          </cell>
          <cell r="Q161">
            <v>3398.4871093750003</v>
          </cell>
          <cell r="S161" t="str">
            <v/>
          </cell>
          <cell r="T161" t="str">
            <v>609000311-101-5065</v>
          </cell>
          <cell r="U161" t="str">
            <v>609000</v>
          </cell>
          <cell r="V161" t="str">
            <v>Direct labour - Project (ABC costs)</v>
          </cell>
          <cell r="X161">
            <v>3398</v>
          </cell>
          <cell r="Y161">
            <v>283.16666666666669</v>
          </cell>
          <cell r="Z161">
            <v>283.16666666666669</v>
          </cell>
          <cell r="AA161">
            <v>283.16666666666669</v>
          </cell>
          <cell r="AB161">
            <v>283.16666666666669</v>
          </cell>
          <cell r="AC161">
            <v>283.16666666666669</v>
          </cell>
          <cell r="AD161">
            <v>283.16666666666669</v>
          </cell>
          <cell r="AE161">
            <v>283.16666666666669</v>
          </cell>
          <cell r="AF161">
            <v>283.16666666666669</v>
          </cell>
          <cell r="AG161">
            <v>283.16666666666669</v>
          </cell>
          <cell r="AH161">
            <v>283.16666666666669</v>
          </cell>
          <cell r="AI161">
            <v>283.16666666666669</v>
          </cell>
          <cell r="AJ161">
            <v>283.16666666666669</v>
          </cell>
          <cell r="AK161">
            <v>3397.9999999999995</v>
          </cell>
          <cell r="AL161">
            <v>0</v>
          </cell>
        </row>
        <row r="162">
          <cell r="B162" t="str">
            <v/>
          </cell>
          <cell r="C162" t="str">
            <v/>
          </cell>
          <cell r="D162" t="str">
            <v>CUSCONN101CCONCOMMON</v>
          </cell>
          <cell r="E162" t="str">
            <v>100013936</v>
          </cell>
          <cell r="F162" t="str">
            <v>96300</v>
          </cell>
          <cell r="G162" t="str">
            <v>Manage Procurement</v>
          </cell>
          <cell r="H162" t="str">
            <v>311</v>
          </cell>
          <cell r="I162" t="str">
            <v>101</v>
          </cell>
          <cell r="J162" t="str">
            <v>5065</v>
          </cell>
          <cell r="K162" t="str">
            <v>Project Time</v>
          </cell>
          <cell r="L162" t="str">
            <v>Project Time</v>
          </cell>
          <cell r="O162" t="str">
            <v/>
          </cell>
          <cell r="Q162" t="str">
            <v/>
          </cell>
          <cell r="S162" t="str">
            <v/>
          </cell>
          <cell r="T162" t="str">
            <v>609000311-101-5065</v>
          </cell>
          <cell r="U162" t="str">
            <v>609000</v>
          </cell>
          <cell r="V162" t="str">
            <v>Direct labour - Project (ABC costs)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B163" t="str">
            <v/>
          </cell>
          <cell r="C163" t="str">
            <v/>
          </cell>
          <cell r="D163" t="str">
            <v>CUSCONN101CCONCOMMON</v>
          </cell>
          <cell r="E163" t="str">
            <v>100013937</v>
          </cell>
          <cell r="F163" t="str">
            <v>96500</v>
          </cell>
          <cell r="G163" t="str">
            <v>Lunches and/or Breaks</v>
          </cell>
          <cell r="H163" t="str">
            <v>311</v>
          </cell>
          <cell r="I163" t="str">
            <v>101</v>
          </cell>
          <cell r="J163" t="str">
            <v>5065</v>
          </cell>
          <cell r="K163" t="str">
            <v>A/P</v>
          </cell>
          <cell r="L163" t="str">
            <v>SA90 - Meals and Entertainment</v>
          </cell>
          <cell r="M163" t="str">
            <v>A/P</v>
          </cell>
          <cell r="N163">
            <v>1300</v>
          </cell>
          <cell r="O163" t="str">
            <v/>
          </cell>
          <cell r="Q163" t="str">
            <v/>
          </cell>
          <cell r="S163" t="str">
            <v/>
          </cell>
          <cell r="T163" t="str">
            <v>622000311-101-5065</v>
          </cell>
          <cell r="U163" t="str">
            <v>622000</v>
          </cell>
          <cell r="V163" t="str">
            <v>Meals and entertainment</v>
          </cell>
          <cell r="X163">
            <v>1300</v>
          </cell>
          <cell r="Y163">
            <v>108.33333333333333</v>
          </cell>
          <cell r="Z163">
            <v>108.33333333333333</v>
          </cell>
          <cell r="AA163">
            <v>108.33333333333333</v>
          </cell>
          <cell r="AB163">
            <v>108.33333333333333</v>
          </cell>
          <cell r="AC163">
            <v>108.33333333333333</v>
          </cell>
          <cell r="AD163">
            <v>108.33333333333333</v>
          </cell>
          <cell r="AE163">
            <v>108.33333333333333</v>
          </cell>
          <cell r="AF163">
            <v>108.33333333333333</v>
          </cell>
          <cell r="AG163">
            <v>108.33333333333333</v>
          </cell>
          <cell r="AH163">
            <v>108.33333333333333</v>
          </cell>
          <cell r="AI163">
            <v>108.33333333333333</v>
          </cell>
          <cell r="AJ163">
            <v>108.33333333333333</v>
          </cell>
          <cell r="AK163">
            <v>1300</v>
          </cell>
          <cell r="AL163">
            <v>0</v>
          </cell>
        </row>
        <row r="164">
          <cell r="B164" t="str">
            <v/>
          </cell>
          <cell r="C164" t="str">
            <v/>
          </cell>
          <cell r="D164" t="str">
            <v>CUSCONN101CCONCOMMON</v>
          </cell>
          <cell r="E164" t="str">
            <v>100013937</v>
          </cell>
          <cell r="F164" t="str">
            <v>96500</v>
          </cell>
          <cell r="G164" t="str">
            <v>Lunches and/or Breaks</v>
          </cell>
          <cell r="H164" t="str">
            <v>311</v>
          </cell>
          <cell r="I164" t="str">
            <v>101</v>
          </cell>
          <cell r="J164" t="str">
            <v>5065</v>
          </cell>
          <cell r="K164" t="str">
            <v>Workorder Time</v>
          </cell>
          <cell r="L164" t="str">
            <v>Workorder Time</v>
          </cell>
          <cell r="M164" t="str">
            <v>Engineering Technician 2</v>
          </cell>
          <cell r="O164">
            <v>51.01459895833333</v>
          </cell>
          <cell r="P164">
            <v>250</v>
          </cell>
          <cell r="Q164">
            <v>12753.649739583332</v>
          </cell>
          <cell r="S164" t="str">
            <v/>
          </cell>
          <cell r="T164" t="str">
            <v>608000311-101-5065</v>
          </cell>
          <cell r="U164" t="str">
            <v>608000</v>
          </cell>
          <cell r="V164" t="str">
            <v>Direct labour - Work order</v>
          </cell>
          <cell r="W164" t="str">
            <v>2.5 hour per week x 50</v>
          </cell>
          <cell r="X164">
            <v>12754</v>
          </cell>
          <cell r="Y164">
            <v>1062.8333333333333</v>
          </cell>
          <cell r="Z164">
            <v>1062.8333333333333</v>
          </cell>
          <cell r="AA164">
            <v>1062.8333333333333</v>
          </cell>
          <cell r="AB164">
            <v>1062.8333333333333</v>
          </cell>
          <cell r="AC164">
            <v>1062.8333333333333</v>
          </cell>
          <cell r="AD164">
            <v>1062.8333333333333</v>
          </cell>
          <cell r="AE164">
            <v>1062.8333333333333</v>
          </cell>
          <cell r="AF164">
            <v>1062.8333333333333</v>
          </cell>
          <cell r="AG164">
            <v>1062.8333333333333</v>
          </cell>
          <cell r="AH164">
            <v>1062.8333333333333</v>
          </cell>
          <cell r="AI164">
            <v>1062.8333333333333</v>
          </cell>
          <cell r="AJ164">
            <v>1062.8333333333333</v>
          </cell>
          <cell r="AK164">
            <v>12754.000000000002</v>
          </cell>
          <cell r="AL164">
            <v>0</v>
          </cell>
        </row>
        <row r="165">
          <cell r="B165" t="str">
            <v/>
          </cell>
          <cell r="C165" t="str">
            <v/>
          </cell>
          <cell r="D165" t="str">
            <v>CUSCONN101CCONCOMMON</v>
          </cell>
          <cell r="E165" t="str">
            <v>100013937</v>
          </cell>
          <cell r="F165" t="str">
            <v>96500</v>
          </cell>
          <cell r="G165" t="str">
            <v>Lunches and/or Breaks</v>
          </cell>
          <cell r="H165" t="str">
            <v>311</v>
          </cell>
          <cell r="I165" t="str">
            <v>101</v>
          </cell>
          <cell r="J165" t="str">
            <v>5065</v>
          </cell>
          <cell r="K165" t="str">
            <v>Workorder Time</v>
          </cell>
          <cell r="L165" t="str">
            <v>Workorder Time</v>
          </cell>
          <cell r="M165" t="str">
            <v>Engineering Technologist</v>
          </cell>
          <cell r="O165">
            <v>71.453197916666667</v>
          </cell>
          <cell r="P165">
            <v>125</v>
          </cell>
          <cell r="Q165">
            <v>8931.6497395833339</v>
          </cell>
          <cell r="S165" t="str">
            <v/>
          </cell>
          <cell r="T165" t="str">
            <v>608000311-101-5065</v>
          </cell>
          <cell r="U165" t="str">
            <v>608000</v>
          </cell>
          <cell r="V165" t="str">
            <v>Direct labour - Work order</v>
          </cell>
          <cell r="X165">
            <v>8932</v>
          </cell>
          <cell r="Y165">
            <v>744.33333333333337</v>
          </cell>
          <cell r="Z165">
            <v>744.33333333333337</v>
          </cell>
          <cell r="AA165">
            <v>744.33333333333337</v>
          </cell>
          <cell r="AB165">
            <v>744.33333333333337</v>
          </cell>
          <cell r="AC165">
            <v>744.33333333333337</v>
          </cell>
          <cell r="AD165">
            <v>744.33333333333337</v>
          </cell>
          <cell r="AE165">
            <v>744.33333333333337</v>
          </cell>
          <cell r="AF165">
            <v>744.33333333333337</v>
          </cell>
          <cell r="AG165">
            <v>744.33333333333337</v>
          </cell>
          <cell r="AH165">
            <v>744.33333333333337</v>
          </cell>
          <cell r="AI165">
            <v>744.33333333333337</v>
          </cell>
          <cell r="AJ165">
            <v>744.33333333333337</v>
          </cell>
          <cell r="AK165">
            <v>8931.9999999999982</v>
          </cell>
          <cell r="AL165">
            <v>0</v>
          </cell>
        </row>
        <row r="166">
          <cell r="B166" t="str">
            <v/>
          </cell>
          <cell r="C166" t="str">
            <v/>
          </cell>
          <cell r="D166" t="str">
            <v>CUSCONN101CCONCOMMON</v>
          </cell>
          <cell r="E166" t="str">
            <v>100013937</v>
          </cell>
          <cell r="F166" t="str">
            <v>96500</v>
          </cell>
          <cell r="G166" t="str">
            <v>Lunches and/or Breaks</v>
          </cell>
          <cell r="H166" t="str">
            <v>311</v>
          </cell>
          <cell r="I166" t="str">
            <v>101</v>
          </cell>
          <cell r="J166" t="str">
            <v>5065</v>
          </cell>
          <cell r="K166" t="str">
            <v>Project Time</v>
          </cell>
          <cell r="L166" t="str">
            <v>Project Time</v>
          </cell>
          <cell r="M166" t="str">
            <v>MANAGER, CUSTOMER CONNECTIONS</v>
          </cell>
          <cell r="O166">
            <v>90.150380859375005</v>
          </cell>
          <cell r="P166">
            <v>54</v>
          </cell>
          <cell r="Q166">
            <v>4868.12056640625</v>
          </cell>
          <cell r="S166" t="str">
            <v/>
          </cell>
          <cell r="T166" t="str">
            <v>609000311-101-5065</v>
          </cell>
          <cell r="U166" t="str">
            <v>609000</v>
          </cell>
          <cell r="V166" t="str">
            <v>Direct labour - Project (ABC costs)</v>
          </cell>
          <cell r="X166">
            <v>4868</v>
          </cell>
          <cell r="Y166">
            <v>405.66666666666669</v>
          </cell>
          <cell r="Z166">
            <v>405.66666666666669</v>
          </cell>
          <cell r="AA166">
            <v>405.66666666666669</v>
          </cell>
          <cell r="AB166">
            <v>405.66666666666669</v>
          </cell>
          <cell r="AC166">
            <v>405.66666666666669</v>
          </cell>
          <cell r="AD166">
            <v>405.66666666666669</v>
          </cell>
          <cell r="AE166">
            <v>405.66666666666669</v>
          </cell>
          <cell r="AF166">
            <v>405.66666666666669</v>
          </cell>
          <cell r="AG166">
            <v>405.66666666666669</v>
          </cell>
          <cell r="AH166">
            <v>405.66666666666669</v>
          </cell>
          <cell r="AI166">
            <v>405.66666666666669</v>
          </cell>
          <cell r="AJ166">
            <v>405.66666666666669</v>
          </cell>
          <cell r="AK166">
            <v>4868</v>
          </cell>
          <cell r="AL166">
            <v>0</v>
          </cell>
        </row>
        <row r="167">
          <cell r="B167" t="str">
            <v/>
          </cell>
          <cell r="C167" t="str">
            <v/>
          </cell>
          <cell r="D167" t="str">
            <v>CUSCONN101CCONCOMMON</v>
          </cell>
          <cell r="E167" t="str">
            <v>100013937</v>
          </cell>
          <cell r="F167" t="str">
            <v>96500</v>
          </cell>
          <cell r="G167" t="str">
            <v>Lunches and/or Breaks</v>
          </cell>
          <cell r="H167" t="str">
            <v>311</v>
          </cell>
          <cell r="I167" t="str">
            <v>101</v>
          </cell>
          <cell r="J167" t="str">
            <v>5065</v>
          </cell>
          <cell r="K167" t="str">
            <v>Workorder Time</v>
          </cell>
          <cell r="L167" t="str">
            <v>Workorder Time</v>
          </cell>
          <cell r="M167" t="str">
            <v>METER SUPPORT CLERK</v>
          </cell>
          <cell r="O167">
            <v>42.023799479166669</v>
          </cell>
          <cell r="P167">
            <v>375</v>
          </cell>
          <cell r="Q167">
            <v>15758.924804687502</v>
          </cell>
          <cell r="S167" t="str">
            <v/>
          </cell>
          <cell r="T167" t="str">
            <v>608000311-101-5065</v>
          </cell>
          <cell r="U167" t="str">
            <v>608000</v>
          </cell>
          <cell r="V167" t="str">
            <v>Direct labour - Work order</v>
          </cell>
          <cell r="X167">
            <v>15759</v>
          </cell>
          <cell r="Y167">
            <v>1313.25</v>
          </cell>
          <cell r="Z167">
            <v>1313.25</v>
          </cell>
          <cell r="AA167">
            <v>1313.25</v>
          </cell>
          <cell r="AB167">
            <v>1313.25</v>
          </cell>
          <cell r="AC167">
            <v>1313.25</v>
          </cell>
          <cell r="AD167">
            <v>1313.25</v>
          </cell>
          <cell r="AE167">
            <v>1313.25</v>
          </cell>
          <cell r="AF167">
            <v>1313.25</v>
          </cell>
          <cell r="AG167">
            <v>1313.25</v>
          </cell>
          <cell r="AH167">
            <v>1313.25</v>
          </cell>
          <cell r="AI167">
            <v>1313.25</v>
          </cell>
          <cell r="AJ167">
            <v>1313.25</v>
          </cell>
          <cell r="AK167">
            <v>15759</v>
          </cell>
          <cell r="AL167">
            <v>0</v>
          </cell>
        </row>
        <row r="168">
          <cell r="B168" t="str">
            <v/>
          </cell>
          <cell r="C168" t="str">
            <v/>
          </cell>
          <cell r="D168" t="str">
            <v>CUSCONN101CCONCOMMON</v>
          </cell>
          <cell r="E168" t="str">
            <v>100013937</v>
          </cell>
          <cell r="F168" t="str">
            <v>96500</v>
          </cell>
          <cell r="G168" t="str">
            <v>Lunches and/or Breaks</v>
          </cell>
          <cell r="H168" t="str">
            <v>311</v>
          </cell>
          <cell r="I168" t="str">
            <v>101</v>
          </cell>
          <cell r="J168" t="str">
            <v>5065</v>
          </cell>
          <cell r="K168" t="str">
            <v>Workorder Time</v>
          </cell>
          <cell r="L168" t="str">
            <v>Workorder Time</v>
          </cell>
          <cell r="M168" t="str">
            <v>Meterperson - 1st Class</v>
          </cell>
          <cell r="O168">
            <v>67.801499023437501</v>
          </cell>
          <cell r="P168">
            <v>2000</v>
          </cell>
          <cell r="Q168">
            <v>135602.998046875</v>
          </cell>
          <cell r="S168" t="str">
            <v/>
          </cell>
          <cell r="T168" t="str">
            <v>608000311-101-5065</v>
          </cell>
          <cell r="U168" t="str">
            <v>608000</v>
          </cell>
          <cell r="V168" t="str">
            <v>Direct labour - Work order</v>
          </cell>
          <cell r="W168" t="str">
            <v xml:space="preserve">10 x 200 days </v>
          </cell>
          <cell r="X168">
            <v>135603</v>
          </cell>
          <cell r="Y168">
            <v>11300.25</v>
          </cell>
          <cell r="Z168">
            <v>11300.25</v>
          </cell>
          <cell r="AA168">
            <v>11300.25</v>
          </cell>
          <cell r="AB168">
            <v>11300.25</v>
          </cell>
          <cell r="AC168">
            <v>11300.25</v>
          </cell>
          <cell r="AD168">
            <v>11300.25</v>
          </cell>
          <cell r="AE168">
            <v>11300.25</v>
          </cell>
          <cell r="AF168">
            <v>11300.25</v>
          </cell>
          <cell r="AG168">
            <v>11300.25</v>
          </cell>
          <cell r="AH168">
            <v>11300.25</v>
          </cell>
          <cell r="AI168">
            <v>11300.25</v>
          </cell>
          <cell r="AJ168">
            <v>11300.25</v>
          </cell>
          <cell r="AK168">
            <v>135603</v>
          </cell>
          <cell r="AL168">
            <v>0</v>
          </cell>
        </row>
        <row r="169">
          <cell r="B169" t="str">
            <v/>
          </cell>
          <cell r="C169" t="str">
            <v/>
          </cell>
          <cell r="D169" t="str">
            <v>CUSCONN101CCONCOMMON</v>
          </cell>
          <cell r="E169" t="str">
            <v>100013937</v>
          </cell>
          <cell r="F169" t="str">
            <v>96500</v>
          </cell>
          <cell r="G169" t="str">
            <v>Lunches and/or Breaks</v>
          </cell>
          <cell r="H169" t="str">
            <v>311</v>
          </cell>
          <cell r="I169" t="str">
            <v>101</v>
          </cell>
          <cell r="J169" t="str">
            <v>5065</v>
          </cell>
          <cell r="K169" t="str">
            <v>Project Time</v>
          </cell>
          <cell r="L169" t="str">
            <v>Project Time</v>
          </cell>
          <cell r="M169" t="str">
            <v>SUPERVISOR, CUSTOMER CONNECTIONS</v>
          </cell>
          <cell r="O169">
            <v>84.962177734375004</v>
          </cell>
          <cell r="P169">
            <v>54</v>
          </cell>
          <cell r="Q169">
            <v>4587.9575976562501</v>
          </cell>
          <cell r="S169" t="str">
            <v/>
          </cell>
          <cell r="T169" t="str">
            <v>609000311-101-5065</v>
          </cell>
          <cell r="U169" t="str">
            <v>609000</v>
          </cell>
          <cell r="V169" t="str">
            <v>Direct labour - Project (ABC costs)</v>
          </cell>
          <cell r="X169">
            <v>4588</v>
          </cell>
          <cell r="Y169">
            <v>382.33333333333331</v>
          </cell>
          <cell r="Z169">
            <v>382.33333333333331</v>
          </cell>
          <cell r="AA169">
            <v>382.33333333333331</v>
          </cell>
          <cell r="AB169">
            <v>382.33333333333331</v>
          </cell>
          <cell r="AC169">
            <v>382.33333333333331</v>
          </cell>
          <cell r="AD169">
            <v>382.33333333333331</v>
          </cell>
          <cell r="AE169">
            <v>382.33333333333331</v>
          </cell>
          <cell r="AF169">
            <v>382.33333333333331</v>
          </cell>
          <cell r="AG169">
            <v>382.33333333333331</v>
          </cell>
          <cell r="AH169">
            <v>382.33333333333331</v>
          </cell>
          <cell r="AI169">
            <v>382.33333333333331</v>
          </cell>
          <cell r="AJ169">
            <v>382.33333333333331</v>
          </cell>
          <cell r="AK169">
            <v>4588</v>
          </cell>
          <cell r="AL169">
            <v>0</v>
          </cell>
        </row>
        <row r="170">
          <cell r="B170" t="str">
            <v/>
          </cell>
          <cell r="C170" t="str">
            <v/>
          </cell>
          <cell r="D170" t="str">
            <v>CUSCONN101CCONCOMMON</v>
          </cell>
          <cell r="E170" t="str">
            <v>100013938</v>
          </cell>
          <cell r="F170" t="str">
            <v>97000</v>
          </cell>
          <cell r="G170" t="str">
            <v>Interviewing Prospective Candidates</v>
          </cell>
          <cell r="H170" t="str">
            <v>311</v>
          </cell>
          <cell r="I170" t="str">
            <v>101</v>
          </cell>
          <cell r="J170" t="str">
            <v>5065</v>
          </cell>
          <cell r="K170" t="str">
            <v>Project Time</v>
          </cell>
          <cell r="L170" t="str">
            <v>Project Time</v>
          </cell>
          <cell r="M170" t="str">
            <v>MANAGER, CUSTOMER CONNECTIONS</v>
          </cell>
          <cell r="O170">
            <v>90.150380859375005</v>
          </cell>
          <cell r="P170">
            <v>22</v>
          </cell>
          <cell r="Q170">
            <v>1983.30837890625</v>
          </cell>
          <cell r="S170" t="str">
            <v/>
          </cell>
          <cell r="T170" t="str">
            <v>609000311-101-5065</v>
          </cell>
          <cell r="U170" t="str">
            <v>609000</v>
          </cell>
          <cell r="V170" t="str">
            <v>Direct labour - Project (ABC costs)</v>
          </cell>
          <cell r="X170">
            <v>1983</v>
          </cell>
          <cell r="Y170">
            <v>165.25</v>
          </cell>
          <cell r="Z170">
            <v>165.25</v>
          </cell>
          <cell r="AA170">
            <v>165.25</v>
          </cell>
          <cell r="AB170">
            <v>165.25</v>
          </cell>
          <cell r="AC170">
            <v>165.25</v>
          </cell>
          <cell r="AD170">
            <v>165.25</v>
          </cell>
          <cell r="AE170">
            <v>165.25</v>
          </cell>
          <cell r="AF170">
            <v>165.25</v>
          </cell>
          <cell r="AG170">
            <v>165.25</v>
          </cell>
          <cell r="AH170">
            <v>165.25</v>
          </cell>
          <cell r="AI170">
            <v>165.25</v>
          </cell>
          <cell r="AJ170">
            <v>165.25</v>
          </cell>
          <cell r="AK170">
            <v>1983</v>
          </cell>
          <cell r="AL170">
            <v>0</v>
          </cell>
        </row>
        <row r="171">
          <cell r="B171" t="str">
            <v/>
          </cell>
          <cell r="C171" t="str">
            <v/>
          </cell>
          <cell r="D171" t="str">
            <v>CUSCONN101CCONCOMMON</v>
          </cell>
          <cell r="E171" t="str">
            <v>100013938</v>
          </cell>
          <cell r="F171" t="str">
            <v>97000</v>
          </cell>
          <cell r="G171" t="str">
            <v>Interviewing Prospective Candidates</v>
          </cell>
          <cell r="H171" t="str">
            <v>311</v>
          </cell>
          <cell r="I171" t="str">
            <v>101</v>
          </cell>
          <cell r="J171" t="str">
            <v>5065</v>
          </cell>
          <cell r="K171" t="str">
            <v>Project Time</v>
          </cell>
          <cell r="L171" t="str">
            <v>Project Time</v>
          </cell>
          <cell r="M171" t="str">
            <v>SUPERVISOR, CUSTOMER CONNECTIONS</v>
          </cell>
          <cell r="O171">
            <v>84.962177734375004</v>
          </cell>
          <cell r="P171">
            <v>22</v>
          </cell>
          <cell r="Q171">
            <v>1869.1679101562502</v>
          </cell>
          <cell r="S171" t="str">
            <v/>
          </cell>
          <cell r="T171" t="str">
            <v>609000311-101-5065</v>
          </cell>
          <cell r="U171" t="str">
            <v>609000</v>
          </cell>
          <cell r="V171" t="str">
            <v>Direct labour - Project (ABC costs)</v>
          </cell>
          <cell r="X171">
            <v>1869</v>
          </cell>
          <cell r="Y171">
            <v>155.75</v>
          </cell>
          <cell r="Z171">
            <v>155.75</v>
          </cell>
          <cell r="AA171">
            <v>155.75</v>
          </cell>
          <cell r="AB171">
            <v>155.75</v>
          </cell>
          <cell r="AC171">
            <v>155.75</v>
          </cell>
          <cell r="AD171">
            <v>155.75</v>
          </cell>
          <cell r="AE171">
            <v>155.75</v>
          </cell>
          <cell r="AF171">
            <v>155.75</v>
          </cell>
          <cell r="AG171">
            <v>155.75</v>
          </cell>
          <cell r="AH171">
            <v>155.75</v>
          </cell>
          <cell r="AI171">
            <v>155.75</v>
          </cell>
          <cell r="AJ171">
            <v>155.75</v>
          </cell>
          <cell r="AK171">
            <v>1869</v>
          </cell>
          <cell r="AL171">
            <v>0</v>
          </cell>
        </row>
        <row r="172">
          <cell r="B172" t="str">
            <v/>
          </cell>
          <cell r="C172" t="str">
            <v/>
          </cell>
          <cell r="D172" t="str">
            <v>CUSCONN101CCONCOMMON</v>
          </cell>
          <cell r="E172" t="str">
            <v>100013938</v>
          </cell>
          <cell r="F172" t="str">
            <v>97000</v>
          </cell>
          <cell r="G172" t="str">
            <v>Interviewing Prospective Candidates</v>
          </cell>
          <cell r="H172" t="str">
            <v>311</v>
          </cell>
          <cell r="I172" t="str">
            <v>101</v>
          </cell>
          <cell r="J172" t="str">
            <v>5065</v>
          </cell>
          <cell r="K172" t="str">
            <v>Project Time</v>
          </cell>
          <cell r="L172" t="str">
            <v>Project Time</v>
          </cell>
          <cell r="O172" t="str">
            <v/>
          </cell>
          <cell r="Q172" t="str">
            <v/>
          </cell>
          <cell r="S172" t="str">
            <v/>
          </cell>
          <cell r="T172" t="str">
            <v>609000311-101-5065</v>
          </cell>
          <cell r="U172" t="str">
            <v>609000</v>
          </cell>
          <cell r="V172" t="str">
            <v>Direct labour - Project (ABC costs)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B173" t="str">
            <v/>
          </cell>
          <cell r="C173" t="str">
            <v/>
          </cell>
          <cell r="D173" t="str">
            <v>CUSCONN101CCONCORE</v>
          </cell>
          <cell r="E173" t="str">
            <v>100013939</v>
          </cell>
          <cell r="F173" t="str">
            <v>45090</v>
          </cell>
          <cell r="G173" t="str">
            <v>Research New Technologies &amp; installation processes</v>
          </cell>
          <cell r="H173" t="str">
            <v>311</v>
          </cell>
          <cell r="I173" t="str">
            <v>101</v>
          </cell>
          <cell r="J173" t="str">
            <v>5065</v>
          </cell>
          <cell r="K173" t="str">
            <v>A/P</v>
          </cell>
          <cell r="L173" t="str">
            <v>SA12 - Other Supplies</v>
          </cell>
          <cell r="M173" t="str">
            <v>A/P</v>
          </cell>
          <cell r="O173" t="str">
            <v/>
          </cell>
          <cell r="Q173" t="str">
            <v/>
          </cell>
          <cell r="S173" t="str">
            <v/>
          </cell>
          <cell r="T173" t="str">
            <v>709000311-101-5065</v>
          </cell>
          <cell r="U173" t="str">
            <v>709000</v>
          </cell>
          <cell r="V173" t="str">
            <v>Other supplies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B174" t="str">
            <v/>
          </cell>
          <cell r="C174" t="str">
            <v/>
          </cell>
          <cell r="D174" t="str">
            <v>CUSCONN101CCONCORE</v>
          </cell>
          <cell r="E174" t="str">
            <v>100013939</v>
          </cell>
          <cell r="F174" t="str">
            <v>45090</v>
          </cell>
          <cell r="G174" t="str">
            <v>Research New Technologies &amp; installation processes</v>
          </cell>
          <cell r="H174" t="str">
            <v>311</v>
          </cell>
          <cell r="I174" t="str">
            <v>101</v>
          </cell>
          <cell r="J174" t="str">
            <v>5065</v>
          </cell>
          <cell r="K174" t="str">
            <v>Project Time</v>
          </cell>
          <cell r="L174" t="str">
            <v>Project Time</v>
          </cell>
          <cell r="M174" t="str">
            <v>MANAGER, CUSTOMER CONNECTIONS</v>
          </cell>
          <cell r="O174">
            <v>90.150380859375005</v>
          </cell>
          <cell r="Q174">
            <v>0</v>
          </cell>
          <cell r="S174" t="str">
            <v/>
          </cell>
          <cell r="T174" t="str">
            <v>609000311-101-5065</v>
          </cell>
          <cell r="U174" t="str">
            <v>609000</v>
          </cell>
          <cell r="V174" t="str">
            <v>Direct labour - Project (ABC costs)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B175" t="str">
            <v/>
          </cell>
          <cell r="C175" t="str">
            <v/>
          </cell>
          <cell r="D175" t="str">
            <v>CUSCONN101CCONCORE</v>
          </cell>
          <cell r="E175" t="str">
            <v>100013939</v>
          </cell>
          <cell r="F175" t="str">
            <v>45090</v>
          </cell>
          <cell r="G175" t="str">
            <v>Research New Technologies &amp; installation processes</v>
          </cell>
          <cell r="H175" t="str">
            <v>311</v>
          </cell>
          <cell r="I175" t="str">
            <v>101</v>
          </cell>
          <cell r="J175" t="str">
            <v>5065</v>
          </cell>
          <cell r="K175" t="str">
            <v>Project Time</v>
          </cell>
          <cell r="L175" t="str">
            <v>Project Time</v>
          </cell>
          <cell r="M175" t="str">
            <v>SUPERVISOR, CUSTOMER CONNECTIONS</v>
          </cell>
          <cell r="O175">
            <v>84.962177734375004</v>
          </cell>
          <cell r="Q175">
            <v>0</v>
          </cell>
          <cell r="S175" t="str">
            <v/>
          </cell>
          <cell r="T175" t="str">
            <v>609000311-101-5065</v>
          </cell>
          <cell r="U175" t="str">
            <v>609000</v>
          </cell>
          <cell r="V175" t="str">
            <v>Direct labour - Project (ABC costs)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B176" t="str">
            <v/>
          </cell>
          <cell r="C176" t="str">
            <v/>
          </cell>
          <cell r="D176" t="str">
            <v>CUSCONN101CCONCORE</v>
          </cell>
          <cell r="E176" t="str">
            <v>100013939</v>
          </cell>
          <cell r="F176" t="str">
            <v>45090</v>
          </cell>
          <cell r="G176" t="str">
            <v>Research New Technologies &amp; installation processes</v>
          </cell>
          <cell r="H176" t="str">
            <v>311</v>
          </cell>
          <cell r="I176" t="str">
            <v>101</v>
          </cell>
          <cell r="J176" t="str">
            <v>5065</v>
          </cell>
          <cell r="K176" t="str">
            <v>Project Time</v>
          </cell>
          <cell r="L176" t="str">
            <v>Project Time</v>
          </cell>
          <cell r="O176" t="str">
            <v/>
          </cell>
          <cell r="Q176" t="str">
            <v/>
          </cell>
          <cell r="S176" t="str">
            <v/>
          </cell>
          <cell r="T176" t="str">
            <v>609000311-101-5065</v>
          </cell>
          <cell r="U176" t="str">
            <v>609000</v>
          </cell>
          <cell r="V176" t="str">
            <v>Direct labour - Project (ABC costs)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B177" t="str">
            <v/>
          </cell>
          <cell r="C177" t="str">
            <v/>
          </cell>
          <cell r="D177" t="str">
            <v>CUSCONN101CCONCORE</v>
          </cell>
          <cell r="E177" t="str">
            <v>100013940</v>
          </cell>
          <cell r="F177" t="str">
            <v>45200</v>
          </cell>
          <cell r="G177" t="str">
            <v>Customer Inquiries-Misc</v>
          </cell>
          <cell r="H177" t="str">
            <v>311</v>
          </cell>
          <cell r="I177" t="str">
            <v>101</v>
          </cell>
          <cell r="J177" t="str">
            <v>5065</v>
          </cell>
          <cell r="K177" t="str">
            <v>Workorder Time</v>
          </cell>
          <cell r="L177" t="str">
            <v>Workorder Time</v>
          </cell>
          <cell r="M177" t="str">
            <v>Engineering Technician 2</v>
          </cell>
          <cell r="O177">
            <v>51.01459895833333</v>
          </cell>
          <cell r="P177">
            <v>200</v>
          </cell>
          <cell r="Q177">
            <v>10202.919791666665</v>
          </cell>
          <cell r="S177" t="str">
            <v/>
          </cell>
          <cell r="T177" t="str">
            <v>608000311-101-5065</v>
          </cell>
          <cell r="U177" t="str">
            <v>608000</v>
          </cell>
          <cell r="V177" t="str">
            <v>Direct labour - Work order</v>
          </cell>
          <cell r="W177" t="str">
            <v>2 hours per week</v>
          </cell>
          <cell r="X177">
            <v>10203</v>
          </cell>
          <cell r="Y177">
            <v>850.25</v>
          </cell>
          <cell r="Z177">
            <v>850.25</v>
          </cell>
          <cell r="AA177">
            <v>850.25</v>
          </cell>
          <cell r="AB177">
            <v>850.25</v>
          </cell>
          <cell r="AC177">
            <v>850.25</v>
          </cell>
          <cell r="AD177">
            <v>850.25</v>
          </cell>
          <cell r="AE177">
            <v>850.25</v>
          </cell>
          <cell r="AF177">
            <v>850.25</v>
          </cell>
          <cell r="AG177">
            <v>850.25</v>
          </cell>
          <cell r="AH177">
            <v>850.25</v>
          </cell>
          <cell r="AI177">
            <v>850.25</v>
          </cell>
          <cell r="AJ177">
            <v>850.25</v>
          </cell>
          <cell r="AK177">
            <v>10203</v>
          </cell>
          <cell r="AL177">
            <v>0</v>
          </cell>
        </row>
        <row r="178">
          <cell r="B178" t="str">
            <v/>
          </cell>
          <cell r="C178" t="str">
            <v/>
          </cell>
          <cell r="D178" t="str">
            <v>CUSCONN101CCONCORE</v>
          </cell>
          <cell r="E178" t="str">
            <v>100013940</v>
          </cell>
          <cell r="F178" t="str">
            <v>45200</v>
          </cell>
          <cell r="G178" t="str">
            <v>Customer Inquiries-Misc</v>
          </cell>
          <cell r="H178" t="str">
            <v>311</v>
          </cell>
          <cell r="I178" t="str">
            <v>101</v>
          </cell>
          <cell r="J178" t="str">
            <v>5065</v>
          </cell>
          <cell r="K178" t="str">
            <v>Workorder Time</v>
          </cell>
          <cell r="L178" t="str">
            <v>Workorder Time</v>
          </cell>
          <cell r="M178" t="str">
            <v>Engineering Technologist</v>
          </cell>
          <cell r="O178">
            <v>71.453197916666667</v>
          </cell>
          <cell r="P178">
            <v>100</v>
          </cell>
          <cell r="Q178">
            <v>7145.3197916666668</v>
          </cell>
          <cell r="S178" t="str">
            <v/>
          </cell>
          <cell r="T178" t="str">
            <v>608000311-101-5065</v>
          </cell>
          <cell r="U178" t="str">
            <v>608000</v>
          </cell>
          <cell r="V178" t="str">
            <v>Direct labour - Work order</v>
          </cell>
          <cell r="X178">
            <v>7145</v>
          </cell>
          <cell r="Y178">
            <v>595.41666666666663</v>
          </cell>
          <cell r="Z178">
            <v>595.41666666666663</v>
          </cell>
          <cell r="AA178">
            <v>595.41666666666663</v>
          </cell>
          <cell r="AB178">
            <v>595.41666666666663</v>
          </cell>
          <cell r="AC178">
            <v>595.41666666666663</v>
          </cell>
          <cell r="AD178">
            <v>595.41666666666663</v>
          </cell>
          <cell r="AE178">
            <v>595.41666666666663</v>
          </cell>
          <cell r="AF178">
            <v>595.41666666666663</v>
          </cell>
          <cell r="AG178">
            <v>595.41666666666663</v>
          </cell>
          <cell r="AH178">
            <v>595.41666666666663</v>
          </cell>
          <cell r="AI178">
            <v>595.41666666666663</v>
          </cell>
          <cell r="AJ178">
            <v>595.41666666666663</v>
          </cell>
          <cell r="AK178">
            <v>7145.0000000000009</v>
          </cell>
          <cell r="AL178">
            <v>0</v>
          </cell>
        </row>
        <row r="179">
          <cell r="B179" t="str">
            <v/>
          </cell>
          <cell r="C179" t="str">
            <v/>
          </cell>
          <cell r="D179" t="str">
            <v>CUSCONN101CCONCORE</v>
          </cell>
          <cell r="E179" t="str">
            <v>100013940</v>
          </cell>
          <cell r="F179" t="str">
            <v>45200</v>
          </cell>
          <cell r="G179" t="str">
            <v>Customer Inquiries-Misc</v>
          </cell>
          <cell r="H179" t="str">
            <v>311</v>
          </cell>
          <cell r="I179" t="str">
            <v>101</v>
          </cell>
          <cell r="J179" t="str">
            <v>5065</v>
          </cell>
          <cell r="K179" t="str">
            <v>Project Time</v>
          </cell>
          <cell r="L179" t="str">
            <v>Project Time</v>
          </cell>
          <cell r="M179" t="str">
            <v>MANAGER, CUSTOMER CONNECTIONS</v>
          </cell>
          <cell r="O179">
            <v>90.150380859375005</v>
          </cell>
          <cell r="P179">
            <v>50</v>
          </cell>
          <cell r="Q179">
            <v>4507.51904296875</v>
          </cell>
          <cell r="S179" t="str">
            <v/>
          </cell>
          <cell r="T179" t="str">
            <v>609000311-101-5065</v>
          </cell>
          <cell r="U179" t="str">
            <v>609000</v>
          </cell>
          <cell r="V179" t="str">
            <v>Direct labour - Project (ABC costs)</v>
          </cell>
          <cell r="X179">
            <v>4508</v>
          </cell>
          <cell r="Y179">
            <v>375.66666666666669</v>
          </cell>
          <cell r="Z179">
            <v>375.66666666666669</v>
          </cell>
          <cell r="AA179">
            <v>375.66666666666669</v>
          </cell>
          <cell r="AB179">
            <v>375.66666666666669</v>
          </cell>
          <cell r="AC179">
            <v>375.66666666666669</v>
          </cell>
          <cell r="AD179">
            <v>375.66666666666669</v>
          </cell>
          <cell r="AE179">
            <v>375.66666666666669</v>
          </cell>
          <cell r="AF179">
            <v>375.66666666666669</v>
          </cell>
          <cell r="AG179">
            <v>375.66666666666669</v>
          </cell>
          <cell r="AH179">
            <v>375.66666666666669</v>
          </cell>
          <cell r="AI179">
            <v>375.66666666666669</v>
          </cell>
          <cell r="AJ179">
            <v>375.66666666666669</v>
          </cell>
          <cell r="AK179">
            <v>4508</v>
          </cell>
          <cell r="AL179">
            <v>0</v>
          </cell>
        </row>
        <row r="180">
          <cell r="B180" t="str">
            <v/>
          </cell>
          <cell r="C180" t="str">
            <v/>
          </cell>
          <cell r="D180" t="str">
            <v>CUSCONN101CCONCORE</v>
          </cell>
          <cell r="E180" t="str">
            <v>100013940</v>
          </cell>
          <cell r="F180" t="str">
            <v>45200</v>
          </cell>
          <cell r="G180" t="str">
            <v>Customer Inquiries-Misc</v>
          </cell>
          <cell r="H180" t="str">
            <v>311</v>
          </cell>
          <cell r="I180" t="str">
            <v>101</v>
          </cell>
          <cell r="J180" t="str">
            <v>5065</v>
          </cell>
          <cell r="K180" t="str">
            <v>Workorder Time</v>
          </cell>
          <cell r="L180" t="str">
            <v>Workorder Time</v>
          </cell>
          <cell r="M180" t="str">
            <v>METER SUPPORT CLERK</v>
          </cell>
          <cell r="O180">
            <v>42.023799479166669</v>
          </cell>
          <cell r="P180">
            <v>900</v>
          </cell>
          <cell r="Q180">
            <v>37821.419531250001</v>
          </cell>
          <cell r="S180" t="str">
            <v/>
          </cell>
          <cell r="T180" t="str">
            <v>608000311-101-5065</v>
          </cell>
          <cell r="U180" t="str">
            <v>608000</v>
          </cell>
          <cell r="V180" t="str">
            <v>Direct labour - Work order</v>
          </cell>
          <cell r="X180">
            <v>37821</v>
          </cell>
          <cell r="Y180">
            <v>3151.75</v>
          </cell>
          <cell r="Z180">
            <v>3151.75</v>
          </cell>
          <cell r="AA180">
            <v>3151.75</v>
          </cell>
          <cell r="AB180">
            <v>3151.75</v>
          </cell>
          <cell r="AC180">
            <v>3151.75</v>
          </cell>
          <cell r="AD180">
            <v>3151.75</v>
          </cell>
          <cell r="AE180">
            <v>3151.75</v>
          </cell>
          <cell r="AF180">
            <v>3151.75</v>
          </cell>
          <cell r="AG180">
            <v>3151.75</v>
          </cell>
          <cell r="AH180">
            <v>3151.75</v>
          </cell>
          <cell r="AI180">
            <v>3151.75</v>
          </cell>
          <cell r="AJ180">
            <v>3151.75</v>
          </cell>
          <cell r="AK180">
            <v>37821</v>
          </cell>
          <cell r="AL180">
            <v>0</v>
          </cell>
        </row>
        <row r="181">
          <cell r="B181" t="str">
            <v/>
          </cell>
          <cell r="C181" t="str">
            <v/>
          </cell>
          <cell r="D181" t="str">
            <v>CUSCONN101CCONCORE</v>
          </cell>
          <cell r="E181" t="str">
            <v>100013940</v>
          </cell>
          <cell r="F181" t="str">
            <v>45200</v>
          </cell>
          <cell r="G181" t="str">
            <v>Customer Inquiries-Misc</v>
          </cell>
          <cell r="H181" t="str">
            <v>311</v>
          </cell>
          <cell r="I181" t="str">
            <v>101</v>
          </cell>
          <cell r="J181" t="str">
            <v>5065</v>
          </cell>
          <cell r="K181" t="str">
            <v>Project Time</v>
          </cell>
          <cell r="L181" t="str">
            <v>Project Time</v>
          </cell>
          <cell r="M181" t="str">
            <v>SUPERVISOR, CUSTOMER CONNECTIONS</v>
          </cell>
          <cell r="O181">
            <v>84.962177734375004</v>
          </cell>
          <cell r="P181">
            <v>50</v>
          </cell>
          <cell r="Q181">
            <v>4248.10888671875</v>
          </cell>
          <cell r="S181" t="str">
            <v/>
          </cell>
          <cell r="T181" t="str">
            <v>609000311-101-5065</v>
          </cell>
          <cell r="U181" t="str">
            <v>609000</v>
          </cell>
          <cell r="V181" t="str">
            <v>Direct labour - Project (ABC costs)</v>
          </cell>
          <cell r="X181">
            <v>4248</v>
          </cell>
          <cell r="Y181">
            <v>354</v>
          </cell>
          <cell r="Z181">
            <v>354</v>
          </cell>
          <cell r="AA181">
            <v>354</v>
          </cell>
          <cell r="AB181">
            <v>354</v>
          </cell>
          <cell r="AC181">
            <v>354</v>
          </cell>
          <cell r="AD181">
            <v>354</v>
          </cell>
          <cell r="AE181">
            <v>354</v>
          </cell>
          <cell r="AF181">
            <v>354</v>
          </cell>
          <cell r="AG181">
            <v>354</v>
          </cell>
          <cell r="AH181">
            <v>354</v>
          </cell>
          <cell r="AI181">
            <v>354</v>
          </cell>
          <cell r="AJ181">
            <v>354</v>
          </cell>
          <cell r="AK181">
            <v>4248</v>
          </cell>
          <cell r="AL181">
            <v>0</v>
          </cell>
        </row>
        <row r="182">
          <cell r="B182" t="str">
            <v/>
          </cell>
          <cell r="C182" t="str">
            <v/>
          </cell>
          <cell r="D182" t="str">
            <v>CUSCONN101CCONCORE</v>
          </cell>
          <cell r="E182" t="str">
            <v>100013940</v>
          </cell>
          <cell r="F182" t="str">
            <v>45200</v>
          </cell>
          <cell r="G182" t="str">
            <v>Customer Inquiries-Misc</v>
          </cell>
          <cell r="H182" t="str">
            <v>311</v>
          </cell>
          <cell r="I182" t="str">
            <v>101</v>
          </cell>
          <cell r="J182" t="str">
            <v>5065</v>
          </cell>
          <cell r="K182" t="str">
            <v>A/P</v>
          </cell>
          <cell r="L182" t="str">
            <v>SA10 - General Office Supplies</v>
          </cell>
          <cell r="N182">
            <v>100</v>
          </cell>
          <cell r="O182" t="str">
            <v/>
          </cell>
          <cell r="Q182" t="str">
            <v/>
          </cell>
          <cell r="S182" t="str">
            <v/>
          </cell>
          <cell r="T182" t="str">
            <v>704000311-101-5065</v>
          </cell>
          <cell r="U182" t="str">
            <v>704000</v>
          </cell>
          <cell r="V182" t="str">
            <v>General office supplies</v>
          </cell>
          <cell r="X182">
            <v>100</v>
          </cell>
          <cell r="Y182">
            <v>8.3333333333333339</v>
          </cell>
          <cell r="Z182">
            <v>8.3333333333333339</v>
          </cell>
          <cell r="AA182">
            <v>8.3333333333333339</v>
          </cell>
          <cell r="AB182">
            <v>8.3333333333333339</v>
          </cell>
          <cell r="AC182">
            <v>8.3333333333333339</v>
          </cell>
          <cell r="AD182">
            <v>8.3333333333333339</v>
          </cell>
          <cell r="AE182">
            <v>8.3333333333333339</v>
          </cell>
          <cell r="AF182">
            <v>8.3333333333333339</v>
          </cell>
          <cell r="AG182">
            <v>8.3333333333333339</v>
          </cell>
          <cell r="AH182">
            <v>8.3333333333333339</v>
          </cell>
          <cell r="AI182">
            <v>8.3333333333333339</v>
          </cell>
          <cell r="AJ182">
            <v>8.3333333333333339</v>
          </cell>
          <cell r="AK182">
            <v>99.999999999999986</v>
          </cell>
          <cell r="AL182">
            <v>0</v>
          </cell>
        </row>
        <row r="183">
          <cell r="B183" t="str">
            <v/>
          </cell>
          <cell r="C183" t="str">
            <v/>
          </cell>
          <cell r="D183" t="str">
            <v>CUSCONN101CCONCORE</v>
          </cell>
          <cell r="E183" t="str">
            <v>100013941</v>
          </cell>
          <cell r="F183" t="str">
            <v>45220</v>
          </cell>
          <cell r="G183" t="str">
            <v>Service Application Request</v>
          </cell>
          <cell r="H183" t="str">
            <v>311</v>
          </cell>
          <cell r="I183" t="str">
            <v>101</v>
          </cell>
          <cell r="J183" t="str">
            <v>5065</v>
          </cell>
          <cell r="K183" t="str">
            <v>Workorder Time</v>
          </cell>
          <cell r="L183" t="str">
            <v>Workorder Time</v>
          </cell>
          <cell r="M183" t="str">
            <v>METER SUPPORT CLERK</v>
          </cell>
          <cell r="O183">
            <v>42.023799479166669</v>
          </cell>
          <cell r="P183">
            <v>900</v>
          </cell>
          <cell r="Q183">
            <v>37821.419531250001</v>
          </cell>
          <cell r="S183" t="str">
            <v/>
          </cell>
          <cell r="T183" t="str">
            <v>608000311-101-5065</v>
          </cell>
          <cell r="U183" t="str">
            <v>608000</v>
          </cell>
          <cell r="V183" t="str">
            <v>Direct labour - Work order</v>
          </cell>
          <cell r="X183">
            <v>37821</v>
          </cell>
          <cell r="Y183">
            <v>3151.75</v>
          </cell>
          <cell r="Z183">
            <v>3151.75</v>
          </cell>
          <cell r="AA183">
            <v>3151.75</v>
          </cell>
          <cell r="AB183">
            <v>3151.75</v>
          </cell>
          <cell r="AC183">
            <v>3151.75</v>
          </cell>
          <cell r="AD183">
            <v>3151.75</v>
          </cell>
          <cell r="AE183">
            <v>3151.75</v>
          </cell>
          <cell r="AF183">
            <v>3151.75</v>
          </cell>
          <cell r="AG183">
            <v>3151.75</v>
          </cell>
          <cell r="AH183">
            <v>3151.75</v>
          </cell>
          <cell r="AI183">
            <v>3151.75</v>
          </cell>
          <cell r="AJ183">
            <v>3151.75</v>
          </cell>
          <cell r="AK183">
            <v>37821</v>
          </cell>
          <cell r="AL183">
            <v>0</v>
          </cell>
        </row>
        <row r="184">
          <cell r="B184" t="str">
            <v/>
          </cell>
          <cell r="C184" t="str">
            <v/>
          </cell>
          <cell r="D184" t="str">
            <v>CUSCONN101CCONCORE</v>
          </cell>
          <cell r="E184" t="str">
            <v>100013942</v>
          </cell>
          <cell r="F184" t="str">
            <v>45240</v>
          </cell>
          <cell r="G184" t="str">
            <v>Issue/Return/Update Service Orders</v>
          </cell>
          <cell r="H184" t="str">
            <v>311</v>
          </cell>
          <cell r="I184" t="str">
            <v>101</v>
          </cell>
          <cell r="J184" t="str">
            <v>5065</v>
          </cell>
          <cell r="K184" t="str">
            <v>A/P</v>
          </cell>
          <cell r="L184" t="str">
            <v>SA10 - General Office Supplies</v>
          </cell>
          <cell r="M184" t="str">
            <v>A/P</v>
          </cell>
          <cell r="N184">
            <v>6000</v>
          </cell>
          <cell r="O184" t="str">
            <v/>
          </cell>
          <cell r="Q184" t="str">
            <v/>
          </cell>
          <cell r="S184" t="str">
            <v/>
          </cell>
          <cell r="T184" t="str">
            <v>704000311-101-5065</v>
          </cell>
          <cell r="U184" t="str">
            <v>704000</v>
          </cell>
          <cell r="V184" t="str">
            <v>General office supplies</v>
          </cell>
          <cell r="X184">
            <v>6000</v>
          </cell>
          <cell r="Y184">
            <v>500</v>
          </cell>
          <cell r="Z184">
            <v>500</v>
          </cell>
          <cell r="AA184">
            <v>500</v>
          </cell>
          <cell r="AB184">
            <v>500</v>
          </cell>
          <cell r="AC184">
            <v>500</v>
          </cell>
          <cell r="AD184">
            <v>500</v>
          </cell>
          <cell r="AE184">
            <v>500</v>
          </cell>
          <cell r="AF184">
            <v>500</v>
          </cell>
          <cell r="AG184">
            <v>500</v>
          </cell>
          <cell r="AH184">
            <v>500</v>
          </cell>
          <cell r="AI184">
            <v>500</v>
          </cell>
          <cell r="AJ184">
            <v>500</v>
          </cell>
          <cell r="AK184">
            <v>6000</v>
          </cell>
          <cell r="AL184">
            <v>0</v>
          </cell>
        </row>
        <row r="185">
          <cell r="B185" t="str">
            <v/>
          </cell>
          <cell r="C185" t="str">
            <v/>
          </cell>
          <cell r="D185" t="str">
            <v>CUSCONN101CCONCORE</v>
          </cell>
          <cell r="E185" t="str">
            <v>100013942</v>
          </cell>
          <cell r="F185" t="str">
            <v>45240</v>
          </cell>
          <cell r="G185" t="str">
            <v>Issue/Return/Update Service Orders</v>
          </cell>
          <cell r="H185" t="str">
            <v>311</v>
          </cell>
          <cell r="I185" t="str">
            <v>101</v>
          </cell>
          <cell r="J185" t="str">
            <v>5065</v>
          </cell>
          <cell r="K185" t="str">
            <v>Workorder Time</v>
          </cell>
          <cell r="L185" t="str">
            <v>Workorder Time</v>
          </cell>
          <cell r="M185" t="str">
            <v>METER SUPPORT CLERK</v>
          </cell>
          <cell r="O185">
            <v>42.023799479166669</v>
          </cell>
          <cell r="P185">
            <v>900</v>
          </cell>
          <cell r="Q185">
            <v>37821.419531250001</v>
          </cell>
          <cell r="S185" t="str">
            <v/>
          </cell>
          <cell r="T185" t="str">
            <v>608000311-101-5065</v>
          </cell>
          <cell r="U185" t="str">
            <v>608000</v>
          </cell>
          <cell r="V185" t="str">
            <v>Direct labour - Work order</v>
          </cell>
          <cell r="X185">
            <v>37821</v>
          </cell>
          <cell r="Y185">
            <v>3151.75</v>
          </cell>
          <cell r="Z185">
            <v>3151.75</v>
          </cell>
          <cell r="AA185">
            <v>3151.75</v>
          </cell>
          <cell r="AB185">
            <v>3151.75</v>
          </cell>
          <cell r="AC185">
            <v>3151.75</v>
          </cell>
          <cell r="AD185">
            <v>3151.75</v>
          </cell>
          <cell r="AE185">
            <v>3151.75</v>
          </cell>
          <cell r="AF185">
            <v>3151.75</v>
          </cell>
          <cell r="AG185">
            <v>3151.75</v>
          </cell>
          <cell r="AH185">
            <v>3151.75</v>
          </cell>
          <cell r="AI185">
            <v>3151.75</v>
          </cell>
          <cell r="AJ185">
            <v>3151.75</v>
          </cell>
          <cell r="AK185">
            <v>37821</v>
          </cell>
          <cell r="AL185">
            <v>0</v>
          </cell>
        </row>
        <row r="186">
          <cell r="B186" t="str">
            <v/>
          </cell>
          <cell r="C186" t="str">
            <v/>
          </cell>
          <cell r="D186" t="str">
            <v>CUSCONN101CCONCORE</v>
          </cell>
          <cell r="E186" t="str">
            <v>100013943</v>
          </cell>
          <cell r="F186" t="str">
            <v>45520</v>
          </cell>
          <cell r="G186" t="str">
            <v>Quality Records</v>
          </cell>
          <cell r="H186" t="str">
            <v>311</v>
          </cell>
          <cell r="I186" t="str">
            <v>101</v>
          </cell>
          <cell r="J186" t="str">
            <v>5065</v>
          </cell>
          <cell r="K186" t="str">
            <v>A/P</v>
          </cell>
          <cell r="L186" t="str">
            <v>SA12 - Other Supplies</v>
          </cell>
          <cell r="M186" t="str">
            <v>A/P</v>
          </cell>
          <cell r="N186">
            <v>400</v>
          </cell>
          <cell r="O186" t="str">
            <v/>
          </cell>
          <cell r="Q186" t="str">
            <v/>
          </cell>
          <cell r="S186" t="str">
            <v/>
          </cell>
          <cell r="T186" t="str">
            <v>709000311-101-5065</v>
          </cell>
          <cell r="U186" t="str">
            <v>709000</v>
          </cell>
          <cell r="V186" t="str">
            <v>Other supplies</v>
          </cell>
          <cell r="X186">
            <v>400</v>
          </cell>
          <cell r="Y186">
            <v>33.333333333333336</v>
          </cell>
          <cell r="Z186">
            <v>33.333333333333336</v>
          </cell>
          <cell r="AA186">
            <v>33.333333333333336</v>
          </cell>
          <cell r="AB186">
            <v>33.333333333333336</v>
          </cell>
          <cell r="AC186">
            <v>33.333333333333336</v>
          </cell>
          <cell r="AD186">
            <v>33.333333333333336</v>
          </cell>
          <cell r="AE186">
            <v>33.333333333333336</v>
          </cell>
          <cell r="AF186">
            <v>33.333333333333336</v>
          </cell>
          <cell r="AG186">
            <v>33.333333333333336</v>
          </cell>
          <cell r="AH186">
            <v>33.333333333333336</v>
          </cell>
          <cell r="AI186">
            <v>33.333333333333336</v>
          </cell>
          <cell r="AJ186">
            <v>33.333333333333336</v>
          </cell>
          <cell r="AK186">
            <v>399.99999999999994</v>
          </cell>
          <cell r="AL186">
            <v>0</v>
          </cell>
        </row>
        <row r="187">
          <cell r="B187" t="str">
            <v/>
          </cell>
          <cell r="C187" t="str">
            <v/>
          </cell>
          <cell r="D187" t="str">
            <v>CUSCONN101CCONCORE</v>
          </cell>
          <cell r="E187" t="str">
            <v>100013943</v>
          </cell>
          <cell r="F187" t="str">
            <v>45520</v>
          </cell>
          <cell r="G187" t="str">
            <v>Quality Records</v>
          </cell>
          <cell r="H187" t="str">
            <v>311</v>
          </cell>
          <cell r="I187" t="str">
            <v>101</v>
          </cell>
          <cell r="J187" t="str">
            <v>5065</v>
          </cell>
          <cell r="K187" t="str">
            <v>Project Time</v>
          </cell>
          <cell r="L187" t="str">
            <v>Project Time</v>
          </cell>
          <cell r="O187" t="str">
            <v/>
          </cell>
          <cell r="Q187" t="str">
            <v/>
          </cell>
          <cell r="S187" t="str">
            <v/>
          </cell>
          <cell r="T187" t="str">
            <v>609000311-101-5065</v>
          </cell>
          <cell r="U187" t="str">
            <v>609000</v>
          </cell>
          <cell r="V187" t="str">
            <v>Direct labour - Project (ABC costs)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B188" t="str">
            <v/>
          </cell>
          <cell r="C188" t="str">
            <v/>
          </cell>
          <cell r="D188" t="str">
            <v>CUSCONN101CCONCORE</v>
          </cell>
          <cell r="E188" t="str">
            <v>100013944</v>
          </cell>
          <cell r="F188" t="str">
            <v>45540</v>
          </cell>
          <cell r="G188" t="str">
            <v>MSO Documentation</v>
          </cell>
          <cell r="H188" t="str">
            <v>311</v>
          </cell>
          <cell r="I188" t="str">
            <v>101</v>
          </cell>
          <cell r="J188" t="str">
            <v>5065</v>
          </cell>
          <cell r="K188" t="str">
            <v>Project Time</v>
          </cell>
          <cell r="L188" t="str">
            <v>Project Time</v>
          </cell>
          <cell r="O188" t="str">
            <v/>
          </cell>
          <cell r="Q188" t="str">
            <v/>
          </cell>
          <cell r="S188" t="str">
            <v/>
          </cell>
          <cell r="T188" t="str">
            <v>609000311-101-5065</v>
          </cell>
          <cell r="U188" t="str">
            <v>609000</v>
          </cell>
          <cell r="V188" t="str">
            <v>Direct labour - Project (ABC costs)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B189" t="str">
            <v/>
          </cell>
          <cell r="C189" t="str">
            <v/>
          </cell>
          <cell r="D189" t="str">
            <v>CUSCONN101CCONCORE</v>
          </cell>
          <cell r="E189" t="str">
            <v>100013945</v>
          </cell>
          <cell r="F189" t="str">
            <v>45560</v>
          </cell>
          <cell r="G189" t="str">
            <v>Quality Manual Documentation</v>
          </cell>
          <cell r="H189" t="str">
            <v>311</v>
          </cell>
          <cell r="I189" t="str">
            <v>101</v>
          </cell>
          <cell r="J189" t="str">
            <v>5065</v>
          </cell>
          <cell r="K189" t="str">
            <v>A/P</v>
          </cell>
          <cell r="L189" t="str">
            <v>SA12 - Other Supplies</v>
          </cell>
          <cell r="M189" t="str">
            <v>A/P</v>
          </cell>
          <cell r="O189" t="str">
            <v/>
          </cell>
          <cell r="Q189" t="str">
            <v/>
          </cell>
          <cell r="S189" t="str">
            <v/>
          </cell>
          <cell r="T189" t="str">
            <v>709000311-101-5065</v>
          </cell>
          <cell r="U189" t="str">
            <v>709000</v>
          </cell>
          <cell r="V189" t="str">
            <v>Other supplies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B190" t="str">
            <v/>
          </cell>
          <cell r="C190" t="str">
            <v/>
          </cell>
          <cell r="D190" t="str">
            <v>CUSCONN101CCONCORE</v>
          </cell>
          <cell r="E190" t="str">
            <v>100013945</v>
          </cell>
          <cell r="F190" t="str">
            <v>45560</v>
          </cell>
          <cell r="G190" t="str">
            <v>Quality Manual Documentation</v>
          </cell>
          <cell r="H190" t="str">
            <v>311</v>
          </cell>
          <cell r="I190" t="str">
            <v>101</v>
          </cell>
          <cell r="J190" t="str">
            <v>5065</v>
          </cell>
          <cell r="K190" t="str">
            <v>Project Time</v>
          </cell>
          <cell r="L190" t="str">
            <v>Project Time</v>
          </cell>
          <cell r="O190" t="str">
            <v/>
          </cell>
          <cell r="Q190" t="str">
            <v/>
          </cell>
          <cell r="S190" t="str">
            <v/>
          </cell>
          <cell r="T190" t="str">
            <v>609000311-101-5065</v>
          </cell>
          <cell r="U190" t="str">
            <v>609000</v>
          </cell>
          <cell r="V190" t="str">
            <v>Direct labour - Project (ABC costs)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B191" t="str">
            <v/>
          </cell>
          <cell r="C191" t="str">
            <v/>
          </cell>
          <cell r="D191" t="str">
            <v>CUSCONN101CCONCORE</v>
          </cell>
          <cell r="E191" t="str">
            <v>100013946</v>
          </cell>
          <cell r="F191" t="str">
            <v>45580</v>
          </cell>
          <cell r="G191" t="str">
            <v>Process Improvements</v>
          </cell>
          <cell r="H191" t="str">
            <v>311</v>
          </cell>
          <cell r="I191" t="str">
            <v>101</v>
          </cell>
          <cell r="J191" t="str">
            <v>5065</v>
          </cell>
          <cell r="K191" t="str">
            <v>Project Time</v>
          </cell>
          <cell r="L191" t="str">
            <v>Project Time</v>
          </cell>
          <cell r="O191" t="str">
            <v/>
          </cell>
          <cell r="Q191" t="str">
            <v/>
          </cell>
          <cell r="S191" t="str">
            <v/>
          </cell>
          <cell r="T191" t="str">
            <v>609000311-101-5065</v>
          </cell>
          <cell r="U191" t="str">
            <v>609000</v>
          </cell>
          <cell r="V191" t="str">
            <v>Direct labour - Project (ABC costs)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B192" t="str">
            <v/>
          </cell>
          <cell r="C192" t="str">
            <v/>
          </cell>
          <cell r="D192" t="str">
            <v>CUSCONN101CCONCORE</v>
          </cell>
          <cell r="E192" t="str">
            <v>100013946</v>
          </cell>
          <cell r="F192" t="str">
            <v>45580</v>
          </cell>
          <cell r="G192" t="str">
            <v>Process Improvements</v>
          </cell>
          <cell r="H192" t="str">
            <v>311</v>
          </cell>
          <cell r="I192" t="str">
            <v>101</v>
          </cell>
          <cell r="J192" t="str">
            <v>5065</v>
          </cell>
          <cell r="K192" t="str">
            <v>A/P</v>
          </cell>
          <cell r="L192" t="str">
            <v>SA12 - Other Supplies</v>
          </cell>
          <cell r="O192" t="str">
            <v/>
          </cell>
          <cell r="Q192" t="str">
            <v/>
          </cell>
          <cell r="S192" t="str">
            <v/>
          </cell>
          <cell r="T192" t="str">
            <v>709000311-101-5065</v>
          </cell>
          <cell r="U192" t="str">
            <v>709000</v>
          </cell>
          <cell r="V192" t="str">
            <v>Other supplies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B193" t="str">
            <v/>
          </cell>
          <cell r="C193" t="str">
            <v/>
          </cell>
          <cell r="D193" t="str">
            <v>CUSCONN101CCONMAINT</v>
          </cell>
          <cell r="E193" t="str">
            <v>100013989</v>
          </cell>
          <cell r="F193" t="str">
            <v>45100</v>
          </cell>
          <cell r="G193" t="str">
            <v>Maintain Test Equipment</v>
          </cell>
          <cell r="H193" t="str">
            <v>311</v>
          </cell>
          <cell r="I193" t="str">
            <v>101</v>
          </cell>
          <cell r="J193" t="str">
            <v>5175</v>
          </cell>
          <cell r="K193" t="str">
            <v>Workorder Time</v>
          </cell>
          <cell r="L193" t="str">
            <v>Workorder Time</v>
          </cell>
          <cell r="M193" t="str">
            <v>Meterperson - 1st Class</v>
          </cell>
          <cell r="O193">
            <v>67.801499023437501</v>
          </cell>
          <cell r="Q193">
            <v>0</v>
          </cell>
          <cell r="S193" t="str">
            <v/>
          </cell>
          <cell r="T193" t="str">
            <v>608000311-101-5175</v>
          </cell>
          <cell r="U193" t="str">
            <v>608000</v>
          </cell>
          <cell r="V193" t="str">
            <v>Direct labour - Work order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B194" t="str">
            <v/>
          </cell>
          <cell r="C194" t="str">
            <v/>
          </cell>
          <cell r="D194" t="str">
            <v>CUSCONN101CCONMAINT</v>
          </cell>
          <cell r="E194" t="str">
            <v>100013989</v>
          </cell>
          <cell r="F194" t="str">
            <v>45100</v>
          </cell>
          <cell r="G194" t="str">
            <v>Maintain Test Equipment</v>
          </cell>
          <cell r="H194" t="str">
            <v>311</v>
          </cell>
          <cell r="I194" t="str">
            <v>101</v>
          </cell>
          <cell r="J194" t="str">
            <v>5175</v>
          </cell>
          <cell r="K194" t="str">
            <v>Vehicle</v>
          </cell>
          <cell r="L194" t="str">
            <v>Vehicle</v>
          </cell>
          <cell r="M194" t="str">
            <v>VECV - Cargo Van</v>
          </cell>
          <cell r="O194">
            <v>14</v>
          </cell>
          <cell r="Q194" t="str">
            <v/>
          </cell>
          <cell r="S194">
            <v>0</v>
          </cell>
          <cell r="T194" t="str">
            <v>651000311-101-5175</v>
          </cell>
          <cell r="U194" t="str">
            <v>651000</v>
          </cell>
          <cell r="V194" t="str">
            <v>Direct work order charges - Vehicles used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B195" t="str">
            <v/>
          </cell>
          <cell r="C195" t="str">
            <v/>
          </cell>
          <cell r="D195" t="str">
            <v>SO101OM5065SO</v>
          </cell>
          <cell r="E195" t="str">
            <v>100016974</v>
          </cell>
          <cell r="F195" t="str">
            <v>INS</v>
          </cell>
          <cell r="G195" t="str">
            <v>Inspect meter still disconnected</v>
          </cell>
          <cell r="H195" t="str">
            <v>311</v>
          </cell>
          <cell r="I195" t="str">
            <v>101</v>
          </cell>
          <cell r="J195" t="str">
            <v>5065</v>
          </cell>
          <cell r="K195" t="str">
            <v>Workorder Time</v>
          </cell>
          <cell r="L195" t="str">
            <v>Workorder Time</v>
          </cell>
          <cell r="M195" t="str">
            <v>Meterperson - 1st Class</v>
          </cell>
          <cell r="O195">
            <v>67.801499023437501</v>
          </cell>
          <cell r="Q195">
            <v>0</v>
          </cell>
          <cell r="S195" t="str">
            <v/>
          </cell>
          <cell r="T195" t="str">
            <v>608000311-101-5065</v>
          </cell>
          <cell r="U195" t="str">
            <v>608000</v>
          </cell>
          <cell r="V195" t="str">
            <v>Direct labour - Work order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B196" t="str">
            <v/>
          </cell>
          <cell r="C196" t="str">
            <v/>
          </cell>
          <cell r="D196" t="str">
            <v>SO101OM5065SO</v>
          </cell>
          <cell r="E196" t="str">
            <v>100016974</v>
          </cell>
          <cell r="F196" t="str">
            <v>INS</v>
          </cell>
          <cell r="G196" t="str">
            <v>Inspect meter still disconnected</v>
          </cell>
          <cell r="H196" t="str">
            <v>311</v>
          </cell>
          <cell r="I196" t="str">
            <v>101</v>
          </cell>
          <cell r="J196" t="str">
            <v>5065</v>
          </cell>
          <cell r="K196" t="str">
            <v>Vehicle</v>
          </cell>
          <cell r="L196" t="str">
            <v>Vehicle</v>
          </cell>
          <cell r="M196" t="str">
            <v>VECV - Cargo Van</v>
          </cell>
          <cell r="O196">
            <v>14</v>
          </cell>
          <cell r="Q196" t="str">
            <v/>
          </cell>
          <cell r="S196">
            <v>0</v>
          </cell>
          <cell r="T196" t="str">
            <v>651000311-101-5065</v>
          </cell>
          <cell r="U196" t="str">
            <v>651000</v>
          </cell>
          <cell r="V196" t="str">
            <v>Direct work order charges - Vehicles used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B197" t="str">
            <v/>
          </cell>
          <cell r="C197" t="str">
            <v/>
          </cell>
          <cell r="D197" t="str">
            <v>SO101OM5065SO</v>
          </cell>
          <cell r="E197" t="str">
            <v>100016975</v>
          </cell>
          <cell r="F197" t="str">
            <v>INF</v>
          </cell>
          <cell r="G197" t="str">
            <v>Inspect flat connection</v>
          </cell>
          <cell r="H197" t="str">
            <v>311</v>
          </cell>
          <cell r="I197" t="str">
            <v>101</v>
          </cell>
          <cell r="J197" t="str">
            <v>5065</v>
          </cell>
          <cell r="K197" t="str">
            <v>Workorder Time</v>
          </cell>
          <cell r="L197" t="str">
            <v>Workorder Time</v>
          </cell>
          <cell r="M197" t="str">
            <v>Meterperson - 2nd Class</v>
          </cell>
          <cell r="O197">
            <v>62.809501953125</v>
          </cell>
          <cell r="P197">
            <v>55</v>
          </cell>
          <cell r="Q197">
            <v>3454.5226074218749</v>
          </cell>
          <cell r="S197" t="str">
            <v/>
          </cell>
          <cell r="T197" t="str">
            <v>608000311-101-5065</v>
          </cell>
          <cell r="U197" t="str">
            <v>608000</v>
          </cell>
          <cell r="V197" t="str">
            <v>Direct labour - Work order</v>
          </cell>
          <cell r="X197">
            <v>3455</v>
          </cell>
          <cell r="Y197">
            <v>287.91666666666669</v>
          </cell>
          <cell r="Z197">
            <v>287.91666666666669</v>
          </cell>
          <cell r="AA197">
            <v>287.91666666666669</v>
          </cell>
          <cell r="AB197">
            <v>287.91666666666669</v>
          </cell>
          <cell r="AC197">
            <v>287.91666666666669</v>
          </cell>
          <cell r="AD197">
            <v>287.91666666666669</v>
          </cell>
          <cell r="AE197">
            <v>287.91666666666669</v>
          </cell>
          <cell r="AF197">
            <v>287.91666666666669</v>
          </cell>
          <cell r="AG197">
            <v>287.91666666666669</v>
          </cell>
          <cell r="AH197">
            <v>287.91666666666669</v>
          </cell>
          <cell r="AI197">
            <v>287.91666666666669</v>
          </cell>
          <cell r="AJ197">
            <v>287.91666666666669</v>
          </cell>
          <cell r="AK197">
            <v>3454.9999999999995</v>
          </cell>
          <cell r="AL197">
            <v>0</v>
          </cell>
        </row>
        <row r="198">
          <cell r="B198" t="str">
            <v/>
          </cell>
          <cell r="C198" t="str">
            <v/>
          </cell>
          <cell r="D198" t="str">
            <v>SO101OM5065SO</v>
          </cell>
          <cell r="E198" t="str">
            <v>100016975</v>
          </cell>
          <cell r="F198" t="str">
            <v>INF</v>
          </cell>
          <cell r="G198" t="str">
            <v>Inspect flat connection</v>
          </cell>
          <cell r="H198" t="str">
            <v>311</v>
          </cell>
          <cell r="I198" t="str">
            <v>101</v>
          </cell>
          <cell r="J198" t="str">
            <v>5065</v>
          </cell>
          <cell r="K198" t="str">
            <v>Vehicle</v>
          </cell>
          <cell r="L198" t="str">
            <v>Vehicle</v>
          </cell>
          <cell r="M198" t="str">
            <v>VECV - Cargo Van</v>
          </cell>
          <cell r="O198">
            <v>14</v>
          </cell>
          <cell r="Q198" t="str">
            <v/>
          </cell>
          <cell r="R198">
            <v>55</v>
          </cell>
          <cell r="S198">
            <v>770</v>
          </cell>
          <cell r="T198" t="str">
            <v>651000311-101-5065</v>
          </cell>
          <cell r="U198" t="str">
            <v>651000</v>
          </cell>
          <cell r="V198" t="str">
            <v>Direct work order charges - Vehicles used</v>
          </cell>
          <cell r="X198">
            <v>770</v>
          </cell>
          <cell r="Y198">
            <v>64.166666666666671</v>
          </cell>
          <cell r="Z198">
            <v>64.166666666666671</v>
          </cell>
          <cell r="AA198">
            <v>64.166666666666671</v>
          </cell>
          <cell r="AB198">
            <v>64.166666666666671</v>
          </cell>
          <cell r="AC198">
            <v>64.166666666666671</v>
          </cell>
          <cell r="AD198">
            <v>64.166666666666671</v>
          </cell>
          <cell r="AE198">
            <v>64.166666666666671</v>
          </cell>
          <cell r="AF198">
            <v>64.166666666666671</v>
          </cell>
          <cell r="AG198">
            <v>64.166666666666671</v>
          </cell>
          <cell r="AH198">
            <v>64.166666666666671</v>
          </cell>
          <cell r="AI198">
            <v>64.166666666666671</v>
          </cell>
          <cell r="AJ198">
            <v>64.166666666666671</v>
          </cell>
          <cell r="AK198">
            <v>769.99999999999989</v>
          </cell>
          <cell r="AL198">
            <v>0</v>
          </cell>
        </row>
        <row r="199">
          <cell r="B199" t="str">
            <v/>
          </cell>
          <cell r="C199" t="str">
            <v/>
          </cell>
          <cell r="D199" t="str">
            <v>SO101OM5065SO</v>
          </cell>
          <cell r="E199" t="str">
            <v>100016976</v>
          </cell>
          <cell r="F199" t="str">
            <v>ISD</v>
          </cell>
          <cell r="G199" t="str">
            <v>Inspect service still disconnected</v>
          </cell>
          <cell r="H199" t="str">
            <v>311</v>
          </cell>
          <cell r="I199" t="str">
            <v>101</v>
          </cell>
          <cell r="J199" t="str">
            <v>5065</v>
          </cell>
          <cell r="K199" t="str">
            <v>Workorder Time</v>
          </cell>
          <cell r="L199" t="str">
            <v>Workorder Time</v>
          </cell>
          <cell r="M199" t="str">
            <v>Meterperson - 2nd Class</v>
          </cell>
          <cell r="O199">
            <v>62.809501953125</v>
          </cell>
          <cell r="P199">
            <v>10</v>
          </cell>
          <cell r="Q199">
            <v>628.09501953125005</v>
          </cell>
          <cell r="S199" t="str">
            <v/>
          </cell>
          <cell r="T199" t="str">
            <v>608000311-101-5065</v>
          </cell>
          <cell r="U199" t="str">
            <v>608000</v>
          </cell>
          <cell r="V199" t="str">
            <v>Direct labour - Work order</v>
          </cell>
          <cell r="X199">
            <v>628</v>
          </cell>
          <cell r="Y199">
            <v>52.333333333333336</v>
          </cell>
          <cell r="Z199">
            <v>52.333333333333336</v>
          </cell>
          <cell r="AA199">
            <v>52.333333333333336</v>
          </cell>
          <cell r="AB199">
            <v>52.333333333333336</v>
          </cell>
          <cell r="AC199">
            <v>52.333333333333336</v>
          </cell>
          <cell r="AD199">
            <v>52.333333333333336</v>
          </cell>
          <cell r="AE199">
            <v>52.333333333333336</v>
          </cell>
          <cell r="AF199">
            <v>52.333333333333336</v>
          </cell>
          <cell r="AG199">
            <v>52.333333333333336</v>
          </cell>
          <cell r="AH199">
            <v>52.333333333333336</v>
          </cell>
          <cell r="AI199">
            <v>52.333333333333336</v>
          </cell>
          <cell r="AJ199">
            <v>52.333333333333336</v>
          </cell>
          <cell r="AK199">
            <v>628</v>
          </cell>
          <cell r="AL199">
            <v>0</v>
          </cell>
        </row>
        <row r="200">
          <cell r="B200" t="str">
            <v/>
          </cell>
          <cell r="C200" t="str">
            <v/>
          </cell>
          <cell r="D200" t="str">
            <v>SO101OM5065SO</v>
          </cell>
          <cell r="E200" t="str">
            <v>100016976</v>
          </cell>
          <cell r="F200" t="str">
            <v>ISD</v>
          </cell>
          <cell r="G200" t="str">
            <v>Inspect service still disconnected</v>
          </cell>
          <cell r="H200" t="str">
            <v>311</v>
          </cell>
          <cell r="I200" t="str">
            <v>101</v>
          </cell>
          <cell r="J200" t="str">
            <v>5065</v>
          </cell>
          <cell r="K200" t="str">
            <v>Vehicle</v>
          </cell>
          <cell r="L200" t="str">
            <v>Vehicle</v>
          </cell>
          <cell r="M200" t="str">
            <v>VECV - Cargo Van</v>
          </cell>
          <cell r="O200">
            <v>14</v>
          </cell>
          <cell r="Q200" t="str">
            <v/>
          </cell>
          <cell r="R200">
            <v>10</v>
          </cell>
          <cell r="S200">
            <v>140</v>
          </cell>
          <cell r="T200" t="str">
            <v>651000311-101-5065</v>
          </cell>
          <cell r="U200" t="str">
            <v>651000</v>
          </cell>
          <cell r="V200" t="str">
            <v>Direct work order charges - Vehicles used</v>
          </cell>
          <cell r="X200">
            <v>140</v>
          </cell>
          <cell r="Y200">
            <v>11.666666666666666</v>
          </cell>
          <cell r="Z200">
            <v>11.666666666666666</v>
          </cell>
          <cell r="AA200">
            <v>11.666666666666666</v>
          </cell>
          <cell r="AB200">
            <v>11.666666666666666</v>
          </cell>
          <cell r="AC200">
            <v>11.666666666666666</v>
          </cell>
          <cell r="AD200">
            <v>11.666666666666666</v>
          </cell>
          <cell r="AE200">
            <v>11.666666666666666</v>
          </cell>
          <cell r="AF200">
            <v>11.666666666666666</v>
          </cell>
          <cell r="AG200">
            <v>11.666666666666666</v>
          </cell>
          <cell r="AH200">
            <v>11.666666666666666</v>
          </cell>
          <cell r="AI200">
            <v>11.666666666666666</v>
          </cell>
          <cell r="AJ200">
            <v>11.666666666666666</v>
          </cell>
          <cell r="AK200">
            <v>140</v>
          </cell>
          <cell r="AL200">
            <v>0</v>
          </cell>
        </row>
        <row r="201">
          <cell r="B201" t="str">
            <v/>
          </cell>
          <cell r="C201" t="str">
            <v/>
          </cell>
          <cell r="D201" t="str">
            <v>CUSCONN101CCONCOMMON</v>
          </cell>
          <cell r="E201" t="str">
            <v>100031147</v>
          </cell>
          <cell r="F201" t="str">
            <v>24150</v>
          </cell>
          <cell r="G201" t="str">
            <v>Manage IFRS Process</v>
          </cell>
          <cell r="H201" t="str">
            <v>311</v>
          </cell>
          <cell r="I201" t="str">
            <v>101</v>
          </cell>
          <cell r="J201" t="str">
            <v>5065</v>
          </cell>
          <cell r="K201" t="str">
            <v>Project Time</v>
          </cell>
          <cell r="L201" t="str">
            <v>Project Time</v>
          </cell>
          <cell r="M201" t="str">
            <v>MANAGER, CUSTOMER CONNECTIONS</v>
          </cell>
          <cell r="O201">
            <v>90.150380859375005</v>
          </cell>
          <cell r="P201">
            <v>20</v>
          </cell>
          <cell r="Q201">
            <v>1803.0076171875</v>
          </cell>
          <cell r="S201" t="str">
            <v/>
          </cell>
          <cell r="T201" t="str">
            <v>609000311-101-5065</v>
          </cell>
          <cell r="U201" t="str">
            <v>609000</v>
          </cell>
          <cell r="V201" t="str">
            <v>Direct labour - Project (ABC costs)</v>
          </cell>
          <cell r="X201">
            <v>1803</v>
          </cell>
          <cell r="Y201">
            <v>150.25</v>
          </cell>
          <cell r="Z201">
            <v>150.25</v>
          </cell>
          <cell r="AA201">
            <v>150.25</v>
          </cell>
          <cell r="AB201">
            <v>150.25</v>
          </cell>
          <cell r="AC201">
            <v>150.25</v>
          </cell>
          <cell r="AD201">
            <v>150.25</v>
          </cell>
          <cell r="AE201">
            <v>150.25</v>
          </cell>
          <cell r="AF201">
            <v>150.25</v>
          </cell>
          <cell r="AG201">
            <v>150.25</v>
          </cell>
          <cell r="AH201">
            <v>150.25</v>
          </cell>
          <cell r="AI201">
            <v>150.25</v>
          </cell>
          <cell r="AJ201">
            <v>150.25</v>
          </cell>
          <cell r="AK201">
            <v>1803</v>
          </cell>
          <cell r="AL201">
            <v>0</v>
          </cell>
        </row>
        <row r="202">
          <cell r="B202" t="str">
            <v/>
          </cell>
          <cell r="C202" t="str">
            <v/>
          </cell>
          <cell r="D202" t="str">
            <v>CUSCONN101CCONCOMMON</v>
          </cell>
          <cell r="E202" t="str">
            <v>100031147</v>
          </cell>
          <cell r="F202" t="str">
            <v>24150</v>
          </cell>
          <cell r="G202" t="str">
            <v>Manage IFRS Process</v>
          </cell>
          <cell r="H202" t="str">
            <v>311</v>
          </cell>
          <cell r="I202" t="str">
            <v>101</v>
          </cell>
          <cell r="J202" t="str">
            <v>5065</v>
          </cell>
          <cell r="K202" t="str">
            <v>Project Time</v>
          </cell>
          <cell r="L202" t="str">
            <v>Project Time</v>
          </cell>
          <cell r="M202" t="str">
            <v>SUPERVISOR, CUSTOMER CONNECTIONS</v>
          </cell>
          <cell r="O202">
            <v>84.962177734375004</v>
          </cell>
          <cell r="P202">
            <v>20</v>
          </cell>
          <cell r="Q202">
            <v>1699.2435546875001</v>
          </cell>
          <cell r="S202" t="str">
            <v/>
          </cell>
          <cell r="T202" t="str">
            <v>609000311-101-5065</v>
          </cell>
          <cell r="U202" t="str">
            <v>609000</v>
          </cell>
          <cell r="V202" t="str">
            <v>Direct labour - Project (ABC costs)</v>
          </cell>
          <cell r="X202">
            <v>1699</v>
          </cell>
          <cell r="Y202">
            <v>141.58333333333334</v>
          </cell>
          <cell r="Z202">
            <v>141.58333333333334</v>
          </cell>
          <cell r="AA202">
            <v>141.58333333333334</v>
          </cell>
          <cell r="AB202">
            <v>141.58333333333334</v>
          </cell>
          <cell r="AC202">
            <v>141.58333333333334</v>
          </cell>
          <cell r="AD202">
            <v>141.58333333333334</v>
          </cell>
          <cell r="AE202">
            <v>141.58333333333334</v>
          </cell>
          <cell r="AF202">
            <v>141.58333333333334</v>
          </cell>
          <cell r="AG202">
            <v>141.58333333333334</v>
          </cell>
          <cell r="AH202">
            <v>141.58333333333334</v>
          </cell>
          <cell r="AI202">
            <v>141.58333333333334</v>
          </cell>
          <cell r="AJ202">
            <v>141.58333333333334</v>
          </cell>
          <cell r="AK202">
            <v>1698.9999999999998</v>
          </cell>
          <cell r="AL202">
            <v>0</v>
          </cell>
        </row>
        <row r="203">
          <cell r="B203" t="str">
            <v/>
          </cell>
          <cell r="C203" t="str">
            <v/>
          </cell>
          <cell r="D203" t="str">
            <v>CUSCONN101CCONCOMMON</v>
          </cell>
          <cell r="E203" t="str">
            <v>100034937</v>
          </cell>
          <cell r="F203" t="str">
            <v>70470</v>
          </cell>
          <cell r="G203" t="str">
            <v>ERP Work Management Gaps</v>
          </cell>
          <cell r="H203" t="str">
            <v>311</v>
          </cell>
          <cell r="I203" t="str">
            <v>101</v>
          </cell>
          <cell r="J203" t="str">
            <v>5065</v>
          </cell>
          <cell r="K203" t="str">
            <v>Project Time</v>
          </cell>
          <cell r="L203" t="str">
            <v>Project Time</v>
          </cell>
          <cell r="M203" t="str">
            <v>MANAGER, CUSTOMER CONNECTIONS</v>
          </cell>
          <cell r="O203">
            <v>90.150380859375005</v>
          </cell>
          <cell r="P203">
            <v>22</v>
          </cell>
          <cell r="Q203">
            <v>1983.30837890625</v>
          </cell>
          <cell r="S203" t="str">
            <v/>
          </cell>
          <cell r="T203" t="str">
            <v>609000311-101-5065</v>
          </cell>
          <cell r="U203" t="str">
            <v>609000</v>
          </cell>
          <cell r="V203" t="str">
            <v>Direct labour - Project (ABC costs)</v>
          </cell>
          <cell r="X203">
            <v>1983</v>
          </cell>
          <cell r="Y203">
            <v>165.25</v>
          </cell>
          <cell r="Z203">
            <v>165.25</v>
          </cell>
          <cell r="AA203">
            <v>165.25</v>
          </cell>
          <cell r="AB203">
            <v>165.25</v>
          </cell>
          <cell r="AC203">
            <v>165.25</v>
          </cell>
          <cell r="AD203">
            <v>165.25</v>
          </cell>
          <cell r="AE203">
            <v>165.25</v>
          </cell>
          <cell r="AF203">
            <v>165.25</v>
          </cell>
          <cell r="AG203">
            <v>165.25</v>
          </cell>
          <cell r="AH203">
            <v>165.25</v>
          </cell>
          <cell r="AI203">
            <v>165.25</v>
          </cell>
          <cell r="AJ203">
            <v>165.25</v>
          </cell>
          <cell r="AK203">
            <v>1983</v>
          </cell>
          <cell r="AL203">
            <v>0</v>
          </cell>
        </row>
        <row r="204">
          <cell r="B204" t="str">
            <v/>
          </cell>
          <cell r="C204" t="str">
            <v/>
          </cell>
          <cell r="D204" t="str">
            <v>CUSCONN101CCONCORE</v>
          </cell>
          <cell r="E204" t="str">
            <v>100036878</v>
          </cell>
          <cell r="F204" t="str">
            <v>56000</v>
          </cell>
          <cell r="G204" t="str">
            <v>Green Energy Act - Process</v>
          </cell>
          <cell r="H204" t="str">
            <v>311</v>
          </cell>
          <cell r="I204" t="str">
            <v>101</v>
          </cell>
          <cell r="J204" t="str">
            <v>5065</v>
          </cell>
          <cell r="K204" t="str">
            <v>Project Time</v>
          </cell>
          <cell r="L204" t="str">
            <v>Project Time</v>
          </cell>
          <cell r="M204" t="str">
            <v>MANAGER, CUSTOMER CONNECTIONS</v>
          </cell>
          <cell r="O204">
            <v>90.150380859375005</v>
          </cell>
          <cell r="P204">
            <v>22</v>
          </cell>
          <cell r="Q204">
            <v>1983.30837890625</v>
          </cell>
          <cell r="S204" t="str">
            <v/>
          </cell>
          <cell r="T204" t="str">
            <v>609000311-101-5065</v>
          </cell>
          <cell r="U204" t="str">
            <v>609000</v>
          </cell>
          <cell r="V204" t="str">
            <v>Direct labour - Project (ABC costs)</v>
          </cell>
          <cell r="X204">
            <v>1983</v>
          </cell>
          <cell r="Y204">
            <v>165.25</v>
          </cell>
          <cell r="Z204">
            <v>165.25</v>
          </cell>
          <cell r="AA204">
            <v>165.25</v>
          </cell>
          <cell r="AB204">
            <v>165.25</v>
          </cell>
          <cell r="AC204">
            <v>165.25</v>
          </cell>
          <cell r="AD204">
            <v>165.25</v>
          </cell>
          <cell r="AE204">
            <v>165.25</v>
          </cell>
          <cell r="AF204">
            <v>165.25</v>
          </cell>
          <cell r="AG204">
            <v>165.25</v>
          </cell>
          <cell r="AH204">
            <v>165.25</v>
          </cell>
          <cell r="AI204">
            <v>165.25</v>
          </cell>
          <cell r="AJ204">
            <v>165.25</v>
          </cell>
          <cell r="AK204">
            <v>1983</v>
          </cell>
          <cell r="AL204">
            <v>0</v>
          </cell>
        </row>
        <row r="205">
          <cell r="B205" t="str">
            <v/>
          </cell>
          <cell r="C205" t="str">
            <v/>
          </cell>
          <cell r="D205" t="str">
            <v>CUSCONN101CCONCORE</v>
          </cell>
          <cell r="E205" t="str">
            <v>100036878</v>
          </cell>
          <cell r="F205" t="str">
            <v>56000</v>
          </cell>
          <cell r="G205" t="str">
            <v>Green Energy Act - Process</v>
          </cell>
          <cell r="H205" t="str">
            <v>311</v>
          </cell>
          <cell r="I205" t="str">
            <v>101</v>
          </cell>
          <cell r="J205" t="str">
            <v>5065</v>
          </cell>
          <cell r="K205" t="str">
            <v>Project Time</v>
          </cell>
          <cell r="L205" t="str">
            <v>Project Time</v>
          </cell>
          <cell r="M205" t="str">
            <v>SUPERVISOR, CUSTOMER CONNECTIONS</v>
          </cell>
          <cell r="O205">
            <v>84.962177734375004</v>
          </cell>
          <cell r="Q205">
            <v>0</v>
          </cell>
          <cell r="S205" t="str">
            <v/>
          </cell>
          <cell r="T205" t="str">
            <v>609000311-101-5065</v>
          </cell>
          <cell r="U205" t="str">
            <v>609000</v>
          </cell>
          <cell r="V205" t="str">
            <v>Direct labour - Project (ABC costs)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B206" t="str">
            <v/>
          </cell>
          <cell r="C206" t="str">
            <v/>
          </cell>
          <cell r="D206" t="str">
            <v>CUSCONN101CCONCORE</v>
          </cell>
          <cell r="E206" t="str">
            <v>100036879</v>
          </cell>
          <cell r="F206" t="str">
            <v>56100</v>
          </cell>
          <cell r="G206" t="str">
            <v>Smart Grid Activities</v>
          </cell>
          <cell r="H206" t="str">
            <v>311</v>
          </cell>
          <cell r="I206" t="str">
            <v>101</v>
          </cell>
          <cell r="J206" t="str">
            <v>5065</v>
          </cell>
          <cell r="K206" t="str">
            <v>Project Time</v>
          </cell>
          <cell r="L206" t="str">
            <v>Project Time</v>
          </cell>
          <cell r="M206" t="str">
            <v>MANAGER, CUSTOMER CONNECTIONS</v>
          </cell>
          <cell r="O206">
            <v>90.150380859375005</v>
          </cell>
          <cell r="P206">
            <v>22</v>
          </cell>
          <cell r="Q206">
            <v>1983.30837890625</v>
          </cell>
          <cell r="S206" t="str">
            <v/>
          </cell>
          <cell r="T206" t="str">
            <v>609000311-101-5065</v>
          </cell>
          <cell r="U206" t="str">
            <v>609000</v>
          </cell>
          <cell r="V206" t="str">
            <v>Direct labour - Project (ABC costs)</v>
          </cell>
          <cell r="X206">
            <v>1983</v>
          </cell>
          <cell r="Y206">
            <v>165.25</v>
          </cell>
          <cell r="Z206">
            <v>165.25</v>
          </cell>
          <cell r="AA206">
            <v>165.25</v>
          </cell>
          <cell r="AB206">
            <v>165.25</v>
          </cell>
          <cell r="AC206">
            <v>165.25</v>
          </cell>
          <cell r="AD206">
            <v>165.25</v>
          </cell>
          <cell r="AE206">
            <v>165.25</v>
          </cell>
          <cell r="AF206">
            <v>165.25</v>
          </cell>
          <cell r="AG206">
            <v>165.25</v>
          </cell>
          <cell r="AH206">
            <v>165.25</v>
          </cell>
          <cell r="AI206">
            <v>165.25</v>
          </cell>
          <cell r="AJ206">
            <v>165.25</v>
          </cell>
          <cell r="AK206">
            <v>1983</v>
          </cell>
          <cell r="AL206">
            <v>0</v>
          </cell>
        </row>
        <row r="207">
          <cell r="B207" t="str">
            <v/>
          </cell>
          <cell r="C207" t="str">
            <v/>
          </cell>
          <cell r="D207" t="str">
            <v>CUSCONN101CCONCORE</v>
          </cell>
          <cell r="E207" t="str">
            <v>100036879</v>
          </cell>
          <cell r="F207" t="str">
            <v>56100</v>
          </cell>
          <cell r="G207" t="str">
            <v>Smart Grid Activities</v>
          </cell>
          <cell r="H207" t="str">
            <v>311</v>
          </cell>
          <cell r="I207" t="str">
            <v>101</v>
          </cell>
          <cell r="J207" t="str">
            <v>5065</v>
          </cell>
          <cell r="K207" t="str">
            <v>Project Time</v>
          </cell>
          <cell r="L207" t="str">
            <v>Project Time</v>
          </cell>
          <cell r="M207" t="str">
            <v>SUPERVISOR, CUSTOMER CONNECTIONS</v>
          </cell>
          <cell r="O207">
            <v>84.962177734375004</v>
          </cell>
          <cell r="P207">
            <v>22</v>
          </cell>
          <cell r="Q207">
            <v>1869.1679101562502</v>
          </cell>
          <cell r="S207" t="str">
            <v/>
          </cell>
          <cell r="T207" t="str">
            <v>609000311-101-5065</v>
          </cell>
          <cell r="U207" t="str">
            <v>609000</v>
          </cell>
          <cell r="V207" t="str">
            <v>Direct labour - Project (ABC costs)</v>
          </cell>
          <cell r="X207">
            <v>1869</v>
          </cell>
          <cell r="Y207">
            <v>155.75</v>
          </cell>
          <cell r="Z207">
            <v>155.75</v>
          </cell>
          <cell r="AA207">
            <v>155.75</v>
          </cell>
          <cell r="AB207">
            <v>155.75</v>
          </cell>
          <cell r="AC207">
            <v>155.75</v>
          </cell>
          <cell r="AD207">
            <v>155.75</v>
          </cell>
          <cell r="AE207">
            <v>155.75</v>
          </cell>
          <cell r="AF207">
            <v>155.75</v>
          </cell>
          <cell r="AG207">
            <v>155.75</v>
          </cell>
          <cell r="AH207">
            <v>155.75</v>
          </cell>
          <cell r="AI207">
            <v>155.75</v>
          </cell>
          <cell r="AJ207">
            <v>155.75</v>
          </cell>
          <cell r="AK207">
            <v>1869</v>
          </cell>
          <cell r="AL207">
            <v>0</v>
          </cell>
        </row>
        <row r="208">
          <cell r="B208" t="str">
            <v/>
          </cell>
          <cell r="C208" t="str">
            <v/>
          </cell>
          <cell r="D208" t="str">
            <v>CUSCONN101CCONCORE</v>
          </cell>
          <cell r="E208" t="str">
            <v>100036880</v>
          </cell>
          <cell r="F208" t="str">
            <v>56200</v>
          </cell>
          <cell r="G208" t="str">
            <v>Distributed Generation</v>
          </cell>
          <cell r="H208" t="str">
            <v>311</v>
          </cell>
          <cell r="I208" t="str">
            <v>101</v>
          </cell>
          <cell r="J208" t="str">
            <v>5065</v>
          </cell>
          <cell r="K208" t="str">
            <v>Project Time</v>
          </cell>
          <cell r="L208" t="str">
            <v>Project Time</v>
          </cell>
          <cell r="M208" t="str">
            <v>MANAGER, CUSTOMER CONNECTIONS</v>
          </cell>
          <cell r="O208">
            <v>90.150380859375005</v>
          </cell>
          <cell r="Q208">
            <v>0</v>
          </cell>
          <cell r="S208" t="str">
            <v/>
          </cell>
          <cell r="T208" t="str">
            <v>609000311-101-5065</v>
          </cell>
          <cell r="U208" t="str">
            <v>609000</v>
          </cell>
          <cell r="V208" t="str">
            <v>Direct labour - Project (ABC costs)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B209" t="str">
            <v/>
          </cell>
          <cell r="C209" t="str">
            <v/>
          </cell>
          <cell r="D209" t="str">
            <v>CUSCONN101CCONCORE</v>
          </cell>
          <cell r="E209" t="str">
            <v>100036880</v>
          </cell>
          <cell r="F209" t="str">
            <v>56200</v>
          </cell>
          <cell r="G209" t="str">
            <v>Distributed Generation</v>
          </cell>
          <cell r="H209" t="str">
            <v>311</v>
          </cell>
          <cell r="I209" t="str">
            <v>101</v>
          </cell>
          <cell r="J209" t="str">
            <v>5065</v>
          </cell>
          <cell r="K209" t="str">
            <v>Project Time</v>
          </cell>
          <cell r="L209" t="str">
            <v>Project Time</v>
          </cell>
          <cell r="M209" t="str">
            <v>SUPERVISOR, CUSTOMER CONNECTIONS</v>
          </cell>
          <cell r="O209">
            <v>84.962177734375004</v>
          </cell>
          <cell r="Q209">
            <v>0</v>
          </cell>
          <cell r="S209" t="str">
            <v/>
          </cell>
          <cell r="T209" t="str">
            <v>609000311-101-5065</v>
          </cell>
          <cell r="U209" t="str">
            <v>609000</v>
          </cell>
          <cell r="V209" t="str">
            <v>Direct labour - Project (ABC costs)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B210" t="str">
            <v/>
          </cell>
          <cell r="C210" t="str">
            <v/>
          </cell>
          <cell r="D210" t="str">
            <v>CUSCONN101CCONCORE</v>
          </cell>
          <cell r="E210" t="str">
            <v>100036881</v>
          </cell>
          <cell r="F210" t="str">
            <v>56300</v>
          </cell>
          <cell r="G210" t="str">
            <v>FIT - Feed In Tariff</v>
          </cell>
          <cell r="H210" t="str">
            <v>311</v>
          </cell>
          <cell r="I210" t="str">
            <v>101</v>
          </cell>
          <cell r="J210" t="str">
            <v>5065</v>
          </cell>
          <cell r="K210" t="str">
            <v>A/P</v>
          </cell>
          <cell r="L210" t="str">
            <v>SA10 - General Office Supplies</v>
          </cell>
          <cell r="M210" t="str">
            <v>A/P</v>
          </cell>
          <cell r="N210">
            <v>3000</v>
          </cell>
          <cell r="O210" t="str">
            <v/>
          </cell>
          <cell r="Q210" t="str">
            <v/>
          </cell>
          <cell r="S210" t="str">
            <v/>
          </cell>
          <cell r="T210" t="str">
            <v>704000311-101-5065</v>
          </cell>
          <cell r="U210" t="str">
            <v>704000</v>
          </cell>
          <cell r="V210" t="str">
            <v>General office supplies</v>
          </cell>
          <cell r="X210">
            <v>3000</v>
          </cell>
          <cell r="Y210">
            <v>250</v>
          </cell>
          <cell r="Z210">
            <v>250</v>
          </cell>
          <cell r="AA210">
            <v>250</v>
          </cell>
          <cell r="AB210">
            <v>250</v>
          </cell>
          <cell r="AC210">
            <v>250</v>
          </cell>
          <cell r="AD210">
            <v>250</v>
          </cell>
          <cell r="AE210">
            <v>250</v>
          </cell>
          <cell r="AF210">
            <v>250</v>
          </cell>
          <cell r="AG210">
            <v>250</v>
          </cell>
          <cell r="AH210">
            <v>250</v>
          </cell>
          <cell r="AI210">
            <v>250</v>
          </cell>
          <cell r="AJ210">
            <v>250</v>
          </cell>
          <cell r="AK210">
            <v>3000</v>
          </cell>
          <cell r="AL210">
            <v>0</v>
          </cell>
        </row>
        <row r="211">
          <cell r="B211">
            <v>19</v>
          </cell>
          <cell r="C211" t="str">
            <v/>
          </cell>
          <cell r="D211" t="str">
            <v>CUSCONN101CCONCORE</v>
          </cell>
          <cell r="E211" t="str">
            <v>100036881</v>
          </cell>
          <cell r="F211" t="str">
            <v>56300</v>
          </cell>
          <cell r="G211" t="str">
            <v>FIT - Feed In Tariff</v>
          </cell>
          <cell r="H211" t="str">
            <v>311</v>
          </cell>
          <cell r="I211" t="str">
            <v>101</v>
          </cell>
          <cell r="J211" t="str">
            <v>5065</v>
          </cell>
          <cell r="K211" t="str">
            <v>A/P</v>
          </cell>
          <cell r="L211" t="str">
            <v>SA37 - Consulting</v>
          </cell>
          <cell r="M211" t="str">
            <v>A/P</v>
          </cell>
          <cell r="N211">
            <v>24000</v>
          </cell>
          <cell r="O211" t="str">
            <v/>
          </cell>
          <cell r="Q211" t="str">
            <v/>
          </cell>
          <cell r="S211" t="str">
            <v/>
          </cell>
          <cell r="T211" t="str">
            <v>753000311-101-5065</v>
          </cell>
          <cell r="U211" t="str">
            <v>753000</v>
          </cell>
          <cell r="V211" t="str">
            <v>Consulting</v>
          </cell>
          <cell r="W211" t="str">
            <v>Consulting - MSS 2 hour per day</v>
          </cell>
          <cell r="X211">
            <v>24000</v>
          </cell>
          <cell r="Y211">
            <v>2000</v>
          </cell>
          <cell r="Z211">
            <v>2000</v>
          </cell>
          <cell r="AA211">
            <v>2000</v>
          </cell>
          <cell r="AB211">
            <v>2000</v>
          </cell>
          <cell r="AC211">
            <v>2000</v>
          </cell>
          <cell r="AD211">
            <v>2000</v>
          </cell>
          <cell r="AE211">
            <v>2000</v>
          </cell>
          <cell r="AF211">
            <v>2000</v>
          </cell>
          <cell r="AG211">
            <v>2000</v>
          </cell>
          <cell r="AH211">
            <v>2000</v>
          </cell>
          <cell r="AI211">
            <v>2000</v>
          </cell>
          <cell r="AJ211">
            <v>2000</v>
          </cell>
          <cell r="AK211">
            <v>24000</v>
          </cell>
          <cell r="AL211">
            <v>0</v>
          </cell>
        </row>
        <row r="212">
          <cell r="B212" t="str">
            <v/>
          </cell>
          <cell r="C212" t="str">
            <v/>
          </cell>
          <cell r="D212" t="str">
            <v>CUSCONN101CCONCORE</v>
          </cell>
          <cell r="E212" t="str">
            <v>100036881</v>
          </cell>
          <cell r="F212" t="str">
            <v>56300</v>
          </cell>
          <cell r="G212" t="str">
            <v>FIT - Feed In Tariff</v>
          </cell>
          <cell r="H212" t="str">
            <v>311</v>
          </cell>
          <cell r="I212" t="str">
            <v>101</v>
          </cell>
          <cell r="J212" t="str">
            <v>5065</v>
          </cell>
          <cell r="K212" t="str">
            <v>Project Time</v>
          </cell>
          <cell r="L212" t="str">
            <v>Project Time</v>
          </cell>
          <cell r="M212" t="str">
            <v>MANAGER, CUSTOMER CONNECTIONS</v>
          </cell>
          <cell r="O212">
            <v>90.150380859375005</v>
          </cell>
          <cell r="P212">
            <v>22</v>
          </cell>
          <cell r="Q212">
            <v>1983.30837890625</v>
          </cell>
          <cell r="S212" t="str">
            <v/>
          </cell>
          <cell r="T212" t="str">
            <v>609000311-101-5065</v>
          </cell>
          <cell r="U212" t="str">
            <v>609000</v>
          </cell>
          <cell r="V212" t="str">
            <v>Direct labour - Project (ABC costs)</v>
          </cell>
          <cell r="X212">
            <v>1983</v>
          </cell>
          <cell r="Y212">
            <v>165.25</v>
          </cell>
          <cell r="Z212">
            <v>165.25</v>
          </cell>
          <cell r="AA212">
            <v>165.25</v>
          </cell>
          <cell r="AB212">
            <v>165.25</v>
          </cell>
          <cell r="AC212">
            <v>165.25</v>
          </cell>
          <cell r="AD212">
            <v>165.25</v>
          </cell>
          <cell r="AE212">
            <v>165.25</v>
          </cell>
          <cell r="AF212">
            <v>165.25</v>
          </cell>
          <cell r="AG212">
            <v>165.25</v>
          </cell>
          <cell r="AH212">
            <v>165.25</v>
          </cell>
          <cell r="AI212">
            <v>165.25</v>
          </cell>
          <cell r="AJ212">
            <v>165.25</v>
          </cell>
          <cell r="AK212">
            <v>1983</v>
          </cell>
          <cell r="AL212">
            <v>0</v>
          </cell>
        </row>
        <row r="213">
          <cell r="B213" t="str">
            <v/>
          </cell>
          <cell r="C213" t="str">
            <v/>
          </cell>
          <cell r="D213" t="str">
            <v>CUSCONN101CCONCORE</v>
          </cell>
          <cell r="E213" t="str">
            <v>100036881</v>
          </cell>
          <cell r="F213" t="str">
            <v>56300</v>
          </cell>
          <cell r="G213" t="str">
            <v>FIT - Feed In Tariff</v>
          </cell>
          <cell r="H213" t="str">
            <v>311</v>
          </cell>
          <cell r="I213" t="str">
            <v>101</v>
          </cell>
          <cell r="J213" t="str">
            <v>5065</v>
          </cell>
          <cell r="K213" t="str">
            <v>Project Time</v>
          </cell>
          <cell r="L213" t="str">
            <v>Project Time</v>
          </cell>
          <cell r="M213" t="str">
            <v>SUPERVISOR, CUSTOMER CONNECTIONS</v>
          </cell>
          <cell r="O213">
            <v>84.962177734375004</v>
          </cell>
          <cell r="P213">
            <v>22</v>
          </cell>
          <cell r="Q213">
            <v>1869.1679101562502</v>
          </cell>
          <cell r="S213" t="str">
            <v/>
          </cell>
          <cell r="T213" t="str">
            <v>609000311-101-5065</v>
          </cell>
          <cell r="U213" t="str">
            <v>609000</v>
          </cell>
          <cell r="V213" t="str">
            <v>Direct labour - Project (ABC costs)</v>
          </cell>
          <cell r="X213">
            <v>1869</v>
          </cell>
          <cell r="Y213">
            <v>155.75</v>
          </cell>
          <cell r="Z213">
            <v>155.75</v>
          </cell>
          <cell r="AA213">
            <v>155.75</v>
          </cell>
          <cell r="AB213">
            <v>155.75</v>
          </cell>
          <cell r="AC213">
            <v>155.75</v>
          </cell>
          <cell r="AD213">
            <v>155.75</v>
          </cell>
          <cell r="AE213">
            <v>155.75</v>
          </cell>
          <cell r="AF213">
            <v>155.75</v>
          </cell>
          <cell r="AG213">
            <v>155.75</v>
          </cell>
          <cell r="AH213">
            <v>155.75</v>
          </cell>
          <cell r="AI213">
            <v>155.75</v>
          </cell>
          <cell r="AJ213">
            <v>155.75</v>
          </cell>
          <cell r="AK213">
            <v>1869</v>
          </cell>
          <cell r="AL213">
            <v>0</v>
          </cell>
        </row>
        <row r="214">
          <cell r="B214" t="str">
            <v/>
          </cell>
          <cell r="C214" t="str">
            <v/>
          </cell>
          <cell r="D214" t="str">
            <v>CUSCONN101CCONCORE</v>
          </cell>
          <cell r="E214" t="str">
            <v>100036882</v>
          </cell>
          <cell r="F214" t="str">
            <v>56400</v>
          </cell>
          <cell r="G214" t="str">
            <v>System Modeling (DESS/CYME)</v>
          </cell>
          <cell r="H214" t="str">
            <v>311</v>
          </cell>
          <cell r="I214" t="str">
            <v>101</v>
          </cell>
          <cell r="J214" t="str">
            <v>5065</v>
          </cell>
          <cell r="K214" t="str">
            <v>Project Time</v>
          </cell>
          <cell r="L214" t="str">
            <v>Project Time</v>
          </cell>
          <cell r="M214" t="str">
            <v>MANAGER, CUSTOMER CONNECTIONS</v>
          </cell>
          <cell r="O214">
            <v>90.150380859375005</v>
          </cell>
          <cell r="Q214">
            <v>0</v>
          </cell>
          <cell r="S214" t="str">
            <v/>
          </cell>
          <cell r="T214" t="str">
            <v>609000311-101-5065</v>
          </cell>
          <cell r="U214" t="str">
            <v>609000</v>
          </cell>
          <cell r="V214" t="str">
            <v>Direct labour - Project (ABC costs)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B215" t="str">
            <v/>
          </cell>
          <cell r="C215" t="str">
            <v/>
          </cell>
          <cell r="D215" t="str">
            <v>CUSCONN101CCONCOMMON</v>
          </cell>
          <cell r="E215" t="str">
            <v>100038849</v>
          </cell>
          <cell r="F215" t="str">
            <v>20150</v>
          </cell>
          <cell r="G215" t="str">
            <v>Complete Employee Engagement Survey</v>
          </cell>
          <cell r="H215" t="str">
            <v>311</v>
          </cell>
          <cell r="I215" t="str">
            <v>101</v>
          </cell>
          <cell r="J215" t="str">
            <v>5065</v>
          </cell>
          <cell r="O215" t="str">
            <v/>
          </cell>
          <cell r="Q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B216" t="str">
            <v/>
          </cell>
          <cell r="C216" t="str">
            <v/>
          </cell>
          <cell r="D216" t="str">
            <v>CCPCLOS1012055RC</v>
          </cell>
          <cell r="E216" t="str">
            <v>100041261</v>
          </cell>
          <cell r="F216" t="str">
            <v>60080</v>
          </cell>
          <cell r="G216" t="str">
            <v>Job Feedback and Closure</v>
          </cell>
          <cell r="H216" t="str">
            <v>311</v>
          </cell>
          <cell r="I216" t="str">
            <v>101</v>
          </cell>
          <cell r="J216" t="str">
            <v>5065</v>
          </cell>
          <cell r="O216" t="str">
            <v/>
          </cell>
          <cell r="Q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B217" t="str">
            <v/>
          </cell>
          <cell r="C217" t="str">
            <v/>
          </cell>
          <cell r="D217" t="str">
            <v>CCPCLOS1012055PL</v>
          </cell>
          <cell r="E217" t="str">
            <v>100041262</v>
          </cell>
          <cell r="F217" t="str">
            <v>60080</v>
          </cell>
          <cell r="G217" t="str">
            <v>Job Feedback and Closure</v>
          </cell>
          <cell r="H217" t="str">
            <v>311</v>
          </cell>
          <cell r="I217" t="str">
            <v>101</v>
          </cell>
          <cell r="J217" t="str">
            <v>5065</v>
          </cell>
          <cell r="O217" t="str">
            <v/>
          </cell>
          <cell r="Q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B218" t="str">
            <v/>
          </cell>
          <cell r="C218" t="str">
            <v/>
          </cell>
          <cell r="D218" t="str">
            <v>CCPCLOS1012055CP</v>
          </cell>
          <cell r="E218" t="str">
            <v>100041263</v>
          </cell>
          <cell r="F218" t="str">
            <v>60080</v>
          </cell>
          <cell r="G218" t="str">
            <v>Job Feedback and Closure</v>
          </cell>
          <cell r="H218" t="str">
            <v>311</v>
          </cell>
          <cell r="I218" t="str">
            <v>101</v>
          </cell>
          <cell r="J218" t="str">
            <v>5065</v>
          </cell>
          <cell r="O218" t="str">
            <v/>
          </cell>
          <cell r="Q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B219" t="str">
            <v/>
          </cell>
          <cell r="C219" t="str">
            <v/>
          </cell>
          <cell r="D219" t="str">
            <v>CUSCONN101CCONCORE</v>
          </cell>
          <cell r="E219" t="str">
            <v>100046834</v>
          </cell>
          <cell r="F219" t="str">
            <v>15110</v>
          </cell>
          <cell r="G219" t="str">
            <v>2011 EDR Application</v>
          </cell>
          <cell r="H219" t="str">
            <v>311</v>
          </cell>
          <cell r="I219" t="str">
            <v>101</v>
          </cell>
          <cell r="J219" t="str">
            <v>5065</v>
          </cell>
          <cell r="O219" t="str">
            <v/>
          </cell>
          <cell r="Q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B220">
            <v>20</v>
          </cell>
          <cell r="C220" t="str">
            <v/>
          </cell>
          <cell r="F220" t="str">
            <v>96000</v>
          </cell>
          <cell r="G220" t="str">
            <v>General Administration</v>
          </cell>
          <cell r="H220" t="str">
            <v>311</v>
          </cell>
          <cell r="I220" t="str">
            <v>101</v>
          </cell>
          <cell r="J220" t="str">
            <v>5065</v>
          </cell>
          <cell r="K220" t="str">
            <v>A/P</v>
          </cell>
          <cell r="L220" t="str">
            <v>SA58 - Public Relations</v>
          </cell>
          <cell r="M220" t="str">
            <v>A/P</v>
          </cell>
          <cell r="N220">
            <v>10000</v>
          </cell>
          <cell r="O220" t="str">
            <v/>
          </cell>
          <cell r="Q220" t="str">
            <v/>
          </cell>
          <cell r="S220" t="str">
            <v/>
          </cell>
          <cell r="T220" t="str">
            <v>773000311-101-5065</v>
          </cell>
          <cell r="U220" t="str">
            <v>773000</v>
          </cell>
          <cell r="V220" t="str">
            <v>Public relations</v>
          </cell>
          <cell r="X220">
            <v>10000</v>
          </cell>
          <cell r="Y220">
            <v>833.33333333333337</v>
          </cell>
          <cell r="Z220">
            <v>833.33333333333337</v>
          </cell>
          <cell r="AA220">
            <v>833.33333333333337</v>
          </cell>
          <cell r="AB220">
            <v>833.33333333333337</v>
          </cell>
          <cell r="AC220">
            <v>833.33333333333337</v>
          </cell>
          <cell r="AD220">
            <v>833.33333333333337</v>
          </cell>
          <cell r="AE220">
            <v>833.33333333333337</v>
          </cell>
          <cell r="AF220">
            <v>833.33333333333337</v>
          </cell>
          <cell r="AG220">
            <v>833.33333333333337</v>
          </cell>
          <cell r="AH220">
            <v>833.33333333333337</v>
          </cell>
          <cell r="AI220">
            <v>833.33333333333337</v>
          </cell>
          <cell r="AJ220">
            <v>833.33333333333337</v>
          </cell>
          <cell r="AK220">
            <v>10000</v>
          </cell>
          <cell r="AL220">
            <v>0</v>
          </cell>
          <cell r="AM220" t="str">
            <v>Miscellaneous</v>
          </cell>
        </row>
        <row r="221">
          <cell r="B221">
            <v>21</v>
          </cell>
          <cell r="C221" t="str">
            <v/>
          </cell>
          <cell r="F221" t="str">
            <v>96000</v>
          </cell>
          <cell r="G221" t="str">
            <v>General Administration</v>
          </cell>
          <cell r="H221" t="str">
            <v>311</v>
          </cell>
          <cell r="I221" t="str">
            <v>101</v>
          </cell>
          <cell r="J221" t="str">
            <v>5065</v>
          </cell>
          <cell r="K221" t="str">
            <v>A/P</v>
          </cell>
          <cell r="L221" t="str">
            <v>SA11 - Small Tools</v>
          </cell>
          <cell r="M221" t="str">
            <v>A/P</v>
          </cell>
          <cell r="N221">
            <v>1000</v>
          </cell>
          <cell r="O221" t="str">
            <v/>
          </cell>
          <cell r="Q221" t="str">
            <v/>
          </cell>
          <cell r="S221" t="str">
            <v/>
          </cell>
          <cell r="T221" t="str">
            <v>707000311-101-5065</v>
          </cell>
          <cell r="U221" t="str">
            <v>707000</v>
          </cell>
          <cell r="V221" t="str">
            <v>Small tools</v>
          </cell>
          <cell r="X221">
            <v>1000</v>
          </cell>
          <cell r="Y221">
            <v>83.333333333333329</v>
          </cell>
          <cell r="Z221">
            <v>83.333333333333329</v>
          </cell>
          <cell r="AA221">
            <v>83.333333333333329</v>
          </cell>
          <cell r="AB221">
            <v>83.333333333333329</v>
          </cell>
          <cell r="AC221">
            <v>83.333333333333329</v>
          </cell>
          <cell r="AD221">
            <v>83.333333333333329</v>
          </cell>
          <cell r="AE221">
            <v>83.333333333333329</v>
          </cell>
          <cell r="AF221">
            <v>83.333333333333329</v>
          </cell>
          <cell r="AG221">
            <v>83.333333333333329</v>
          </cell>
          <cell r="AH221">
            <v>83.333333333333329</v>
          </cell>
          <cell r="AI221">
            <v>83.333333333333329</v>
          </cell>
          <cell r="AJ221">
            <v>83.333333333333329</v>
          </cell>
          <cell r="AK221">
            <v>1000.0000000000001</v>
          </cell>
          <cell r="AL221">
            <v>0</v>
          </cell>
        </row>
        <row r="222">
          <cell r="B222" t="str">
            <v/>
          </cell>
          <cell r="C222" t="str">
            <v/>
          </cell>
          <cell r="F222" t="str">
            <v>96000</v>
          </cell>
          <cell r="G222" t="str">
            <v>General Administration</v>
          </cell>
          <cell r="H222" t="str">
            <v>311</v>
          </cell>
          <cell r="I222" t="str">
            <v>101</v>
          </cell>
          <cell r="J222" t="str">
            <v>5065</v>
          </cell>
          <cell r="K222" t="str">
            <v>A/P</v>
          </cell>
          <cell r="L222" t="str">
            <v>SA12 - Other Supplies</v>
          </cell>
          <cell r="M222" t="str">
            <v>A/P</v>
          </cell>
          <cell r="N222">
            <v>2000</v>
          </cell>
          <cell r="O222" t="str">
            <v/>
          </cell>
          <cell r="Q222" t="str">
            <v/>
          </cell>
          <cell r="S222" t="str">
            <v/>
          </cell>
          <cell r="T222" t="str">
            <v>709000311-101-5065</v>
          </cell>
          <cell r="U222" t="str">
            <v>709000</v>
          </cell>
          <cell r="V222" t="str">
            <v>Other supplies</v>
          </cell>
          <cell r="X222">
            <v>2000</v>
          </cell>
          <cell r="Y222">
            <v>166.66666666666666</v>
          </cell>
          <cell r="Z222">
            <v>166.66666666666666</v>
          </cell>
          <cell r="AA222">
            <v>166.66666666666666</v>
          </cell>
          <cell r="AB222">
            <v>166.66666666666666</v>
          </cell>
          <cell r="AC222">
            <v>166.66666666666666</v>
          </cell>
          <cell r="AD222">
            <v>166.66666666666666</v>
          </cell>
          <cell r="AE222">
            <v>166.66666666666666</v>
          </cell>
          <cell r="AF222">
            <v>166.66666666666666</v>
          </cell>
          <cell r="AG222">
            <v>166.66666666666666</v>
          </cell>
          <cell r="AH222">
            <v>166.66666666666666</v>
          </cell>
          <cell r="AI222">
            <v>166.66666666666666</v>
          </cell>
          <cell r="AJ222">
            <v>166.66666666666666</v>
          </cell>
          <cell r="AK222">
            <v>2000.0000000000002</v>
          </cell>
          <cell r="AL222">
            <v>0</v>
          </cell>
        </row>
        <row r="223">
          <cell r="B223">
            <v>22</v>
          </cell>
          <cell r="C223" t="str">
            <v/>
          </cell>
          <cell r="F223" t="str">
            <v>96000</v>
          </cell>
          <cell r="G223" t="str">
            <v>General Administration</v>
          </cell>
          <cell r="H223" t="str">
            <v>311</v>
          </cell>
          <cell r="I223" t="str">
            <v>101</v>
          </cell>
          <cell r="J223" t="str">
            <v>5065</v>
          </cell>
          <cell r="K223" t="str">
            <v>A/P</v>
          </cell>
          <cell r="L223" t="str">
            <v>SA14 - Repairs and Maintenance - Equipment</v>
          </cell>
          <cell r="M223" t="str">
            <v>A/P</v>
          </cell>
          <cell r="N223">
            <v>2000</v>
          </cell>
          <cell r="O223" t="str">
            <v/>
          </cell>
          <cell r="Q223" t="str">
            <v/>
          </cell>
          <cell r="S223" t="str">
            <v/>
          </cell>
          <cell r="T223" t="str">
            <v>711000311-101-5065</v>
          </cell>
          <cell r="U223" t="str">
            <v>711000</v>
          </cell>
          <cell r="V223" t="str">
            <v>Repairs and maintenance - Equipment</v>
          </cell>
          <cell r="X223">
            <v>2000</v>
          </cell>
          <cell r="Y223">
            <v>166.66666666666666</v>
          </cell>
          <cell r="Z223">
            <v>166.66666666666666</v>
          </cell>
          <cell r="AA223">
            <v>166.66666666666666</v>
          </cell>
          <cell r="AB223">
            <v>166.66666666666666</v>
          </cell>
          <cell r="AC223">
            <v>166.66666666666666</v>
          </cell>
          <cell r="AD223">
            <v>166.66666666666666</v>
          </cell>
          <cell r="AE223">
            <v>166.66666666666666</v>
          </cell>
          <cell r="AF223">
            <v>166.66666666666666</v>
          </cell>
          <cell r="AG223">
            <v>166.66666666666666</v>
          </cell>
          <cell r="AH223">
            <v>166.66666666666666</v>
          </cell>
          <cell r="AI223">
            <v>166.66666666666666</v>
          </cell>
          <cell r="AJ223">
            <v>166.66666666666666</v>
          </cell>
          <cell r="AK223">
            <v>2000.0000000000002</v>
          </cell>
          <cell r="AL223">
            <v>0</v>
          </cell>
        </row>
        <row r="224">
          <cell r="B224">
            <v>23</v>
          </cell>
          <cell r="C224" t="str">
            <v/>
          </cell>
          <cell r="F224" t="str">
            <v>96000</v>
          </cell>
          <cell r="G224" t="str">
            <v>General Administration</v>
          </cell>
          <cell r="H224" t="str">
            <v>311</v>
          </cell>
          <cell r="I224" t="str">
            <v>101</v>
          </cell>
          <cell r="J224" t="str">
            <v>5065</v>
          </cell>
          <cell r="K224" t="str">
            <v>A/P</v>
          </cell>
          <cell r="L224" t="str">
            <v>SA29 - Telephone</v>
          </cell>
          <cell r="M224" t="str">
            <v>A/P</v>
          </cell>
          <cell r="N224">
            <v>1250</v>
          </cell>
          <cell r="O224" t="str">
            <v/>
          </cell>
          <cell r="Q224" t="str">
            <v/>
          </cell>
          <cell r="S224" t="str">
            <v/>
          </cell>
          <cell r="T224" t="str">
            <v>730000311-101-5065</v>
          </cell>
          <cell r="U224" t="str">
            <v>730000</v>
          </cell>
          <cell r="V224" t="str">
            <v>Telephone</v>
          </cell>
          <cell r="X224">
            <v>1250</v>
          </cell>
          <cell r="Y224">
            <v>104.16666666666667</v>
          </cell>
          <cell r="Z224">
            <v>104.16666666666667</v>
          </cell>
          <cell r="AA224">
            <v>104.16666666666667</v>
          </cell>
          <cell r="AB224">
            <v>104.16666666666667</v>
          </cell>
          <cell r="AC224">
            <v>104.16666666666667</v>
          </cell>
          <cell r="AD224">
            <v>104.16666666666667</v>
          </cell>
          <cell r="AE224">
            <v>104.16666666666667</v>
          </cell>
          <cell r="AF224">
            <v>104.16666666666667</v>
          </cell>
          <cell r="AG224">
            <v>104.16666666666667</v>
          </cell>
          <cell r="AH224">
            <v>104.16666666666667</v>
          </cell>
          <cell r="AI224">
            <v>104.16666666666667</v>
          </cell>
          <cell r="AJ224">
            <v>104.16666666666667</v>
          </cell>
          <cell r="AK224">
            <v>1250</v>
          </cell>
          <cell r="AL224">
            <v>0</v>
          </cell>
        </row>
        <row r="225">
          <cell r="B225">
            <v>24</v>
          </cell>
          <cell r="C225" t="str">
            <v/>
          </cell>
          <cell r="F225" t="str">
            <v>96000</v>
          </cell>
          <cell r="G225" t="str">
            <v>General Administration</v>
          </cell>
          <cell r="H225" t="str">
            <v>311</v>
          </cell>
          <cell r="I225" t="str">
            <v>101</v>
          </cell>
          <cell r="J225" t="str">
            <v>5065</v>
          </cell>
          <cell r="K225" t="str">
            <v>A/P</v>
          </cell>
          <cell r="L225" t="str">
            <v>SA30 - Cellular and Pager - Expense</v>
          </cell>
          <cell r="M225" t="str">
            <v>A/P</v>
          </cell>
          <cell r="N225">
            <v>5000</v>
          </cell>
          <cell r="O225" t="str">
            <v/>
          </cell>
          <cell r="Q225" t="str">
            <v/>
          </cell>
          <cell r="S225" t="str">
            <v/>
          </cell>
          <cell r="T225" t="str">
            <v>731000311-101-5065</v>
          </cell>
          <cell r="U225" t="str">
            <v>731000</v>
          </cell>
          <cell r="V225" t="str">
            <v>Cellular and pager</v>
          </cell>
          <cell r="X225">
            <v>5000</v>
          </cell>
          <cell r="Y225">
            <v>416.66666666666669</v>
          </cell>
          <cell r="Z225">
            <v>416.66666666666669</v>
          </cell>
          <cell r="AA225">
            <v>416.66666666666669</v>
          </cell>
          <cell r="AB225">
            <v>416.66666666666669</v>
          </cell>
          <cell r="AC225">
            <v>416.66666666666669</v>
          </cell>
          <cell r="AD225">
            <v>416.66666666666669</v>
          </cell>
          <cell r="AE225">
            <v>416.66666666666669</v>
          </cell>
          <cell r="AF225">
            <v>416.66666666666669</v>
          </cell>
          <cell r="AG225">
            <v>416.66666666666669</v>
          </cell>
          <cell r="AH225">
            <v>416.66666666666669</v>
          </cell>
          <cell r="AI225">
            <v>416.66666666666669</v>
          </cell>
          <cell r="AJ225">
            <v>416.66666666666669</v>
          </cell>
          <cell r="AK225">
            <v>5000</v>
          </cell>
          <cell r="AL225">
            <v>0</v>
          </cell>
        </row>
        <row r="226">
          <cell r="B226">
            <v>25</v>
          </cell>
          <cell r="C226" t="str">
            <v/>
          </cell>
          <cell r="F226" t="str">
            <v>96000</v>
          </cell>
          <cell r="G226" t="str">
            <v>General Administration</v>
          </cell>
          <cell r="H226" t="str">
            <v>311</v>
          </cell>
          <cell r="I226" t="str">
            <v>101</v>
          </cell>
          <cell r="J226" t="str">
            <v>5065</v>
          </cell>
          <cell r="K226" t="str">
            <v>A/P</v>
          </cell>
          <cell r="L226" t="str">
            <v>SA31 - Wireless Communications - Expense</v>
          </cell>
          <cell r="M226" t="str">
            <v>A/P</v>
          </cell>
          <cell r="O226" t="str">
            <v/>
          </cell>
          <cell r="Q226" t="str">
            <v/>
          </cell>
          <cell r="S226" t="str">
            <v/>
          </cell>
          <cell r="T226" t="str">
            <v>735000311-101-5065</v>
          </cell>
          <cell r="U226" t="str">
            <v>735000</v>
          </cell>
          <cell r="V226" t="str">
            <v>Wireless communications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B227" t="str">
            <v/>
          </cell>
          <cell r="C227" t="str">
            <v/>
          </cell>
          <cell r="F227" t="str">
            <v>96000</v>
          </cell>
          <cell r="G227" t="str">
            <v>General Administration</v>
          </cell>
          <cell r="H227" t="str">
            <v>311</v>
          </cell>
          <cell r="I227" t="str">
            <v>101</v>
          </cell>
          <cell r="J227" t="str">
            <v>5065</v>
          </cell>
          <cell r="K227" t="str">
            <v>A/P</v>
          </cell>
          <cell r="L227" t="str">
            <v>SA37 - Consulting</v>
          </cell>
          <cell r="M227" t="str">
            <v>A/P</v>
          </cell>
          <cell r="N227">
            <v>1000</v>
          </cell>
          <cell r="O227" t="str">
            <v/>
          </cell>
          <cell r="Q227" t="str">
            <v/>
          </cell>
          <cell r="S227" t="str">
            <v/>
          </cell>
          <cell r="T227" t="str">
            <v>753000311-101-5065</v>
          </cell>
          <cell r="U227" t="str">
            <v>753000</v>
          </cell>
          <cell r="V227" t="str">
            <v>Consulting</v>
          </cell>
          <cell r="X227">
            <v>1000</v>
          </cell>
          <cell r="Y227">
            <v>83.333333333333329</v>
          </cell>
          <cell r="Z227">
            <v>83.333333333333329</v>
          </cell>
          <cell r="AA227">
            <v>83.333333333333329</v>
          </cell>
          <cell r="AB227">
            <v>83.333333333333329</v>
          </cell>
          <cell r="AC227">
            <v>83.333333333333329</v>
          </cell>
          <cell r="AD227">
            <v>83.333333333333329</v>
          </cell>
          <cell r="AE227">
            <v>83.333333333333329</v>
          </cell>
          <cell r="AF227">
            <v>83.333333333333329</v>
          </cell>
          <cell r="AG227">
            <v>83.333333333333329</v>
          </cell>
          <cell r="AH227">
            <v>83.333333333333329</v>
          </cell>
          <cell r="AI227">
            <v>83.333333333333329</v>
          </cell>
          <cell r="AJ227">
            <v>83.333333333333329</v>
          </cell>
          <cell r="AK227">
            <v>1000.0000000000001</v>
          </cell>
          <cell r="AL227">
            <v>0</v>
          </cell>
          <cell r="AM227" t="str">
            <v>Miscellaneous</v>
          </cell>
        </row>
        <row r="228">
          <cell r="B228">
            <v>26</v>
          </cell>
          <cell r="C228" t="str">
            <v/>
          </cell>
          <cell r="F228" t="str">
            <v>96000</v>
          </cell>
          <cell r="G228" t="str">
            <v>General Administration</v>
          </cell>
          <cell r="H228" t="str">
            <v>311</v>
          </cell>
          <cell r="I228" t="str">
            <v>101</v>
          </cell>
          <cell r="J228" t="str">
            <v>5065</v>
          </cell>
          <cell r="K228" t="str">
            <v>A/P</v>
          </cell>
          <cell r="L228" t="str">
            <v>SA6 - Computer Maintenance</v>
          </cell>
          <cell r="M228" t="str">
            <v>A/P</v>
          </cell>
          <cell r="N228">
            <v>5000</v>
          </cell>
          <cell r="O228" t="str">
            <v/>
          </cell>
          <cell r="Q228" t="str">
            <v/>
          </cell>
          <cell r="S228" t="str">
            <v/>
          </cell>
          <cell r="T228" t="str">
            <v>690000311-101-5065</v>
          </cell>
          <cell r="U228" t="str">
            <v>690000</v>
          </cell>
          <cell r="V228" t="str">
            <v>Computer maintenance</v>
          </cell>
          <cell r="X228">
            <v>5000</v>
          </cell>
          <cell r="Y228">
            <v>416.66666666666669</v>
          </cell>
          <cell r="Z228">
            <v>416.66666666666669</v>
          </cell>
          <cell r="AA228">
            <v>416.66666666666669</v>
          </cell>
          <cell r="AB228">
            <v>416.66666666666669</v>
          </cell>
          <cell r="AC228">
            <v>416.66666666666669</v>
          </cell>
          <cell r="AD228">
            <v>416.66666666666669</v>
          </cell>
          <cell r="AE228">
            <v>416.66666666666669</v>
          </cell>
          <cell r="AF228">
            <v>416.66666666666669</v>
          </cell>
          <cell r="AG228">
            <v>416.66666666666669</v>
          </cell>
          <cell r="AH228">
            <v>416.66666666666669</v>
          </cell>
          <cell r="AI228">
            <v>416.66666666666669</v>
          </cell>
          <cell r="AJ228">
            <v>416.66666666666669</v>
          </cell>
          <cell r="AK228">
            <v>5000</v>
          </cell>
          <cell r="AL228">
            <v>0</v>
          </cell>
        </row>
        <row r="229">
          <cell r="B229" t="str">
            <v/>
          </cell>
          <cell r="C229" t="str">
            <v/>
          </cell>
          <cell r="F229" t="str">
            <v>96000</v>
          </cell>
          <cell r="G229" t="str">
            <v>General Administration</v>
          </cell>
          <cell r="H229" t="str">
            <v>311</v>
          </cell>
          <cell r="I229" t="str">
            <v>101</v>
          </cell>
          <cell r="J229" t="str">
            <v>5065</v>
          </cell>
          <cell r="K229" t="str">
            <v>A/P</v>
          </cell>
          <cell r="L229" t="str">
            <v>SA70 - Maintenance - Tools and Equipment</v>
          </cell>
          <cell r="M229" t="str">
            <v>A/P</v>
          </cell>
          <cell r="N229">
            <v>1000</v>
          </cell>
          <cell r="O229" t="str">
            <v/>
          </cell>
          <cell r="Q229" t="str">
            <v/>
          </cell>
          <cell r="S229" t="str">
            <v/>
          </cell>
          <cell r="T229" t="str">
            <v>711000311-101-5065</v>
          </cell>
          <cell r="U229" t="str">
            <v>711000</v>
          </cell>
          <cell r="V229" t="str">
            <v>Repairs and maintenance - Equipment</v>
          </cell>
          <cell r="X229">
            <v>1000</v>
          </cell>
          <cell r="Y229">
            <v>83.333333333333329</v>
          </cell>
          <cell r="Z229">
            <v>83.333333333333329</v>
          </cell>
          <cell r="AA229">
            <v>83.333333333333329</v>
          </cell>
          <cell r="AB229">
            <v>83.333333333333329</v>
          </cell>
          <cell r="AC229">
            <v>83.333333333333329</v>
          </cell>
          <cell r="AD229">
            <v>83.333333333333329</v>
          </cell>
          <cell r="AE229">
            <v>83.333333333333329</v>
          </cell>
          <cell r="AF229">
            <v>83.333333333333329</v>
          </cell>
          <cell r="AG229">
            <v>83.333333333333329</v>
          </cell>
          <cell r="AH229">
            <v>83.333333333333329</v>
          </cell>
          <cell r="AI229">
            <v>83.333333333333329</v>
          </cell>
          <cell r="AJ229">
            <v>83.333333333333329</v>
          </cell>
          <cell r="AK229">
            <v>1000.0000000000001</v>
          </cell>
          <cell r="AL229">
            <v>0</v>
          </cell>
        </row>
        <row r="230">
          <cell r="B230">
            <v>27</v>
          </cell>
          <cell r="C230" t="str">
            <v/>
          </cell>
          <cell r="F230" t="str">
            <v>96000</v>
          </cell>
          <cell r="G230" t="str">
            <v>General Administration</v>
          </cell>
          <cell r="H230" t="str">
            <v>311</v>
          </cell>
          <cell r="I230" t="str">
            <v>101</v>
          </cell>
          <cell r="J230" t="str">
            <v>5065</v>
          </cell>
          <cell r="K230" t="str">
            <v>A/P</v>
          </cell>
          <cell r="L230" t="str">
            <v>SA21 - Repairs and Maintenance - Building</v>
          </cell>
          <cell r="M230" t="str">
            <v>A/P</v>
          </cell>
          <cell r="N230">
            <v>85000</v>
          </cell>
          <cell r="O230" t="str">
            <v/>
          </cell>
          <cell r="Q230" t="str">
            <v/>
          </cell>
          <cell r="S230" t="str">
            <v/>
          </cell>
          <cell r="T230" t="str">
            <v>723000311-101-5065</v>
          </cell>
          <cell r="U230" t="str">
            <v>723000</v>
          </cell>
          <cell r="V230" t="str">
            <v>Repairs and maintenance - Building</v>
          </cell>
          <cell r="W230" t="str">
            <v>Move to Stoney Creek</v>
          </cell>
          <cell r="X230">
            <v>85000</v>
          </cell>
          <cell r="Y230">
            <v>14166.666666666666</v>
          </cell>
          <cell r="Z230">
            <v>14166.666666666666</v>
          </cell>
          <cell r="AA230">
            <v>14166.666666666666</v>
          </cell>
          <cell r="AB230">
            <v>14166.666666666666</v>
          </cell>
          <cell r="AC230">
            <v>14166.666666666666</v>
          </cell>
          <cell r="AD230">
            <v>14166.666666666666</v>
          </cell>
          <cell r="AK230">
            <v>85000</v>
          </cell>
          <cell r="AL230">
            <v>0</v>
          </cell>
          <cell r="AN230">
            <v>-85000</v>
          </cell>
        </row>
        <row r="231">
          <cell r="B231">
            <v>28</v>
          </cell>
          <cell r="C231" t="str">
            <v/>
          </cell>
          <cell r="F231" t="str">
            <v>96000</v>
          </cell>
          <cell r="G231" t="str">
            <v>General Administration</v>
          </cell>
          <cell r="H231" t="str">
            <v>311</v>
          </cell>
          <cell r="I231" t="str">
            <v>101</v>
          </cell>
          <cell r="J231" t="str">
            <v>5065</v>
          </cell>
          <cell r="K231" t="str">
            <v>A/P</v>
          </cell>
          <cell r="L231" t="str">
            <v>SA8 - Software License and Maintenance</v>
          </cell>
          <cell r="M231" t="str">
            <v>A/P</v>
          </cell>
          <cell r="N231">
            <v>30000</v>
          </cell>
          <cell r="O231" t="str">
            <v/>
          </cell>
          <cell r="Q231" t="str">
            <v/>
          </cell>
          <cell r="S231" t="str">
            <v/>
          </cell>
          <cell r="T231" t="str">
            <v>140300311-101-5065</v>
          </cell>
          <cell r="U231" t="str">
            <v>140300</v>
          </cell>
          <cell r="V231" t="str">
            <v>Prepaid other</v>
          </cell>
          <cell r="W231" t="str">
            <v>Emobile Software Licenses - 30</v>
          </cell>
          <cell r="X231">
            <v>30000</v>
          </cell>
          <cell r="Y231">
            <v>2500</v>
          </cell>
          <cell r="Z231">
            <v>2500</v>
          </cell>
          <cell r="AA231">
            <v>2500</v>
          </cell>
          <cell r="AB231">
            <v>2500</v>
          </cell>
          <cell r="AC231">
            <v>2500</v>
          </cell>
          <cell r="AD231">
            <v>2500</v>
          </cell>
          <cell r="AE231">
            <v>2500</v>
          </cell>
          <cell r="AF231">
            <v>2500</v>
          </cell>
          <cell r="AG231">
            <v>2500</v>
          </cell>
          <cell r="AH231">
            <v>2500</v>
          </cell>
          <cell r="AI231">
            <v>2500</v>
          </cell>
          <cell r="AJ231">
            <v>2500</v>
          </cell>
          <cell r="AK231">
            <v>30000</v>
          </cell>
          <cell r="AL231">
            <v>0</v>
          </cell>
        </row>
        <row r="232">
          <cell r="B232" t="str">
            <v/>
          </cell>
          <cell r="C232" t="str">
            <v/>
          </cell>
          <cell r="F232" t="str">
            <v>96000</v>
          </cell>
          <cell r="G232" t="str">
            <v>General Administration</v>
          </cell>
          <cell r="H232" t="str">
            <v>311</v>
          </cell>
          <cell r="I232" t="str">
            <v>101</v>
          </cell>
          <cell r="J232" t="str">
            <v>5065</v>
          </cell>
          <cell r="K232" t="str">
            <v>A/P</v>
          </cell>
          <cell r="L232" t="str">
            <v>SA6 - Computer Maintenance</v>
          </cell>
          <cell r="M232" t="str">
            <v>A/P</v>
          </cell>
          <cell r="N232">
            <v>25000</v>
          </cell>
          <cell r="O232" t="str">
            <v/>
          </cell>
          <cell r="Q232" t="str">
            <v/>
          </cell>
          <cell r="S232" t="str">
            <v/>
          </cell>
          <cell r="T232" t="str">
            <v>690000311-101-5065</v>
          </cell>
          <cell r="U232" t="str">
            <v>690000</v>
          </cell>
          <cell r="V232" t="str">
            <v>Computer maintenance</v>
          </cell>
          <cell r="W232" t="str">
            <v>EmobileLicense $</v>
          </cell>
          <cell r="X232">
            <v>25000</v>
          </cell>
          <cell r="Y232">
            <v>12500</v>
          </cell>
          <cell r="Z232">
            <v>12500</v>
          </cell>
          <cell r="AK232">
            <v>25000</v>
          </cell>
          <cell r="AL232">
            <v>0</v>
          </cell>
        </row>
        <row r="233">
          <cell r="B233" t="str">
            <v/>
          </cell>
          <cell r="C233" t="str">
            <v/>
          </cell>
          <cell r="F233" t="str">
            <v>96000</v>
          </cell>
          <cell r="G233" t="str">
            <v>General Administration</v>
          </cell>
          <cell r="H233" t="str">
            <v>311</v>
          </cell>
          <cell r="I233" t="str">
            <v>101</v>
          </cell>
          <cell r="J233" t="str">
            <v>5065</v>
          </cell>
          <cell r="K233" t="str">
            <v>A/P</v>
          </cell>
          <cell r="L233" t="str">
            <v>SA6 - Computer Maintenance</v>
          </cell>
          <cell r="M233" t="str">
            <v>A/P</v>
          </cell>
          <cell r="N233">
            <v>15000</v>
          </cell>
          <cell r="O233" t="str">
            <v/>
          </cell>
          <cell r="Q233" t="str">
            <v/>
          </cell>
          <cell r="S233" t="str">
            <v/>
          </cell>
          <cell r="T233" t="str">
            <v>690000311-101-5065</v>
          </cell>
          <cell r="U233" t="str">
            <v>690000</v>
          </cell>
          <cell r="V233" t="str">
            <v>Computer maintenance</v>
          </cell>
          <cell r="W233" t="str">
            <v>Emobile Wireless Communication$</v>
          </cell>
          <cell r="X233">
            <v>15000</v>
          </cell>
          <cell r="Y233">
            <v>7500</v>
          </cell>
          <cell r="Z233">
            <v>7500</v>
          </cell>
          <cell r="AK233">
            <v>15000</v>
          </cell>
          <cell r="AL233">
            <v>0</v>
          </cell>
        </row>
        <row r="234">
          <cell r="B234" t="str">
            <v/>
          </cell>
          <cell r="C234" t="str">
            <v/>
          </cell>
          <cell r="F234" t="str">
            <v>96000</v>
          </cell>
          <cell r="G234" t="str">
            <v>General Administration</v>
          </cell>
          <cell r="H234" t="str">
            <v>311</v>
          </cell>
          <cell r="I234" t="str">
            <v>101</v>
          </cell>
          <cell r="J234" t="str">
            <v>5065</v>
          </cell>
          <cell r="K234" t="str">
            <v>A/P</v>
          </cell>
          <cell r="L234" t="str">
            <v>SA6 - Computer Maintenance</v>
          </cell>
          <cell r="M234" t="str">
            <v>A/P</v>
          </cell>
          <cell r="N234">
            <v>200000</v>
          </cell>
          <cell r="O234" t="str">
            <v/>
          </cell>
          <cell r="Q234" t="str">
            <v/>
          </cell>
          <cell r="S234" t="str">
            <v/>
          </cell>
          <cell r="T234" t="str">
            <v>690000311-101-5065</v>
          </cell>
          <cell r="U234" t="str">
            <v>690000</v>
          </cell>
          <cell r="V234" t="str">
            <v>Computer maintenance</v>
          </cell>
          <cell r="W234" t="str">
            <v xml:space="preserve">SO implementation Daff/IFS/FW </v>
          </cell>
          <cell r="X234">
            <v>200000</v>
          </cell>
          <cell r="Y234">
            <v>33333.333333333336</v>
          </cell>
          <cell r="Z234">
            <v>33333.333333333336</v>
          </cell>
          <cell r="AA234">
            <v>33333.333333333336</v>
          </cell>
          <cell r="AB234">
            <v>33333.333333333336</v>
          </cell>
          <cell r="AC234">
            <v>33333.333333333336</v>
          </cell>
          <cell r="AD234">
            <v>33333.333333333336</v>
          </cell>
          <cell r="AK234">
            <v>200000.00000000003</v>
          </cell>
          <cell r="AL234">
            <v>0</v>
          </cell>
          <cell r="AN234">
            <v>-150000</v>
          </cell>
        </row>
        <row r="235">
          <cell r="B235" t="str">
            <v/>
          </cell>
          <cell r="C235" t="str">
            <v/>
          </cell>
          <cell r="F235" t="str">
            <v>96000</v>
          </cell>
          <cell r="G235" t="str">
            <v>General Administration</v>
          </cell>
          <cell r="H235" t="str">
            <v>311</v>
          </cell>
          <cell r="I235" t="str">
            <v>101</v>
          </cell>
          <cell r="J235" t="str">
            <v>5065</v>
          </cell>
          <cell r="K235" t="str">
            <v>A/P</v>
          </cell>
          <cell r="L235" t="str">
            <v>SA37 - Consulting</v>
          </cell>
          <cell r="M235" t="str">
            <v>A/P</v>
          </cell>
          <cell r="N235">
            <v>70000</v>
          </cell>
          <cell r="O235" t="str">
            <v/>
          </cell>
          <cell r="Q235" t="str">
            <v/>
          </cell>
          <cell r="S235" t="str">
            <v/>
          </cell>
          <cell r="T235" t="str">
            <v>753000311-101-5065</v>
          </cell>
          <cell r="U235" t="str">
            <v>753000</v>
          </cell>
          <cell r="V235" t="str">
            <v>Consulting</v>
          </cell>
          <cell r="W235" t="str">
            <v xml:space="preserve">Consulting -emobile Daff/IFS/FW </v>
          </cell>
          <cell r="X235">
            <v>70000</v>
          </cell>
          <cell r="Y235">
            <v>11666.666666666666</v>
          </cell>
          <cell r="Z235">
            <v>11666.666666666666</v>
          </cell>
          <cell r="AA235">
            <v>11666.666666666666</v>
          </cell>
          <cell r="AB235">
            <v>11666.666666666666</v>
          </cell>
          <cell r="AC235">
            <v>11666.666666666666</v>
          </cell>
          <cell r="AD235">
            <v>11666.666666666666</v>
          </cell>
          <cell r="AK235">
            <v>70000</v>
          </cell>
          <cell r="AL235">
            <v>0</v>
          </cell>
          <cell r="AN235">
            <v>-20000</v>
          </cell>
        </row>
        <row r="236">
          <cell r="B236" t="str">
            <v/>
          </cell>
          <cell r="C236" t="str">
            <v/>
          </cell>
          <cell r="F236" t="str">
            <v>96000</v>
          </cell>
          <cell r="G236" t="str">
            <v>General Administration</v>
          </cell>
          <cell r="H236" t="str">
            <v>311</v>
          </cell>
          <cell r="I236" t="str">
            <v>101</v>
          </cell>
          <cell r="J236" t="str">
            <v>5065</v>
          </cell>
          <cell r="K236" t="str">
            <v>A/P</v>
          </cell>
          <cell r="L236" t="str">
            <v>SA6 - Computer Maintenance</v>
          </cell>
          <cell r="M236" t="str">
            <v>A/P</v>
          </cell>
          <cell r="N236">
            <v>75000</v>
          </cell>
          <cell r="O236" t="str">
            <v/>
          </cell>
          <cell r="Q236" t="str">
            <v/>
          </cell>
          <cell r="S236" t="str">
            <v/>
          </cell>
          <cell r="T236" t="str">
            <v>690000311-101-5065</v>
          </cell>
          <cell r="U236" t="str">
            <v>690000</v>
          </cell>
          <cell r="V236" t="str">
            <v>Computer maintenance</v>
          </cell>
          <cell r="W236" t="str">
            <v xml:space="preserve">Daff/FW Upgrades </v>
          </cell>
          <cell r="X236">
            <v>75000</v>
          </cell>
          <cell r="AD236">
            <v>75000</v>
          </cell>
          <cell r="AK236">
            <v>75000</v>
          </cell>
          <cell r="AL236">
            <v>0</v>
          </cell>
          <cell r="AN236">
            <v>-15000</v>
          </cell>
        </row>
        <row r="237">
          <cell r="B237" t="str">
            <v/>
          </cell>
          <cell r="C237" t="str">
            <v/>
          </cell>
          <cell r="O237" t="str">
            <v/>
          </cell>
          <cell r="Q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>MSS Consulting 2011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 t="str">
            <v>New Staff for backfill for MSS</v>
          </cell>
          <cell r="AN237">
            <v>100000</v>
          </cell>
        </row>
        <row r="238">
          <cell r="B238" t="str">
            <v/>
          </cell>
          <cell r="C238" t="str">
            <v/>
          </cell>
          <cell r="O238" t="str">
            <v/>
          </cell>
          <cell r="Q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B239" t="str">
            <v/>
          </cell>
          <cell r="C239" t="str">
            <v/>
          </cell>
          <cell r="F239" t="str">
            <v>96000</v>
          </cell>
          <cell r="G239" t="str">
            <v>General Administration</v>
          </cell>
          <cell r="H239" t="str">
            <v>311</v>
          </cell>
          <cell r="I239" t="str">
            <v>101</v>
          </cell>
          <cell r="J239" t="str">
            <v>5065</v>
          </cell>
          <cell r="K239" t="str">
            <v>A/P</v>
          </cell>
          <cell r="L239" t="str">
            <v>SA37 - Consulting</v>
          </cell>
          <cell r="M239" t="str">
            <v>A/P</v>
          </cell>
          <cell r="N239">
            <v>15000</v>
          </cell>
          <cell r="O239" t="str">
            <v/>
          </cell>
          <cell r="Q239" t="str">
            <v/>
          </cell>
          <cell r="S239" t="str">
            <v/>
          </cell>
          <cell r="T239" t="str">
            <v>753000311-101-5065</v>
          </cell>
          <cell r="U239" t="str">
            <v>753000</v>
          </cell>
          <cell r="V239" t="str">
            <v>Consulting</v>
          </cell>
          <cell r="W239" t="str">
            <v>Contractor Website Enhancemenet - 2011</v>
          </cell>
          <cell r="X239">
            <v>15000</v>
          </cell>
          <cell r="Z239">
            <v>15000</v>
          </cell>
          <cell r="AK239">
            <v>15000</v>
          </cell>
          <cell r="AL239">
            <v>0</v>
          </cell>
        </row>
        <row r="240">
          <cell r="B240" t="str">
            <v/>
          </cell>
          <cell r="C240" t="str">
            <v/>
          </cell>
          <cell r="F240" t="str">
            <v>96000</v>
          </cell>
          <cell r="G240" t="str">
            <v>General Administration</v>
          </cell>
          <cell r="H240" t="str">
            <v>311</v>
          </cell>
          <cell r="I240" t="str">
            <v>101</v>
          </cell>
          <cell r="J240" t="str">
            <v>5065</v>
          </cell>
          <cell r="K240" t="str">
            <v>A/P</v>
          </cell>
          <cell r="L240" t="str">
            <v>SA1 - Training and Development</v>
          </cell>
          <cell r="M240" t="str">
            <v>A/P</v>
          </cell>
          <cell r="N240">
            <v>5000</v>
          </cell>
          <cell r="O240" t="str">
            <v/>
          </cell>
          <cell r="Q240" t="str">
            <v/>
          </cell>
          <cell r="S240" t="str">
            <v/>
          </cell>
          <cell r="T240" t="str">
            <v>640000311-101-5065</v>
          </cell>
          <cell r="U240" t="str">
            <v>640000</v>
          </cell>
          <cell r="V240" t="str">
            <v>Training and development</v>
          </cell>
          <cell r="W240" t="str">
            <v>Contractor Training</v>
          </cell>
          <cell r="X240">
            <v>5000</v>
          </cell>
          <cell r="AB240">
            <v>2500</v>
          </cell>
          <cell r="AG240">
            <v>2500</v>
          </cell>
          <cell r="AK240">
            <v>5000</v>
          </cell>
          <cell r="AL240">
            <v>0</v>
          </cell>
        </row>
        <row r="241">
          <cell r="B241" t="str">
            <v/>
          </cell>
          <cell r="C241" t="str">
            <v/>
          </cell>
          <cell r="F241" t="str">
            <v>96000</v>
          </cell>
          <cell r="G241" t="str">
            <v>General Administration</v>
          </cell>
          <cell r="H241" t="str">
            <v>311</v>
          </cell>
          <cell r="I241" t="str">
            <v>101</v>
          </cell>
          <cell r="J241" t="str">
            <v>5065</v>
          </cell>
          <cell r="K241" t="str">
            <v>A/P</v>
          </cell>
          <cell r="L241" t="str">
            <v>SA90 - Meals and Entertainment</v>
          </cell>
          <cell r="M241" t="str">
            <v>A/P</v>
          </cell>
          <cell r="N241">
            <v>10000</v>
          </cell>
          <cell r="O241" t="str">
            <v/>
          </cell>
          <cell r="Q241" t="str">
            <v/>
          </cell>
          <cell r="S241" t="str">
            <v/>
          </cell>
          <cell r="T241" t="str">
            <v>622000311-101-5065</v>
          </cell>
          <cell r="U241" t="str">
            <v>622000</v>
          </cell>
          <cell r="V241" t="str">
            <v>Meals and entertainment</v>
          </cell>
          <cell r="W241" t="str">
            <v>Contractor Event</v>
          </cell>
          <cell r="X241">
            <v>10000</v>
          </cell>
          <cell r="AD241">
            <v>10000</v>
          </cell>
          <cell r="AK241">
            <v>10000</v>
          </cell>
          <cell r="AL241">
            <v>0</v>
          </cell>
        </row>
        <row r="242">
          <cell r="B242" t="str">
            <v/>
          </cell>
          <cell r="C242" t="str">
            <v/>
          </cell>
          <cell r="O242" t="str">
            <v/>
          </cell>
          <cell r="Q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B243" t="str">
            <v/>
          </cell>
          <cell r="C243" t="str">
            <v/>
          </cell>
          <cell r="O243" t="str">
            <v/>
          </cell>
          <cell r="Q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B244" t="str">
            <v/>
          </cell>
          <cell r="C244" t="str">
            <v/>
          </cell>
          <cell r="O244" t="str">
            <v/>
          </cell>
          <cell r="Q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B245" t="str">
            <v/>
          </cell>
          <cell r="C245" t="str">
            <v/>
          </cell>
          <cell r="O245" t="str">
            <v/>
          </cell>
          <cell r="Q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B246" t="str">
            <v/>
          </cell>
          <cell r="C246" t="str">
            <v/>
          </cell>
          <cell r="O246" t="str">
            <v/>
          </cell>
          <cell r="Q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X246">
            <v>0</v>
          </cell>
          <cell r="AK246">
            <v>0</v>
          </cell>
          <cell r="AL246">
            <v>0</v>
          </cell>
        </row>
        <row r="247">
          <cell r="B247" t="str">
            <v/>
          </cell>
          <cell r="C247" t="str">
            <v/>
          </cell>
          <cell r="O247" t="str">
            <v/>
          </cell>
          <cell r="Q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X247">
            <v>0</v>
          </cell>
          <cell r="AK247">
            <v>0</v>
          </cell>
          <cell r="AL247">
            <v>0</v>
          </cell>
        </row>
        <row r="248">
          <cell r="B248" t="str">
            <v/>
          </cell>
          <cell r="C248" t="str">
            <v/>
          </cell>
          <cell r="O248" t="str">
            <v/>
          </cell>
          <cell r="Q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X248">
            <v>0</v>
          </cell>
          <cell r="AK248">
            <v>0</v>
          </cell>
          <cell r="AL248">
            <v>0</v>
          </cell>
        </row>
        <row r="249">
          <cell r="B249" t="str">
            <v/>
          </cell>
          <cell r="C249" t="str">
            <v/>
          </cell>
          <cell r="O249" t="str">
            <v/>
          </cell>
          <cell r="Q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X249">
            <v>0</v>
          </cell>
          <cell r="AK249">
            <v>0</v>
          </cell>
          <cell r="AL249">
            <v>0</v>
          </cell>
        </row>
        <row r="250">
          <cell r="B250" t="str">
            <v/>
          </cell>
          <cell r="C250" t="str">
            <v/>
          </cell>
          <cell r="O250" t="str">
            <v/>
          </cell>
          <cell r="Q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X250">
            <v>0</v>
          </cell>
          <cell r="AK250">
            <v>0</v>
          </cell>
          <cell r="AL250">
            <v>0</v>
          </cell>
        </row>
        <row r="251">
          <cell r="B251" t="str">
            <v/>
          </cell>
          <cell r="C251" t="str">
            <v/>
          </cell>
          <cell r="O251" t="str">
            <v/>
          </cell>
          <cell r="Q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X251">
            <v>0</v>
          </cell>
          <cell r="AK251">
            <v>0</v>
          </cell>
          <cell r="AL251">
            <v>0</v>
          </cell>
        </row>
        <row r="252">
          <cell r="B252" t="str">
            <v/>
          </cell>
          <cell r="C252" t="str">
            <v/>
          </cell>
          <cell r="O252" t="str">
            <v/>
          </cell>
          <cell r="Q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X252">
            <v>0</v>
          </cell>
          <cell r="AK252">
            <v>0</v>
          </cell>
          <cell r="AL252">
            <v>0</v>
          </cell>
        </row>
        <row r="253">
          <cell r="B253" t="str">
            <v/>
          </cell>
          <cell r="C253" t="str">
            <v/>
          </cell>
          <cell r="O253" t="str">
            <v/>
          </cell>
          <cell r="Q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X253">
            <v>0</v>
          </cell>
          <cell r="AK253">
            <v>0</v>
          </cell>
          <cell r="AL253">
            <v>0</v>
          </cell>
        </row>
        <row r="254">
          <cell r="B254" t="str">
            <v/>
          </cell>
          <cell r="C254" t="str">
            <v/>
          </cell>
          <cell r="O254" t="str">
            <v/>
          </cell>
          <cell r="Q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X254">
            <v>0</v>
          </cell>
          <cell r="AK254">
            <v>0</v>
          </cell>
          <cell r="AL254">
            <v>0</v>
          </cell>
        </row>
        <row r="255">
          <cell r="B255" t="str">
            <v/>
          </cell>
          <cell r="C255" t="str">
            <v/>
          </cell>
          <cell r="O255" t="str">
            <v/>
          </cell>
          <cell r="Q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X255">
            <v>0</v>
          </cell>
          <cell r="AK255">
            <v>0</v>
          </cell>
          <cell r="AL255">
            <v>0</v>
          </cell>
        </row>
        <row r="256">
          <cell r="B256" t="str">
            <v/>
          </cell>
          <cell r="C256" t="str">
            <v/>
          </cell>
          <cell r="O256" t="str">
            <v/>
          </cell>
          <cell r="Q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X256">
            <v>0</v>
          </cell>
          <cell r="AK256">
            <v>0</v>
          </cell>
          <cell r="AL256">
            <v>0</v>
          </cell>
        </row>
        <row r="257">
          <cell r="B257" t="str">
            <v/>
          </cell>
          <cell r="C257" t="str">
            <v/>
          </cell>
          <cell r="O257" t="str">
            <v/>
          </cell>
          <cell r="Q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X257">
            <v>0</v>
          </cell>
          <cell r="AK257">
            <v>0</v>
          </cell>
          <cell r="AL257">
            <v>0</v>
          </cell>
        </row>
        <row r="258">
          <cell r="B258" t="str">
            <v/>
          </cell>
          <cell r="C258" t="str">
            <v/>
          </cell>
          <cell r="O258" t="str">
            <v/>
          </cell>
          <cell r="Q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X258">
            <v>0</v>
          </cell>
          <cell r="AK258">
            <v>0</v>
          </cell>
          <cell r="AL258">
            <v>0</v>
          </cell>
        </row>
        <row r="259">
          <cell r="B259" t="str">
            <v/>
          </cell>
          <cell r="C259" t="str">
            <v/>
          </cell>
          <cell r="O259" t="str">
            <v/>
          </cell>
          <cell r="Q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X259">
            <v>0</v>
          </cell>
          <cell r="AK259">
            <v>0</v>
          </cell>
          <cell r="AL259">
            <v>0</v>
          </cell>
        </row>
        <row r="260">
          <cell r="B260" t="str">
            <v/>
          </cell>
          <cell r="C260" t="str">
            <v/>
          </cell>
          <cell r="O260" t="str">
            <v/>
          </cell>
          <cell r="Q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X260">
            <v>0</v>
          </cell>
          <cell r="AK260">
            <v>0</v>
          </cell>
          <cell r="AL260">
            <v>0</v>
          </cell>
        </row>
        <row r="261">
          <cell r="B261" t="str">
            <v/>
          </cell>
          <cell r="C261" t="str">
            <v/>
          </cell>
          <cell r="O261" t="str">
            <v/>
          </cell>
          <cell r="Q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X261">
            <v>0</v>
          </cell>
          <cell r="AK261">
            <v>0</v>
          </cell>
          <cell r="AL261">
            <v>0</v>
          </cell>
        </row>
        <row r="262">
          <cell r="B262" t="str">
            <v/>
          </cell>
          <cell r="C262" t="str">
            <v/>
          </cell>
          <cell r="O262" t="str">
            <v/>
          </cell>
          <cell r="Q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X262">
            <v>0</v>
          </cell>
          <cell r="AK262">
            <v>0</v>
          </cell>
          <cell r="AL262">
            <v>0</v>
          </cell>
        </row>
        <row r="263">
          <cell r="B263" t="str">
            <v/>
          </cell>
          <cell r="C263" t="str">
            <v/>
          </cell>
          <cell r="O263" t="str">
            <v/>
          </cell>
          <cell r="Q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X263">
            <v>0</v>
          </cell>
          <cell r="AK263">
            <v>0</v>
          </cell>
          <cell r="AL263">
            <v>0</v>
          </cell>
        </row>
        <row r="264">
          <cell r="B264" t="str">
            <v/>
          </cell>
          <cell r="C264" t="str">
            <v/>
          </cell>
          <cell r="O264" t="str">
            <v/>
          </cell>
          <cell r="Q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X264">
            <v>0</v>
          </cell>
          <cell r="AK264">
            <v>0</v>
          </cell>
          <cell r="AL264">
            <v>0</v>
          </cell>
        </row>
        <row r="265">
          <cell r="B265" t="str">
            <v/>
          </cell>
          <cell r="C265" t="str">
            <v/>
          </cell>
          <cell r="O265" t="str">
            <v/>
          </cell>
          <cell r="Q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X265">
            <v>0</v>
          </cell>
          <cell r="AK265">
            <v>0</v>
          </cell>
          <cell r="AL265">
            <v>0</v>
          </cell>
        </row>
        <row r="266">
          <cell r="B266" t="str">
            <v/>
          </cell>
          <cell r="C266" t="str">
            <v/>
          </cell>
          <cell r="O266" t="str">
            <v/>
          </cell>
          <cell r="Q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X266">
            <v>0</v>
          </cell>
          <cell r="AK266">
            <v>0</v>
          </cell>
          <cell r="AL266">
            <v>0</v>
          </cell>
        </row>
        <row r="267">
          <cell r="B267" t="str">
            <v/>
          </cell>
          <cell r="C267" t="str">
            <v/>
          </cell>
          <cell r="O267" t="str">
            <v/>
          </cell>
          <cell r="Q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X267">
            <v>0</v>
          </cell>
          <cell r="AK267">
            <v>0</v>
          </cell>
          <cell r="AL267">
            <v>0</v>
          </cell>
        </row>
        <row r="268">
          <cell r="B268" t="str">
            <v/>
          </cell>
          <cell r="C268" t="str">
            <v/>
          </cell>
          <cell r="O268" t="str">
            <v/>
          </cell>
          <cell r="Q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X268">
            <v>0</v>
          </cell>
          <cell r="AK268">
            <v>0</v>
          </cell>
          <cell r="AL268">
            <v>0</v>
          </cell>
        </row>
        <row r="269">
          <cell r="B269" t="str">
            <v/>
          </cell>
          <cell r="C269" t="str">
            <v/>
          </cell>
          <cell r="O269" t="str">
            <v/>
          </cell>
          <cell r="Q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X269">
            <v>0</v>
          </cell>
          <cell r="AK269">
            <v>0</v>
          </cell>
          <cell r="AL269">
            <v>0</v>
          </cell>
        </row>
        <row r="270">
          <cell r="B270" t="str">
            <v/>
          </cell>
          <cell r="C270" t="str">
            <v/>
          </cell>
          <cell r="O270" t="str">
            <v/>
          </cell>
          <cell r="Q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X270">
            <v>0</v>
          </cell>
          <cell r="AK270">
            <v>0</v>
          </cell>
          <cell r="AL270">
            <v>0</v>
          </cell>
        </row>
        <row r="271">
          <cell r="B271" t="str">
            <v/>
          </cell>
          <cell r="C271" t="str">
            <v/>
          </cell>
          <cell r="O271" t="str">
            <v/>
          </cell>
          <cell r="Q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X271">
            <v>0</v>
          </cell>
          <cell r="AK271">
            <v>0</v>
          </cell>
          <cell r="AL271">
            <v>0</v>
          </cell>
        </row>
        <row r="272">
          <cell r="B272" t="str">
            <v/>
          </cell>
          <cell r="C272" t="str">
            <v/>
          </cell>
          <cell r="O272" t="str">
            <v/>
          </cell>
          <cell r="Q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X272">
            <v>0</v>
          </cell>
          <cell r="AK272">
            <v>0</v>
          </cell>
          <cell r="AL272">
            <v>0</v>
          </cell>
        </row>
        <row r="273">
          <cell r="B273" t="str">
            <v/>
          </cell>
          <cell r="C273" t="str">
            <v/>
          </cell>
          <cell r="O273" t="str">
            <v/>
          </cell>
          <cell r="Q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X273">
            <v>0</v>
          </cell>
          <cell r="AK273">
            <v>0</v>
          </cell>
          <cell r="AL273">
            <v>0</v>
          </cell>
        </row>
        <row r="274">
          <cell r="B274" t="str">
            <v/>
          </cell>
          <cell r="C274" t="str">
            <v/>
          </cell>
          <cell r="O274" t="str">
            <v/>
          </cell>
          <cell r="Q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X274">
            <v>0</v>
          </cell>
          <cell r="AK274">
            <v>0</v>
          </cell>
          <cell r="AL274">
            <v>0</v>
          </cell>
        </row>
        <row r="275">
          <cell r="B275" t="str">
            <v/>
          </cell>
          <cell r="C275" t="str">
            <v/>
          </cell>
          <cell r="O275" t="str">
            <v/>
          </cell>
          <cell r="Q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X275">
            <v>0</v>
          </cell>
          <cell r="AK275">
            <v>0</v>
          </cell>
          <cell r="AL275">
            <v>0</v>
          </cell>
        </row>
        <row r="276">
          <cell r="B276" t="str">
            <v/>
          </cell>
          <cell r="C276" t="str">
            <v/>
          </cell>
          <cell r="O276" t="str">
            <v/>
          </cell>
          <cell r="Q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X276">
            <v>0</v>
          </cell>
          <cell r="AK276">
            <v>0</v>
          </cell>
          <cell r="AL276">
            <v>0</v>
          </cell>
        </row>
        <row r="277">
          <cell r="B277" t="str">
            <v/>
          </cell>
          <cell r="C277" t="str">
            <v/>
          </cell>
          <cell r="O277" t="str">
            <v/>
          </cell>
          <cell r="Q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X277">
            <v>0</v>
          </cell>
          <cell r="AK277">
            <v>0</v>
          </cell>
          <cell r="AL277">
            <v>0</v>
          </cell>
        </row>
        <row r="278">
          <cell r="B278" t="str">
            <v/>
          </cell>
          <cell r="C278" t="str">
            <v/>
          </cell>
          <cell r="O278" t="str">
            <v/>
          </cell>
          <cell r="Q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X278">
            <v>0</v>
          </cell>
          <cell r="AK278">
            <v>0</v>
          </cell>
          <cell r="AL278">
            <v>0</v>
          </cell>
        </row>
        <row r="279">
          <cell r="B279" t="str">
            <v/>
          </cell>
          <cell r="C279" t="str">
            <v/>
          </cell>
          <cell r="O279" t="str">
            <v/>
          </cell>
          <cell r="Q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X279">
            <v>0</v>
          </cell>
          <cell r="AK279">
            <v>0</v>
          </cell>
          <cell r="AL279">
            <v>0</v>
          </cell>
        </row>
        <row r="280">
          <cell r="B280" t="str">
            <v/>
          </cell>
          <cell r="C280" t="str">
            <v/>
          </cell>
          <cell r="O280" t="str">
            <v/>
          </cell>
          <cell r="Q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X280">
            <v>0</v>
          </cell>
          <cell r="AK280">
            <v>0</v>
          </cell>
          <cell r="AL280">
            <v>0</v>
          </cell>
        </row>
        <row r="281">
          <cell r="B281" t="str">
            <v/>
          </cell>
          <cell r="C281" t="str">
            <v/>
          </cell>
          <cell r="O281" t="str">
            <v/>
          </cell>
          <cell r="Q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X281">
            <v>0</v>
          </cell>
          <cell r="AK281">
            <v>0</v>
          </cell>
          <cell r="AL281">
            <v>0</v>
          </cell>
        </row>
        <row r="282">
          <cell r="B282" t="str">
            <v/>
          </cell>
          <cell r="C282" t="str">
            <v/>
          </cell>
          <cell r="O282" t="str">
            <v/>
          </cell>
          <cell r="Q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X282">
            <v>0</v>
          </cell>
          <cell r="AK282">
            <v>0</v>
          </cell>
          <cell r="AL282">
            <v>0</v>
          </cell>
        </row>
        <row r="283">
          <cell r="B283" t="str">
            <v/>
          </cell>
          <cell r="C283" t="str">
            <v/>
          </cell>
          <cell r="O283" t="str">
            <v/>
          </cell>
          <cell r="Q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X283">
            <v>0</v>
          </cell>
          <cell r="AK283">
            <v>0</v>
          </cell>
          <cell r="AL283">
            <v>0</v>
          </cell>
        </row>
        <row r="284">
          <cell r="B284" t="str">
            <v/>
          </cell>
          <cell r="C284" t="str">
            <v/>
          </cell>
          <cell r="O284" t="str">
            <v/>
          </cell>
          <cell r="Q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X284">
            <v>0</v>
          </cell>
          <cell r="AK284">
            <v>0</v>
          </cell>
          <cell r="AL284">
            <v>0</v>
          </cell>
        </row>
        <row r="285">
          <cell r="B285" t="str">
            <v/>
          </cell>
          <cell r="C285" t="str">
            <v/>
          </cell>
          <cell r="O285" t="str">
            <v/>
          </cell>
          <cell r="Q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X285">
            <v>0</v>
          </cell>
          <cell r="AK285">
            <v>0</v>
          </cell>
          <cell r="AL285">
            <v>0</v>
          </cell>
        </row>
        <row r="286">
          <cell r="B286" t="str">
            <v/>
          </cell>
          <cell r="C286" t="str">
            <v/>
          </cell>
          <cell r="O286" t="str">
            <v/>
          </cell>
          <cell r="Q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X286">
            <v>0</v>
          </cell>
          <cell r="AK286">
            <v>0</v>
          </cell>
          <cell r="AL286">
            <v>0</v>
          </cell>
        </row>
        <row r="287">
          <cell r="B287" t="str">
            <v/>
          </cell>
          <cell r="C287" t="str">
            <v/>
          </cell>
          <cell r="O287" t="str">
            <v/>
          </cell>
          <cell r="Q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X287">
            <v>0</v>
          </cell>
          <cell r="AK287">
            <v>0</v>
          </cell>
          <cell r="AL287">
            <v>0</v>
          </cell>
        </row>
        <row r="288">
          <cell r="B288" t="str">
            <v/>
          </cell>
          <cell r="C288" t="str">
            <v/>
          </cell>
          <cell r="O288" t="str">
            <v/>
          </cell>
          <cell r="Q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X288">
            <v>0</v>
          </cell>
          <cell r="AK288">
            <v>0</v>
          </cell>
          <cell r="AL288">
            <v>0</v>
          </cell>
        </row>
        <row r="289">
          <cell r="B289" t="str">
            <v/>
          </cell>
          <cell r="C289" t="str">
            <v/>
          </cell>
          <cell r="O289" t="str">
            <v/>
          </cell>
          <cell r="Q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X289">
            <v>0</v>
          </cell>
          <cell r="AK289">
            <v>0</v>
          </cell>
          <cell r="AL289">
            <v>0</v>
          </cell>
        </row>
        <row r="290">
          <cell r="B290" t="str">
            <v/>
          </cell>
          <cell r="C290" t="str">
            <v/>
          </cell>
          <cell r="O290" t="str">
            <v/>
          </cell>
          <cell r="Q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X290">
            <v>0</v>
          </cell>
          <cell r="AK290">
            <v>0</v>
          </cell>
          <cell r="AL290">
            <v>0</v>
          </cell>
        </row>
        <row r="291">
          <cell r="B291" t="str">
            <v/>
          </cell>
          <cell r="C291" t="str">
            <v/>
          </cell>
          <cell r="O291" t="str">
            <v/>
          </cell>
          <cell r="Q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X291">
            <v>0</v>
          </cell>
          <cell r="AK291">
            <v>0</v>
          </cell>
          <cell r="AL291">
            <v>0</v>
          </cell>
        </row>
        <row r="292">
          <cell r="B292" t="str">
            <v/>
          </cell>
          <cell r="C292" t="str">
            <v/>
          </cell>
          <cell r="O292" t="str">
            <v/>
          </cell>
          <cell r="Q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X292">
            <v>0</v>
          </cell>
          <cell r="AK292">
            <v>0</v>
          </cell>
          <cell r="AL292">
            <v>0</v>
          </cell>
        </row>
        <row r="293">
          <cell r="B293" t="str">
            <v/>
          </cell>
          <cell r="C293" t="str">
            <v/>
          </cell>
          <cell r="O293" t="str">
            <v/>
          </cell>
          <cell r="Q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X293">
            <v>0</v>
          </cell>
          <cell r="AK293">
            <v>0</v>
          </cell>
          <cell r="AL293">
            <v>0</v>
          </cell>
        </row>
        <row r="294">
          <cell r="B294" t="str">
            <v/>
          </cell>
          <cell r="C294" t="str">
            <v/>
          </cell>
          <cell r="O294" t="str">
            <v/>
          </cell>
          <cell r="Q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X294">
            <v>0</v>
          </cell>
          <cell r="AK294">
            <v>0</v>
          </cell>
          <cell r="AL294">
            <v>0</v>
          </cell>
        </row>
        <row r="295">
          <cell r="B295" t="str">
            <v/>
          </cell>
          <cell r="C295" t="str">
            <v/>
          </cell>
          <cell r="O295" t="str">
            <v/>
          </cell>
          <cell r="Q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X295">
            <v>0</v>
          </cell>
          <cell r="AK295">
            <v>0</v>
          </cell>
          <cell r="AL295">
            <v>0</v>
          </cell>
        </row>
        <row r="296">
          <cell r="B296" t="str">
            <v/>
          </cell>
          <cell r="C296" t="str">
            <v/>
          </cell>
          <cell r="O296" t="str">
            <v/>
          </cell>
          <cell r="Q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X296">
            <v>0</v>
          </cell>
          <cell r="AK296">
            <v>0</v>
          </cell>
          <cell r="AL296">
            <v>0</v>
          </cell>
        </row>
        <row r="297">
          <cell r="B297" t="str">
            <v/>
          </cell>
          <cell r="C297" t="str">
            <v/>
          </cell>
          <cell r="O297" t="str">
            <v/>
          </cell>
          <cell r="Q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X297">
            <v>0</v>
          </cell>
          <cell r="AK297">
            <v>0</v>
          </cell>
          <cell r="AL297">
            <v>0</v>
          </cell>
        </row>
        <row r="298">
          <cell r="B298" t="str">
            <v/>
          </cell>
          <cell r="C298" t="str">
            <v/>
          </cell>
          <cell r="O298" t="str">
            <v/>
          </cell>
          <cell r="Q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X298">
            <v>0</v>
          </cell>
          <cell r="AK298">
            <v>0</v>
          </cell>
          <cell r="AL298">
            <v>0</v>
          </cell>
        </row>
        <row r="299">
          <cell r="B299" t="str">
            <v/>
          </cell>
          <cell r="C299" t="str">
            <v/>
          </cell>
          <cell r="O299" t="str">
            <v/>
          </cell>
          <cell r="Q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X299">
            <v>0</v>
          </cell>
          <cell r="AK299">
            <v>0</v>
          </cell>
          <cell r="AL299">
            <v>0</v>
          </cell>
        </row>
        <row r="300">
          <cell r="B300" t="str">
            <v/>
          </cell>
          <cell r="C300" t="str">
            <v/>
          </cell>
          <cell r="O300" t="str">
            <v/>
          </cell>
          <cell r="Q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X300">
            <v>0</v>
          </cell>
          <cell r="AK300">
            <v>0</v>
          </cell>
          <cell r="AL300">
            <v>0</v>
          </cell>
        </row>
        <row r="301">
          <cell r="B301" t="str">
            <v/>
          </cell>
          <cell r="C301" t="str">
            <v/>
          </cell>
          <cell r="O301" t="str">
            <v/>
          </cell>
          <cell r="Q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X301">
            <v>0</v>
          </cell>
          <cell r="AK301">
            <v>0</v>
          </cell>
          <cell r="AL301">
            <v>0</v>
          </cell>
        </row>
        <row r="302">
          <cell r="B302" t="str">
            <v/>
          </cell>
          <cell r="C302" t="str">
            <v/>
          </cell>
          <cell r="O302" t="str">
            <v/>
          </cell>
          <cell r="Q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X302">
            <v>0</v>
          </cell>
          <cell r="AK302">
            <v>0</v>
          </cell>
          <cell r="AL302">
            <v>0</v>
          </cell>
        </row>
        <row r="303">
          <cell r="B303" t="str">
            <v/>
          </cell>
          <cell r="C303" t="str">
            <v/>
          </cell>
          <cell r="O303" t="str">
            <v/>
          </cell>
          <cell r="Q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X303">
            <v>0</v>
          </cell>
          <cell r="AK303">
            <v>0</v>
          </cell>
          <cell r="AL303">
            <v>0</v>
          </cell>
        </row>
        <row r="304">
          <cell r="B304" t="str">
            <v/>
          </cell>
          <cell r="C304" t="str">
            <v/>
          </cell>
          <cell r="O304" t="str">
            <v/>
          </cell>
          <cell r="Q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X304">
            <v>0</v>
          </cell>
          <cell r="AK304">
            <v>0</v>
          </cell>
          <cell r="AL304">
            <v>0</v>
          </cell>
        </row>
        <row r="305">
          <cell r="B305" t="str">
            <v/>
          </cell>
          <cell r="C305" t="str">
            <v/>
          </cell>
          <cell r="O305" t="str">
            <v/>
          </cell>
          <cell r="Q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X305">
            <v>0</v>
          </cell>
          <cell r="AK305">
            <v>0</v>
          </cell>
          <cell r="AL305">
            <v>0</v>
          </cell>
        </row>
        <row r="306">
          <cell r="B306" t="str">
            <v/>
          </cell>
          <cell r="C306" t="str">
            <v/>
          </cell>
          <cell r="O306" t="str">
            <v/>
          </cell>
          <cell r="Q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X306">
            <v>0</v>
          </cell>
          <cell r="AK306">
            <v>0</v>
          </cell>
          <cell r="AL306">
            <v>0</v>
          </cell>
        </row>
        <row r="307">
          <cell r="B307" t="str">
            <v/>
          </cell>
          <cell r="C307" t="str">
            <v/>
          </cell>
          <cell r="O307" t="str">
            <v/>
          </cell>
          <cell r="Q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X307">
            <v>0</v>
          </cell>
          <cell r="AK307">
            <v>0</v>
          </cell>
          <cell r="AL307">
            <v>0</v>
          </cell>
        </row>
        <row r="308">
          <cell r="B308" t="str">
            <v/>
          </cell>
          <cell r="C308" t="str">
            <v/>
          </cell>
          <cell r="O308" t="str">
            <v/>
          </cell>
          <cell r="Q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X308">
            <v>0</v>
          </cell>
          <cell r="AK308">
            <v>0</v>
          </cell>
          <cell r="AL308">
            <v>0</v>
          </cell>
        </row>
        <row r="309">
          <cell r="B309" t="str">
            <v/>
          </cell>
          <cell r="C309" t="str">
            <v/>
          </cell>
          <cell r="O309" t="str">
            <v/>
          </cell>
          <cell r="Q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X309">
            <v>0</v>
          </cell>
          <cell r="AK309">
            <v>0</v>
          </cell>
          <cell r="AL309">
            <v>0</v>
          </cell>
        </row>
        <row r="310">
          <cell r="B310" t="str">
            <v/>
          </cell>
          <cell r="C310" t="str">
            <v/>
          </cell>
          <cell r="O310" t="str">
            <v/>
          </cell>
          <cell r="Q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X310">
            <v>0</v>
          </cell>
          <cell r="AK310">
            <v>0</v>
          </cell>
          <cell r="AL310">
            <v>0</v>
          </cell>
        </row>
        <row r="311">
          <cell r="B311" t="str">
            <v/>
          </cell>
          <cell r="C311" t="str">
            <v/>
          </cell>
          <cell r="O311" t="str">
            <v/>
          </cell>
          <cell r="Q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X311">
            <v>0</v>
          </cell>
          <cell r="AK311">
            <v>0</v>
          </cell>
          <cell r="AL311">
            <v>0</v>
          </cell>
        </row>
        <row r="312">
          <cell r="B312" t="str">
            <v/>
          </cell>
          <cell r="C312" t="str">
            <v/>
          </cell>
          <cell r="O312" t="str">
            <v/>
          </cell>
          <cell r="Q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X312">
            <v>0</v>
          </cell>
          <cell r="AK312">
            <v>0</v>
          </cell>
          <cell r="AL312">
            <v>0</v>
          </cell>
        </row>
        <row r="313">
          <cell r="B313" t="str">
            <v/>
          </cell>
          <cell r="C313" t="str">
            <v/>
          </cell>
          <cell r="O313" t="str">
            <v/>
          </cell>
          <cell r="Q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X313">
            <v>0</v>
          </cell>
          <cell r="AK313">
            <v>0</v>
          </cell>
          <cell r="AL313">
            <v>0</v>
          </cell>
        </row>
        <row r="314">
          <cell r="B314" t="str">
            <v/>
          </cell>
          <cell r="C314" t="str">
            <v/>
          </cell>
          <cell r="O314" t="str">
            <v/>
          </cell>
          <cell r="Q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X314">
            <v>0</v>
          </cell>
          <cell r="AK314">
            <v>0</v>
          </cell>
          <cell r="AL314">
            <v>0</v>
          </cell>
        </row>
        <row r="315">
          <cell r="B315" t="str">
            <v/>
          </cell>
          <cell r="C315" t="str">
            <v/>
          </cell>
          <cell r="O315" t="str">
            <v/>
          </cell>
          <cell r="Q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X315">
            <v>0</v>
          </cell>
          <cell r="AK315">
            <v>0</v>
          </cell>
          <cell r="AL315">
            <v>0</v>
          </cell>
        </row>
        <row r="316">
          <cell r="B316" t="str">
            <v/>
          </cell>
          <cell r="C316" t="str">
            <v/>
          </cell>
          <cell r="O316" t="str">
            <v/>
          </cell>
          <cell r="Q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X316">
            <v>0</v>
          </cell>
          <cell r="AK316">
            <v>0</v>
          </cell>
          <cell r="AL316">
            <v>0</v>
          </cell>
        </row>
        <row r="317">
          <cell r="B317" t="str">
            <v/>
          </cell>
          <cell r="C317" t="str">
            <v/>
          </cell>
          <cell r="O317" t="str">
            <v/>
          </cell>
          <cell r="Q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X317">
            <v>0</v>
          </cell>
          <cell r="AK317">
            <v>0</v>
          </cell>
          <cell r="AL317">
            <v>0</v>
          </cell>
        </row>
        <row r="318">
          <cell r="B318" t="str">
            <v/>
          </cell>
          <cell r="C318" t="str">
            <v/>
          </cell>
          <cell r="O318" t="str">
            <v/>
          </cell>
          <cell r="Q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X318">
            <v>0</v>
          </cell>
          <cell r="AK318">
            <v>0</v>
          </cell>
          <cell r="AL318">
            <v>0</v>
          </cell>
        </row>
        <row r="319">
          <cell r="B319" t="str">
            <v/>
          </cell>
          <cell r="C319" t="str">
            <v/>
          </cell>
          <cell r="O319" t="str">
            <v/>
          </cell>
          <cell r="Q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X319">
            <v>0</v>
          </cell>
          <cell r="AK319">
            <v>0</v>
          </cell>
          <cell r="AL319">
            <v>0</v>
          </cell>
        </row>
        <row r="320">
          <cell r="B320" t="str">
            <v/>
          </cell>
          <cell r="C320" t="str">
            <v/>
          </cell>
          <cell r="O320" t="str">
            <v/>
          </cell>
          <cell r="Q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X320">
            <v>0</v>
          </cell>
          <cell r="AK320">
            <v>0</v>
          </cell>
          <cell r="AL320">
            <v>0</v>
          </cell>
        </row>
        <row r="321">
          <cell r="B321" t="str">
            <v/>
          </cell>
          <cell r="C321" t="str">
            <v/>
          </cell>
          <cell r="O321" t="str">
            <v/>
          </cell>
          <cell r="Q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X321">
            <v>0</v>
          </cell>
          <cell r="AK321">
            <v>0</v>
          </cell>
          <cell r="AL321">
            <v>0</v>
          </cell>
        </row>
        <row r="322">
          <cell r="B322" t="str">
            <v/>
          </cell>
          <cell r="C322" t="str">
            <v/>
          </cell>
          <cell r="O322" t="str">
            <v/>
          </cell>
          <cell r="Q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X322">
            <v>0</v>
          </cell>
          <cell r="AK322">
            <v>0</v>
          </cell>
          <cell r="AL322">
            <v>0</v>
          </cell>
        </row>
        <row r="323">
          <cell r="B323" t="str">
            <v/>
          </cell>
          <cell r="C323" t="str">
            <v/>
          </cell>
          <cell r="O323" t="str">
            <v/>
          </cell>
          <cell r="Q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X323">
            <v>0</v>
          </cell>
          <cell r="AK323">
            <v>0</v>
          </cell>
          <cell r="AL323">
            <v>0</v>
          </cell>
        </row>
        <row r="324">
          <cell r="B324" t="str">
            <v/>
          </cell>
          <cell r="C324" t="str">
            <v/>
          </cell>
          <cell r="O324" t="str">
            <v/>
          </cell>
          <cell r="Q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X324">
            <v>0</v>
          </cell>
          <cell r="AK324">
            <v>0</v>
          </cell>
          <cell r="AL324">
            <v>0</v>
          </cell>
        </row>
        <row r="325">
          <cell r="B325" t="str">
            <v/>
          </cell>
          <cell r="C325" t="str">
            <v/>
          </cell>
          <cell r="O325" t="str">
            <v/>
          </cell>
          <cell r="Q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X325">
            <v>0</v>
          </cell>
          <cell r="AK325">
            <v>0</v>
          </cell>
          <cell r="AL325">
            <v>0</v>
          </cell>
        </row>
        <row r="326">
          <cell r="B326" t="str">
            <v/>
          </cell>
          <cell r="C326" t="str">
            <v/>
          </cell>
          <cell r="O326" t="str">
            <v/>
          </cell>
          <cell r="Q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X326">
            <v>0</v>
          </cell>
          <cell r="AK326">
            <v>0</v>
          </cell>
          <cell r="AL326">
            <v>0</v>
          </cell>
        </row>
        <row r="327">
          <cell r="B327" t="str">
            <v/>
          </cell>
          <cell r="C327" t="str">
            <v/>
          </cell>
          <cell r="O327" t="str">
            <v/>
          </cell>
          <cell r="Q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X327">
            <v>0</v>
          </cell>
          <cell r="AK327">
            <v>0</v>
          </cell>
          <cell r="AL327">
            <v>0</v>
          </cell>
        </row>
        <row r="328">
          <cell r="B328" t="str">
            <v/>
          </cell>
          <cell r="C328" t="str">
            <v/>
          </cell>
          <cell r="O328" t="str">
            <v/>
          </cell>
          <cell r="Q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X328">
            <v>0</v>
          </cell>
          <cell r="AK328">
            <v>0</v>
          </cell>
          <cell r="AL328">
            <v>0</v>
          </cell>
        </row>
        <row r="329">
          <cell r="B329" t="str">
            <v/>
          </cell>
          <cell r="C329" t="str">
            <v/>
          </cell>
          <cell r="O329" t="str">
            <v/>
          </cell>
          <cell r="Q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X329">
            <v>0</v>
          </cell>
          <cell r="AK329">
            <v>0</v>
          </cell>
          <cell r="AL329">
            <v>0</v>
          </cell>
        </row>
        <row r="330">
          <cell r="B330" t="str">
            <v/>
          </cell>
          <cell r="C330" t="str">
            <v/>
          </cell>
          <cell r="O330" t="str">
            <v/>
          </cell>
          <cell r="Q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X330">
            <v>0</v>
          </cell>
          <cell r="AK330">
            <v>0</v>
          </cell>
          <cell r="AL330">
            <v>0</v>
          </cell>
        </row>
        <row r="331">
          <cell r="B331" t="str">
            <v/>
          </cell>
          <cell r="C331" t="str">
            <v/>
          </cell>
          <cell r="O331" t="str">
            <v/>
          </cell>
          <cell r="Q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X331">
            <v>0</v>
          </cell>
          <cell r="AK331">
            <v>0</v>
          </cell>
          <cell r="AL331">
            <v>0</v>
          </cell>
        </row>
        <row r="332">
          <cell r="B332" t="str">
            <v/>
          </cell>
          <cell r="C332" t="str">
            <v/>
          </cell>
          <cell r="O332" t="str">
            <v/>
          </cell>
          <cell r="Q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X332">
            <v>0</v>
          </cell>
          <cell r="AK332">
            <v>0</v>
          </cell>
          <cell r="AL332">
            <v>0</v>
          </cell>
        </row>
        <row r="333">
          <cell r="B333" t="str">
            <v/>
          </cell>
          <cell r="C333" t="str">
            <v/>
          </cell>
          <cell r="O333" t="str">
            <v/>
          </cell>
          <cell r="Q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X333">
            <v>0</v>
          </cell>
          <cell r="AK333">
            <v>0</v>
          </cell>
          <cell r="AL333">
            <v>0</v>
          </cell>
        </row>
        <row r="334">
          <cell r="B334" t="str">
            <v/>
          </cell>
          <cell r="C334" t="str">
            <v/>
          </cell>
          <cell r="O334" t="str">
            <v/>
          </cell>
          <cell r="Q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X334">
            <v>0</v>
          </cell>
          <cell r="AK334">
            <v>0</v>
          </cell>
          <cell r="AL334">
            <v>0</v>
          </cell>
        </row>
        <row r="335">
          <cell r="B335" t="str">
            <v/>
          </cell>
          <cell r="C335" t="str">
            <v/>
          </cell>
          <cell r="O335" t="str">
            <v/>
          </cell>
          <cell r="Q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X335">
            <v>0</v>
          </cell>
          <cell r="AK335">
            <v>0</v>
          </cell>
          <cell r="AL335">
            <v>0</v>
          </cell>
        </row>
        <row r="336">
          <cell r="B336" t="str">
            <v/>
          </cell>
          <cell r="C336" t="str">
            <v/>
          </cell>
          <cell r="O336" t="str">
            <v/>
          </cell>
          <cell r="Q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X336">
            <v>0</v>
          </cell>
          <cell r="AK336">
            <v>0</v>
          </cell>
          <cell r="AL336">
            <v>0</v>
          </cell>
        </row>
        <row r="337">
          <cell r="B337" t="str">
            <v/>
          </cell>
          <cell r="C337" t="str">
            <v/>
          </cell>
          <cell r="O337" t="str">
            <v/>
          </cell>
          <cell r="Q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X337">
            <v>0</v>
          </cell>
          <cell r="AK337">
            <v>0</v>
          </cell>
          <cell r="AL337">
            <v>0</v>
          </cell>
        </row>
        <row r="338">
          <cell r="B338" t="str">
            <v/>
          </cell>
          <cell r="C338" t="str">
            <v/>
          </cell>
          <cell r="O338" t="str">
            <v/>
          </cell>
          <cell r="Q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X338">
            <v>0</v>
          </cell>
          <cell r="AK338">
            <v>0</v>
          </cell>
          <cell r="AL338">
            <v>0</v>
          </cell>
        </row>
        <row r="339">
          <cell r="B339" t="str">
            <v/>
          </cell>
          <cell r="C339" t="str">
            <v/>
          </cell>
          <cell r="O339" t="str">
            <v/>
          </cell>
          <cell r="Q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X339">
            <v>0</v>
          </cell>
          <cell r="AK339">
            <v>0</v>
          </cell>
          <cell r="AL339">
            <v>0</v>
          </cell>
        </row>
        <row r="340">
          <cell r="B340" t="str">
            <v/>
          </cell>
          <cell r="C340" t="str">
            <v/>
          </cell>
          <cell r="O340" t="str">
            <v/>
          </cell>
          <cell r="Q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X340">
            <v>0</v>
          </cell>
          <cell r="AK340">
            <v>0</v>
          </cell>
          <cell r="AL340">
            <v>0</v>
          </cell>
        </row>
        <row r="341">
          <cell r="B341" t="str">
            <v/>
          </cell>
          <cell r="C341" t="str">
            <v/>
          </cell>
          <cell r="O341" t="str">
            <v/>
          </cell>
          <cell r="Q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X341">
            <v>0</v>
          </cell>
          <cell r="AK341">
            <v>0</v>
          </cell>
          <cell r="AL341">
            <v>0</v>
          </cell>
        </row>
        <row r="342">
          <cell r="B342" t="str">
            <v/>
          </cell>
          <cell r="C342" t="str">
            <v/>
          </cell>
          <cell r="O342" t="str">
            <v/>
          </cell>
          <cell r="Q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X342">
            <v>0</v>
          </cell>
          <cell r="AK342">
            <v>0</v>
          </cell>
          <cell r="AL342">
            <v>0</v>
          </cell>
        </row>
        <row r="343">
          <cell r="B343" t="str">
            <v/>
          </cell>
          <cell r="C343" t="str">
            <v/>
          </cell>
          <cell r="O343" t="str">
            <v/>
          </cell>
          <cell r="Q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X343">
            <v>0</v>
          </cell>
          <cell r="AK343">
            <v>0</v>
          </cell>
          <cell r="AL343">
            <v>0</v>
          </cell>
        </row>
        <row r="344">
          <cell r="B344" t="str">
            <v/>
          </cell>
          <cell r="C344" t="str">
            <v/>
          </cell>
          <cell r="O344" t="str">
            <v/>
          </cell>
          <cell r="Q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X344">
            <v>0</v>
          </cell>
          <cell r="AK344">
            <v>0</v>
          </cell>
          <cell r="AL344">
            <v>0</v>
          </cell>
        </row>
        <row r="345">
          <cell r="B345" t="str">
            <v/>
          </cell>
          <cell r="C345" t="str">
            <v/>
          </cell>
          <cell r="O345" t="str">
            <v/>
          </cell>
          <cell r="Q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X345">
            <v>0</v>
          </cell>
          <cell r="AK345">
            <v>0</v>
          </cell>
          <cell r="AL345">
            <v>0</v>
          </cell>
        </row>
        <row r="346">
          <cell r="B346" t="str">
            <v/>
          </cell>
          <cell r="C346" t="str">
            <v/>
          </cell>
          <cell r="O346" t="str">
            <v/>
          </cell>
          <cell r="Q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X346">
            <v>0</v>
          </cell>
          <cell r="AK346">
            <v>0</v>
          </cell>
          <cell r="AL346">
            <v>0</v>
          </cell>
        </row>
        <row r="347">
          <cell r="B347" t="str">
            <v/>
          </cell>
          <cell r="C347" t="str">
            <v/>
          </cell>
          <cell r="O347" t="str">
            <v/>
          </cell>
          <cell r="Q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X347">
            <v>0</v>
          </cell>
          <cell r="AK347">
            <v>0</v>
          </cell>
          <cell r="AL347">
            <v>0</v>
          </cell>
        </row>
        <row r="348">
          <cell r="B348" t="str">
            <v/>
          </cell>
          <cell r="C348" t="str">
            <v/>
          </cell>
          <cell r="O348" t="str">
            <v/>
          </cell>
          <cell r="Q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X348">
            <v>0</v>
          </cell>
          <cell r="AK348">
            <v>0</v>
          </cell>
          <cell r="AL348">
            <v>0</v>
          </cell>
        </row>
        <row r="349">
          <cell r="B349" t="str">
            <v/>
          </cell>
          <cell r="C349" t="str">
            <v/>
          </cell>
          <cell r="O349" t="str">
            <v/>
          </cell>
          <cell r="Q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X349">
            <v>0</v>
          </cell>
          <cell r="AK349">
            <v>0</v>
          </cell>
          <cell r="AL349">
            <v>0</v>
          </cell>
        </row>
        <row r="350">
          <cell r="B350" t="str">
            <v/>
          </cell>
          <cell r="C350" t="str">
            <v/>
          </cell>
          <cell r="O350" t="str">
            <v/>
          </cell>
          <cell r="Q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X350">
            <v>0</v>
          </cell>
          <cell r="AK350">
            <v>0</v>
          </cell>
          <cell r="AL350">
            <v>0</v>
          </cell>
        </row>
        <row r="351">
          <cell r="B351" t="str">
            <v/>
          </cell>
          <cell r="C351" t="str">
            <v/>
          </cell>
          <cell r="O351" t="str">
            <v/>
          </cell>
          <cell r="Q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X351">
            <v>0</v>
          </cell>
          <cell r="AK351">
            <v>0</v>
          </cell>
          <cell r="AL351">
            <v>0</v>
          </cell>
        </row>
        <row r="352">
          <cell r="B352" t="str">
            <v/>
          </cell>
          <cell r="C352" t="str">
            <v/>
          </cell>
          <cell r="O352" t="str">
            <v/>
          </cell>
          <cell r="Q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X352">
            <v>0</v>
          </cell>
          <cell r="AK352">
            <v>0</v>
          </cell>
          <cell r="AL352">
            <v>0</v>
          </cell>
        </row>
        <row r="353">
          <cell r="B353" t="str">
            <v/>
          </cell>
          <cell r="C353" t="str">
            <v/>
          </cell>
          <cell r="O353" t="str">
            <v/>
          </cell>
          <cell r="Q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X353">
            <v>0</v>
          </cell>
          <cell r="AK353">
            <v>0</v>
          </cell>
          <cell r="AL353">
            <v>0</v>
          </cell>
        </row>
        <row r="354">
          <cell r="B354" t="str">
            <v/>
          </cell>
          <cell r="C354" t="str">
            <v/>
          </cell>
          <cell r="O354" t="str">
            <v/>
          </cell>
          <cell r="Q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X354">
            <v>0</v>
          </cell>
          <cell r="AK354">
            <v>0</v>
          </cell>
          <cell r="AL354">
            <v>0</v>
          </cell>
        </row>
        <row r="355">
          <cell r="B355" t="str">
            <v/>
          </cell>
          <cell r="C355" t="str">
            <v/>
          </cell>
          <cell r="O355" t="str">
            <v/>
          </cell>
          <cell r="Q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X355">
            <v>0</v>
          </cell>
          <cell r="AK355">
            <v>0</v>
          </cell>
          <cell r="AL355">
            <v>0</v>
          </cell>
        </row>
        <row r="356">
          <cell r="B356" t="str">
            <v/>
          </cell>
          <cell r="C356" t="str">
            <v/>
          </cell>
          <cell r="O356" t="str">
            <v/>
          </cell>
          <cell r="Q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X356">
            <v>0</v>
          </cell>
          <cell r="AK356">
            <v>0</v>
          </cell>
          <cell r="AL356">
            <v>0</v>
          </cell>
        </row>
        <row r="357">
          <cell r="B357" t="str">
            <v/>
          </cell>
          <cell r="C357" t="str">
            <v/>
          </cell>
          <cell r="O357" t="str">
            <v/>
          </cell>
          <cell r="Q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X357">
            <v>0</v>
          </cell>
          <cell r="AK357">
            <v>0</v>
          </cell>
          <cell r="AL357">
            <v>0</v>
          </cell>
        </row>
        <row r="358">
          <cell r="B358" t="str">
            <v/>
          </cell>
          <cell r="C358" t="str">
            <v/>
          </cell>
          <cell r="O358" t="str">
            <v/>
          </cell>
          <cell r="Q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X358">
            <v>0</v>
          </cell>
          <cell r="AK358">
            <v>0</v>
          </cell>
          <cell r="AL358">
            <v>0</v>
          </cell>
        </row>
        <row r="359">
          <cell r="B359" t="str">
            <v/>
          </cell>
          <cell r="C359" t="str">
            <v/>
          </cell>
          <cell r="O359" t="str">
            <v/>
          </cell>
          <cell r="Q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X359">
            <v>0</v>
          </cell>
          <cell r="AK359">
            <v>0</v>
          </cell>
          <cell r="AL359">
            <v>0</v>
          </cell>
        </row>
        <row r="360">
          <cell r="B360" t="str">
            <v/>
          </cell>
          <cell r="C360" t="str">
            <v/>
          </cell>
          <cell r="O360" t="str">
            <v/>
          </cell>
          <cell r="Q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X360">
            <v>0</v>
          </cell>
          <cell r="AK360">
            <v>0</v>
          </cell>
          <cell r="AL360">
            <v>0</v>
          </cell>
        </row>
        <row r="361">
          <cell r="B361" t="str">
            <v/>
          </cell>
          <cell r="C361" t="str">
            <v/>
          </cell>
          <cell r="O361" t="str">
            <v/>
          </cell>
          <cell r="Q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X361">
            <v>0</v>
          </cell>
          <cell r="AK361">
            <v>0</v>
          </cell>
          <cell r="AL361">
            <v>0</v>
          </cell>
        </row>
        <row r="362">
          <cell r="B362" t="str">
            <v/>
          </cell>
          <cell r="C362" t="str">
            <v/>
          </cell>
          <cell r="O362" t="str">
            <v/>
          </cell>
          <cell r="Q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X362">
            <v>0</v>
          </cell>
          <cell r="AK362">
            <v>0</v>
          </cell>
          <cell r="AL362">
            <v>0</v>
          </cell>
        </row>
        <row r="363">
          <cell r="B363" t="str">
            <v/>
          </cell>
          <cell r="C363" t="str">
            <v/>
          </cell>
          <cell r="O363" t="str">
            <v/>
          </cell>
          <cell r="Q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X363">
            <v>0</v>
          </cell>
          <cell r="AK363">
            <v>0</v>
          </cell>
          <cell r="AL363">
            <v>0</v>
          </cell>
        </row>
        <row r="364">
          <cell r="B364" t="str">
            <v/>
          </cell>
          <cell r="C364" t="str">
            <v/>
          </cell>
          <cell r="O364" t="str">
            <v/>
          </cell>
          <cell r="Q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X364">
            <v>0</v>
          </cell>
          <cell r="AK364">
            <v>0</v>
          </cell>
          <cell r="AL364">
            <v>0</v>
          </cell>
        </row>
        <row r="365">
          <cell r="B365" t="str">
            <v/>
          </cell>
          <cell r="C365" t="str">
            <v/>
          </cell>
          <cell r="O365" t="str">
            <v/>
          </cell>
          <cell r="Q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X365">
            <v>0</v>
          </cell>
          <cell r="AK365">
            <v>0</v>
          </cell>
          <cell r="AL365">
            <v>0</v>
          </cell>
        </row>
        <row r="366">
          <cell r="B366" t="str">
            <v/>
          </cell>
          <cell r="C366" t="str">
            <v/>
          </cell>
          <cell r="O366" t="str">
            <v/>
          </cell>
          <cell r="Q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X366">
            <v>0</v>
          </cell>
          <cell r="AK366">
            <v>0</v>
          </cell>
          <cell r="AL366">
            <v>0</v>
          </cell>
        </row>
        <row r="367">
          <cell r="B367" t="str">
            <v/>
          </cell>
          <cell r="C367" t="str">
            <v/>
          </cell>
          <cell r="O367" t="str">
            <v/>
          </cell>
          <cell r="Q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X367">
            <v>0</v>
          </cell>
          <cell r="AK367">
            <v>0</v>
          </cell>
          <cell r="AL367">
            <v>0</v>
          </cell>
        </row>
        <row r="368">
          <cell r="B368" t="str">
            <v/>
          </cell>
          <cell r="C368" t="str">
            <v/>
          </cell>
          <cell r="O368" t="str">
            <v/>
          </cell>
          <cell r="Q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X368">
            <v>0</v>
          </cell>
          <cell r="AK368">
            <v>0</v>
          </cell>
          <cell r="AL368">
            <v>0</v>
          </cell>
        </row>
        <row r="369">
          <cell r="B369" t="str">
            <v/>
          </cell>
          <cell r="C369" t="str">
            <v/>
          </cell>
          <cell r="O369" t="str">
            <v/>
          </cell>
          <cell r="Q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X369">
            <v>0</v>
          </cell>
          <cell r="AK369">
            <v>0</v>
          </cell>
          <cell r="AL369">
            <v>0</v>
          </cell>
        </row>
        <row r="370">
          <cell r="B370" t="str">
            <v/>
          </cell>
          <cell r="C370" t="str">
            <v/>
          </cell>
          <cell r="O370" t="str">
            <v/>
          </cell>
          <cell r="Q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X370">
            <v>0</v>
          </cell>
          <cell r="AK370">
            <v>0</v>
          </cell>
          <cell r="AL370">
            <v>0</v>
          </cell>
        </row>
        <row r="371">
          <cell r="B371" t="str">
            <v/>
          </cell>
          <cell r="C371" t="str">
            <v/>
          </cell>
          <cell r="O371" t="str">
            <v/>
          </cell>
          <cell r="Q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X371">
            <v>0</v>
          </cell>
          <cell r="AK371">
            <v>0</v>
          </cell>
          <cell r="AL371">
            <v>0</v>
          </cell>
        </row>
        <row r="372">
          <cell r="B372" t="str">
            <v/>
          </cell>
          <cell r="C372" t="str">
            <v/>
          </cell>
          <cell r="O372" t="str">
            <v/>
          </cell>
          <cell r="Q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X372">
            <v>0</v>
          </cell>
          <cell r="AK372">
            <v>0</v>
          </cell>
          <cell r="AL372">
            <v>0</v>
          </cell>
        </row>
        <row r="373">
          <cell r="B373" t="str">
            <v/>
          </cell>
          <cell r="C373" t="str">
            <v/>
          </cell>
          <cell r="O373" t="str">
            <v/>
          </cell>
          <cell r="Q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X373">
            <v>0</v>
          </cell>
          <cell r="AK373">
            <v>0</v>
          </cell>
          <cell r="AL373">
            <v>0</v>
          </cell>
        </row>
        <row r="374">
          <cell r="B374" t="str">
            <v/>
          </cell>
          <cell r="C374" t="str">
            <v/>
          </cell>
          <cell r="O374" t="str">
            <v/>
          </cell>
          <cell r="Q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X374">
            <v>0</v>
          </cell>
          <cell r="AK374">
            <v>0</v>
          </cell>
          <cell r="AL374">
            <v>0</v>
          </cell>
        </row>
        <row r="375">
          <cell r="B375" t="str">
            <v/>
          </cell>
          <cell r="C375" t="str">
            <v/>
          </cell>
          <cell r="O375" t="str">
            <v/>
          </cell>
          <cell r="Q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X375">
            <v>0</v>
          </cell>
          <cell r="AK375">
            <v>0</v>
          </cell>
          <cell r="AL375">
            <v>0</v>
          </cell>
        </row>
        <row r="376">
          <cell r="B376" t="str">
            <v/>
          </cell>
          <cell r="C376" t="str">
            <v/>
          </cell>
          <cell r="O376" t="str">
            <v/>
          </cell>
          <cell r="Q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X376">
            <v>0</v>
          </cell>
          <cell r="AK376">
            <v>0</v>
          </cell>
          <cell r="AL376">
            <v>0</v>
          </cell>
        </row>
        <row r="377">
          <cell r="B377" t="str">
            <v/>
          </cell>
          <cell r="C377" t="str">
            <v/>
          </cell>
          <cell r="O377" t="str">
            <v/>
          </cell>
          <cell r="Q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X377">
            <v>0</v>
          </cell>
          <cell r="AK377">
            <v>0</v>
          </cell>
          <cell r="AL377">
            <v>0</v>
          </cell>
        </row>
        <row r="378">
          <cell r="B378" t="str">
            <v/>
          </cell>
          <cell r="C378" t="str">
            <v/>
          </cell>
          <cell r="O378" t="str">
            <v/>
          </cell>
          <cell r="Q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X378">
            <v>0</v>
          </cell>
          <cell r="AK378">
            <v>0</v>
          </cell>
          <cell r="AL378">
            <v>0</v>
          </cell>
        </row>
        <row r="379">
          <cell r="B379" t="str">
            <v/>
          </cell>
          <cell r="C379" t="str">
            <v/>
          </cell>
          <cell r="O379" t="str">
            <v/>
          </cell>
          <cell r="Q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X379">
            <v>0</v>
          </cell>
          <cell r="AK379">
            <v>0</v>
          </cell>
          <cell r="AL379">
            <v>0</v>
          </cell>
        </row>
        <row r="380">
          <cell r="B380" t="str">
            <v/>
          </cell>
          <cell r="C380" t="str">
            <v/>
          </cell>
          <cell r="O380" t="str">
            <v/>
          </cell>
          <cell r="Q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X380">
            <v>0</v>
          </cell>
          <cell r="AK380">
            <v>0</v>
          </cell>
          <cell r="AL380">
            <v>0</v>
          </cell>
        </row>
        <row r="381">
          <cell r="B381" t="str">
            <v/>
          </cell>
          <cell r="C381" t="str">
            <v/>
          </cell>
          <cell r="O381" t="str">
            <v/>
          </cell>
          <cell r="Q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X381">
            <v>0</v>
          </cell>
          <cell r="AK381">
            <v>0</v>
          </cell>
          <cell r="AL381">
            <v>0</v>
          </cell>
        </row>
        <row r="382">
          <cell r="B382" t="str">
            <v/>
          </cell>
          <cell r="C382" t="str">
            <v/>
          </cell>
          <cell r="O382" t="str">
            <v/>
          </cell>
          <cell r="Q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X382">
            <v>0</v>
          </cell>
          <cell r="AK382">
            <v>0</v>
          </cell>
          <cell r="AL382">
            <v>0</v>
          </cell>
        </row>
        <row r="383">
          <cell r="B383" t="str">
            <v/>
          </cell>
          <cell r="C383" t="str">
            <v/>
          </cell>
          <cell r="O383" t="str">
            <v/>
          </cell>
          <cell r="Q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X383">
            <v>0</v>
          </cell>
          <cell r="AK383">
            <v>0</v>
          </cell>
          <cell r="AL383">
            <v>0</v>
          </cell>
        </row>
        <row r="384">
          <cell r="B384" t="str">
            <v/>
          </cell>
          <cell r="C384" t="str">
            <v/>
          </cell>
          <cell r="O384" t="str">
            <v/>
          </cell>
          <cell r="Q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X384">
            <v>0</v>
          </cell>
          <cell r="AK384">
            <v>0</v>
          </cell>
          <cell r="AL384">
            <v>0</v>
          </cell>
        </row>
        <row r="385">
          <cell r="B385" t="str">
            <v/>
          </cell>
          <cell r="C385" t="str">
            <v/>
          </cell>
          <cell r="O385" t="str">
            <v/>
          </cell>
          <cell r="Q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X385">
            <v>0</v>
          </cell>
          <cell r="AK385">
            <v>0</v>
          </cell>
          <cell r="AL385">
            <v>0</v>
          </cell>
        </row>
        <row r="386">
          <cell r="B386" t="str">
            <v/>
          </cell>
          <cell r="C386" t="str">
            <v/>
          </cell>
          <cell r="O386" t="str">
            <v/>
          </cell>
          <cell r="Q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X386">
            <v>0</v>
          </cell>
          <cell r="AK386">
            <v>0</v>
          </cell>
          <cell r="AL386">
            <v>0</v>
          </cell>
        </row>
        <row r="387">
          <cell r="B387" t="str">
            <v/>
          </cell>
          <cell r="C387" t="str">
            <v/>
          </cell>
          <cell r="O387" t="str">
            <v/>
          </cell>
          <cell r="Q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X387">
            <v>0</v>
          </cell>
          <cell r="AK387">
            <v>0</v>
          </cell>
          <cell r="AL387">
            <v>0</v>
          </cell>
        </row>
        <row r="388">
          <cell r="B388" t="str">
            <v/>
          </cell>
          <cell r="C388" t="str">
            <v/>
          </cell>
          <cell r="O388" t="str">
            <v/>
          </cell>
          <cell r="Q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X388">
            <v>0</v>
          </cell>
          <cell r="AK388">
            <v>0</v>
          </cell>
          <cell r="AL388">
            <v>0</v>
          </cell>
        </row>
        <row r="389">
          <cell r="B389" t="str">
            <v/>
          </cell>
          <cell r="C389" t="str">
            <v/>
          </cell>
          <cell r="O389" t="str">
            <v/>
          </cell>
          <cell r="Q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X389">
            <v>0</v>
          </cell>
          <cell r="AK389">
            <v>0</v>
          </cell>
          <cell r="AL389">
            <v>0</v>
          </cell>
        </row>
        <row r="390">
          <cell r="B390" t="str">
            <v/>
          </cell>
          <cell r="C390" t="str">
            <v/>
          </cell>
          <cell r="O390" t="str">
            <v/>
          </cell>
          <cell r="Q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X390">
            <v>0</v>
          </cell>
          <cell r="AK390">
            <v>0</v>
          </cell>
          <cell r="AL390">
            <v>0</v>
          </cell>
        </row>
        <row r="391">
          <cell r="B391" t="str">
            <v/>
          </cell>
          <cell r="C391" t="str">
            <v/>
          </cell>
          <cell r="O391" t="str">
            <v/>
          </cell>
          <cell r="Q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X391">
            <v>0</v>
          </cell>
          <cell r="AK391">
            <v>0</v>
          </cell>
          <cell r="AL391">
            <v>0</v>
          </cell>
        </row>
        <row r="392">
          <cell r="B392" t="str">
            <v/>
          </cell>
          <cell r="C392" t="str">
            <v/>
          </cell>
          <cell r="O392" t="str">
            <v/>
          </cell>
          <cell r="Q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X392">
            <v>0</v>
          </cell>
          <cell r="AK392">
            <v>0</v>
          </cell>
          <cell r="AL392">
            <v>0</v>
          </cell>
        </row>
        <row r="393">
          <cell r="B393" t="str">
            <v/>
          </cell>
          <cell r="C393" t="str">
            <v/>
          </cell>
          <cell r="O393" t="str">
            <v/>
          </cell>
          <cell r="Q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X393">
            <v>0</v>
          </cell>
          <cell r="AK393">
            <v>0</v>
          </cell>
          <cell r="AL393">
            <v>0</v>
          </cell>
        </row>
        <row r="394">
          <cell r="B394" t="str">
            <v/>
          </cell>
          <cell r="C394" t="str">
            <v/>
          </cell>
          <cell r="O394" t="str">
            <v/>
          </cell>
          <cell r="Q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X394">
            <v>0</v>
          </cell>
          <cell r="AK394">
            <v>0</v>
          </cell>
          <cell r="AL394">
            <v>0</v>
          </cell>
        </row>
        <row r="395">
          <cell r="B395" t="str">
            <v/>
          </cell>
          <cell r="C395" t="str">
            <v/>
          </cell>
          <cell r="O395" t="str">
            <v/>
          </cell>
          <cell r="Q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X395">
            <v>0</v>
          </cell>
          <cell r="AK395">
            <v>0</v>
          </cell>
          <cell r="AL395">
            <v>0</v>
          </cell>
        </row>
        <row r="396">
          <cell r="B396" t="str">
            <v/>
          </cell>
          <cell r="C396" t="str">
            <v/>
          </cell>
          <cell r="O396" t="str">
            <v/>
          </cell>
          <cell r="Q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X396">
            <v>0</v>
          </cell>
          <cell r="AK396">
            <v>0</v>
          </cell>
          <cell r="AL396">
            <v>0</v>
          </cell>
        </row>
        <row r="397">
          <cell r="B397" t="str">
            <v/>
          </cell>
          <cell r="C397" t="str">
            <v/>
          </cell>
          <cell r="O397" t="str">
            <v/>
          </cell>
          <cell r="Q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X397">
            <v>0</v>
          </cell>
          <cell r="AK397">
            <v>0</v>
          </cell>
          <cell r="AL397">
            <v>0</v>
          </cell>
        </row>
        <row r="398">
          <cell r="B398" t="str">
            <v/>
          </cell>
          <cell r="C398" t="str">
            <v/>
          </cell>
          <cell r="O398" t="str">
            <v/>
          </cell>
          <cell r="Q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X398">
            <v>0</v>
          </cell>
          <cell r="AK398">
            <v>0</v>
          </cell>
          <cell r="AL398">
            <v>0</v>
          </cell>
        </row>
        <row r="399">
          <cell r="B399" t="str">
            <v/>
          </cell>
          <cell r="C399" t="str">
            <v/>
          </cell>
          <cell r="O399" t="str">
            <v/>
          </cell>
          <cell r="Q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X399">
            <v>0</v>
          </cell>
          <cell r="AK399">
            <v>0</v>
          </cell>
          <cell r="AL399">
            <v>0</v>
          </cell>
        </row>
        <row r="400">
          <cell r="B400" t="str">
            <v/>
          </cell>
          <cell r="C400" t="str">
            <v/>
          </cell>
          <cell r="O400" t="str">
            <v/>
          </cell>
          <cell r="Q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X400">
            <v>0</v>
          </cell>
          <cell r="AK400">
            <v>0</v>
          </cell>
          <cell r="AL400">
            <v>0</v>
          </cell>
        </row>
        <row r="401">
          <cell r="B401" t="str">
            <v/>
          </cell>
          <cell r="C401" t="str">
            <v/>
          </cell>
          <cell r="O401" t="str">
            <v/>
          </cell>
          <cell r="Q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X401">
            <v>0</v>
          </cell>
          <cell r="AK401">
            <v>0</v>
          </cell>
          <cell r="AL401">
            <v>0</v>
          </cell>
        </row>
        <row r="402">
          <cell r="B402" t="str">
            <v/>
          </cell>
          <cell r="C402" t="str">
            <v/>
          </cell>
          <cell r="O402" t="str">
            <v/>
          </cell>
          <cell r="Q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X402">
            <v>0</v>
          </cell>
          <cell r="AK402">
            <v>0</v>
          </cell>
          <cell r="AL402">
            <v>0</v>
          </cell>
        </row>
        <row r="403">
          <cell r="B403" t="str">
            <v/>
          </cell>
          <cell r="C403" t="str">
            <v/>
          </cell>
          <cell r="O403" t="str">
            <v/>
          </cell>
          <cell r="Q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X403">
            <v>0</v>
          </cell>
          <cell r="AK403">
            <v>0</v>
          </cell>
          <cell r="AL403">
            <v>0</v>
          </cell>
        </row>
        <row r="404">
          <cell r="B404" t="str">
            <v/>
          </cell>
          <cell r="C404" t="str">
            <v/>
          </cell>
          <cell r="O404" t="str">
            <v/>
          </cell>
          <cell r="Q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X404">
            <v>0</v>
          </cell>
          <cell r="AK404">
            <v>0</v>
          </cell>
          <cell r="AL404">
            <v>0</v>
          </cell>
        </row>
        <row r="405">
          <cell r="B405" t="str">
            <v/>
          </cell>
          <cell r="C405" t="str">
            <v/>
          </cell>
          <cell r="O405" t="str">
            <v/>
          </cell>
          <cell r="Q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X405">
            <v>0</v>
          </cell>
          <cell r="AK405">
            <v>0</v>
          </cell>
          <cell r="AL405">
            <v>0</v>
          </cell>
        </row>
        <row r="406">
          <cell r="B406" t="str">
            <v/>
          </cell>
          <cell r="C406" t="str">
            <v/>
          </cell>
          <cell r="O406" t="str">
            <v/>
          </cell>
          <cell r="Q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X406">
            <v>0</v>
          </cell>
          <cell r="AK406">
            <v>0</v>
          </cell>
          <cell r="AL406">
            <v>0</v>
          </cell>
        </row>
        <row r="407">
          <cell r="B407" t="str">
            <v/>
          </cell>
          <cell r="C407" t="str">
            <v/>
          </cell>
          <cell r="O407" t="str">
            <v/>
          </cell>
          <cell r="Q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X407">
            <v>0</v>
          </cell>
          <cell r="AK407">
            <v>0</v>
          </cell>
          <cell r="AL407">
            <v>0</v>
          </cell>
        </row>
        <row r="408">
          <cell r="B408" t="str">
            <v/>
          </cell>
          <cell r="C408" t="str">
            <v/>
          </cell>
          <cell r="O408" t="str">
            <v/>
          </cell>
          <cell r="Q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X408">
            <v>0</v>
          </cell>
          <cell r="AK408">
            <v>0</v>
          </cell>
          <cell r="AL408">
            <v>0</v>
          </cell>
        </row>
        <row r="409">
          <cell r="B409" t="str">
            <v/>
          </cell>
          <cell r="C409" t="str">
            <v/>
          </cell>
          <cell r="O409" t="str">
            <v/>
          </cell>
          <cell r="Q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X409">
            <v>0</v>
          </cell>
          <cell r="AK409">
            <v>0</v>
          </cell>
          <cell r="AL409">
            <v>0</v>
          </cell>
        </row>
        <row r="410">
          <cell r="B410" t="str">
            <v/>
          </cell>
          <cell r="C410" t="str">
            <v/>
          </cell>
          <cell r="O410" t="str">
            <v/>
          </cell>
          <cell r="Q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X410">
            <v>0</v>
          </cell>
          <cell r="AK410">
            <v>0</v>
          </cell>
          <cell r="AL410">
            <v>0</v>
          </cell>
        </row>
        <row r="411">
          <cell r="B411" t="str">
            <v/>
          </cell>
          <cell r="C411" t="str">
            <v/>
          </cell>
          <cell r="O411" t="str">
            <v/>
          </cell>
          <cell r="Q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X411">
            <v>0</v>
          </cell>
          <cell r="AK411">
            <v>0</v>
          </cell>
          <cell r="AL411">
            <v>0</v>
          </cell>
        </row>
        <row r="412">
          <cell r="B412" t="str">
            <v/>
          </cell>
          <cell r="C412" t="str">
            <v/>
          </cell>
          <cell r="O412" t="str">
            <v/>
          </cell>
          <cell r="Q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X412">
            <v>0</v>
          </cell>
          <cell r="AK412">
            <v>0</v>
          </cell>
          <cell r="AL412">
            <v>0</v>
          </cell>
        </row>
        <row r="413">
          <cell r="B413" t="str">
            <v/>
          </cell>
          <cell r="C413" t="str">
            <v/>
          </cell>
          <cell r="O413" t="str">
            <v/>
          </cell>
          <cell r="Q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X413">
            <v>0</v>
          </cell>
          <cell r="AK413">
            <v>0</v>
          </cell>
          <cell r="AL413">
            <v>0</v>
          </cell>
        </row>
        <row r="414">
          <cell r="B414" t="str">
            <v/>
          </cell>
          <cell r="C414" t="str">
            <v/>
          </cell>
          <cell r="O414" t="str">
            <v/>
          </cell>
          <cell r="Q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X414">
            <v>0</v>
          </cell>
          <cell r="AK414">
            <v>0</v>
          </cell>
          <cell r="AL414">
            <v>0</v>
          </cell>
        </row>
        <row r="415">
          <cell r="B415" t="str">
            <v/>
          </cell>
          <cell r="C415" t="str">
            <v/>
          </cell>
          <cell r="O415" t="str">
            <v/>
          </cell>
          <cell r="Q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X415">
            <v>0</v>
          </cell>
          <cell r="AK415">
            <v>0</v>
          </cell>
          <cell r="AL415">
            <v>0</v>
          </cell>
        </row>
        <row r="416">
          <cell r="B416" t="str">
            <v/>
          </cell>
          <cell r="C416" t="str">
            <v/>
          </cell>
          <cell r="O416" t="str">
            <v/>
          </cell>
          <cell r="Q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X416">
            <v>0</v>
          </cell>
          <cell r="AK416">
            <v>0</v>
          </cell>
          <cell r="AL416">
            <v>0</v>
          </cell>
        </row>
        <row r="417">
          <cell r="B417" t="str">
            <v/>
          </cell>
          <cell r="C417" t="str">
            <v/>
          </cell>
          <cell r="O417" t="str">
            <v/>
          </cell>
          <cell r="Q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X417">
            <v>0</v>
          </cell>
          <cell r="AK417">
            <v>0</v>
          </cell>
          <cell r="AL417">
            <v>0</v>
          </cell>
        </row>
        <row r="418">
          <cell r="B418" t="str">
            <v/>
          </cell>
          <cell r="C418" t="str">
            <v/>
          </cell>
          <cell r="O418" t="str">
            <v/>
          </cell>
          <cell r="Q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X418">
            <v>0</v>
          </cell>
          <cell r="AK418">
            <v>0</v>
          </cell>
          <cell r="AL418">
            <v>0</v>
          </cell>
        </row>
        <row r="419">
          <cell r="B419" t="str">
            <v/>
          </cell>
          <cell r="C419" t="str">
            <v/>
          </cell>
          <cell r="O419" t="str">
            <v/>
          </cell>
          <cell r="Q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X419">
            <v>0</v>
          </cell>
          <cell r="AK419">
            <v>0</v>
          </cell>
          <cell r="AL419">
            <v>0</v>
          </cell>
        </row>
        <row r="420">
          <cell r="B420" t="str">
            <v/>
          </cell>
          <cell r="C420" t="str">
            <v/>
          </cell>
          <cell r="O420" t="str">
            <v/>
          </cell>
          <cell r="Q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X420">
            <v>0</v>
          </cell>
          <cell r="AK420">
            <v>0</v>
          </cell>
          <cell r="AL420">
            <v>0</v>
          </cell>
        </row>
        <row r="421">
          <cell r="B421" t="str">
            <v/>
          </cell>
          <cell r="C421" t="str">
            <v/>
          </cell>
          <cell r="O421" t="str">
            <v/>
          </cell>
          <cell r="Q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X421">
            <v>0</v>
          </cell>
          <cell r="AK421">
            <v>0</v>
          </cell>
          <cell r="AL421">
            <v>0</v>
          </cell>
        </row>
        <row r="422">
          <cell r="B422" t="str">
            <v/>
          </cell>
          <cell r="C422" t="str">
            <v/>
          </cell>
          <cell r="O422" t="str">
            <v/>
          </cell>
          <cell r="Q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X422">
            <v>0</v>
          </cell>
          <cell r="AK422">
            <v>0</v>
          </cell>
          <cell r="AL422">
            <v>0</v>
          </cell>
        </row>
        <row r="423">
          <cell r="B423" t="str">
            <v/>
          </cell>
          <cell r="C423" t="str">
            <v/>
          </cell>
          <cell r="O423" t="str">
            <v/>
          </cell>
          <cell r="Q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X423">
            <v>0</v>
          </cell>
          <cell r="AK423">
            <v>0</v>
          </cell>
          <cell r="AL423">
            <v>0</v>
          </cell>
        </row>
        <row r="424">
          <cell r="B424" t="str">
            <v/>
          </cell>
          <cell r="C424" t="str">
            <v/>
          </cell>
          <cell r="O424" t="str">
            <v/>
          </cell>
          <cell r="Q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X424">
            <v>0</v>
          </cell>
          <cell r="AK424">
            <v>0</v>
          </cell>
          <cell r="AL424">
            <v>0</v>
          </cell>
        </row>
        <row r="425">
          <cell r="B425" t="str">
            <v/>
          </cell>
          <cell r="C425" t="str">
            <v/>
          </cell>
          <cell r="O425" t="str">
            <v/>
          </cell>
          <cell r="Q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X425">
            <v>0</v>
          </cell>
          <cell r="AK425">
            <v>0</v>
          </cell>
          <cell r="AL425">
            <v>0</v>
          </cell>
        </row>
        <row r="426">
          <cell r="B426" t="str">
            <v/>
          </cell>
          <cell r="C426" t="str">
            <v/>
          </cell>
          <cell r="O426" t="str">
            <v/>
          </cell>
          <cell r="Q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X426">
            <v>0</v>
          </cell>
          <cell r="AK426">
            <v>0</v>
          </cell>
          <cell r="AL426">
            <v>0</v>
          </cell>
        </row>
        <row r="427">
          <cell r="B427" t="str">
            <v/>
          </cell>
          <cell r="C427" t="str">
            <v/>
          </cell>
          <cell r="O427" t="str">
            <v/>
          </cell>
          <cell r="Q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X427">
            <v>0</v>
          </cell>
          <cell r="AK427">
            <v>0</v>
          </cell>
          <cell r="AL427">
            <v>0</v>
          </cell>
        </row>
        <row r="428">
          <cell r="B428" t="str">
            <v/>
          </cell>
          <cell r="C428" t="str">
            <v/>
          </cell>
          <cell r="O428" t="str">
            <v/>
          </cell>
          <cell r="Q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X428">
            <v>0</v>
          </cell>
          <cell r="AK428">
            <v>0</v>
          </cell>
          <cell r="AL428">
            <v>0</v>
          </cell>
        </row>
        <row r="429">
          <cell r="B429" t="str">
            <v/>
          </cell>
          <cell r="C429" t="str">
            <v/>
          </cell>
          <cell r="O429" t="str">
            <v/>
          </cell>
          <cell r="Q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X429">
            <v>0</v>
          </cell>
          <cell r="AK429">
            <v>0</v>
          </cell>
          <cell r="AL429">
            <v>0</v>
          </cell>
        </row>
        <row r="430">
          <cell r="B430" t="str">
            <v/>
          </cell>
          <cell r="C430" t="str">
            <v/>
          </cell>
          <cell r="O430" t="str">
            <v/>
          </cell>
          <cell r="Q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X430">
            <v>0</v>
          </cell>
          <cell r="AK430">
            <v>0</v>
          </cell>
          <cell r="AL430">
            <v>0</v>
          </cell>
        </row>
        <row r="431">
          <cell r="B431" t="str">
            <v/>
          </cell>
          <cell r="C431" t="str">
            <v/>
          </cell>
          <cell r="O431" t="str">
            <v/>
          </cell>
          <cell r="Q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X431">
            <v>0</v>
          </cell>
          <cell r="AK431">
            <v>0</v>
          </cell>
          <cell r="AL431">
            <v>0</v>
          </cell>
        </row>
        <row r="432">
          <cell r="B432" t="str">
            <v/>
          </cell>
          <cell r="C432" t="str">
            <v/>
          </cell>
          <cell r="O432" t="str">
            <v/>
          </cell>
          <cell r="Q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X432">
            <v>0</v>
          </cell>
          <cell r="AK432">
            <v>0</v>
          </cell>
          <cell r="AL432">
            <v>0</v>
          </cell>
        </row>
        <row r="433">
          <cell r="B433" t="str">
            <v/>
          </cell>
          <cell r="C433" t="str">
            <v/>
          </cell>
          <cell r="O433" t="str">
            <v/>
          </cell>
          <cell r="Q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X433">
            <v>0</v>
          </cell>
          <cell r="AK433">
            <v>0</v>
          </cell>
          <cell r="AL433">
            <v>0</v>
          </cell>
        </row>
        <row r="434">
          <cell r="B434" t="str">
            <v/>
          </cell>
          <cell r="C434" t="str">
            <v/>
          </cell>
          <cell r="O434" t="str">
            <v/>
          </cell>
          <cell r="Q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X434">
            <v>0</v>
          </cell>
          <cell r="AK434">
            <v>0</v>
          </cell>
          <cell r="AL434">
            <v>0</v>
          </cell>
        </row>
        <row r="435">
          <cell r="B435" t="str">
            <v/>
          </cell>
          <cell r="C435" t="str">
            <v/>
          </cell>
          <cell r="O435" t="str">
            <v/>
          </cell>
          <cell r="Q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X435">
            <v>0</v>
          </cell>
          <cell r="AK435">
            <v>0</v>
          </cell>
          <cell r="AL435">
            <v>0</v>
          </cell>
        </row>
        <row r="436">
          <cell r="B436" t="str">
            <v/>
          </cell>
          <cell r="C436" t="str">
            <v/>
          </cell>
          <cell r="O436" t="str">
            <v/>
          </cell>
          <cell r="Q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X436">
            <v>0</v>
          </cell>
          <cell r="AK436">
            <v>0</v>
          </cell>
          <cell r="AL436">
            <v>0</v>
          </cell>
        </row>
        <row r="437">
          <cell r="B437" t="str">
            <v/>
          </cell>
          <cell r="C437" t="str">
            <v/>
          </cell>
          <cell r="O437" t="str">
            <v/>
          </cell>
          <cell r="Q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X437">
            <v>0</v>
          </cell>
          <cell r="AK437">
            <v>0</v>
          </cell>
          <cell r="AL437">
            <v>0</v>
          </cell>
        </row>
        <row r="438">
          <cell r="B438" t="str">
            <v/>
          </cell>
          <cell r="C438" t="str">
            <v/>
          </cell>
          <cell r="O438" t="str">
            <v/>
          </cell>
          <cell r="Q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X438">
            <v>0</v>
          </cell>
          <cell r="AK438">
            <v>0</v>
          </cell>
          <cell r="AL438">
            <v>0</v>
          </cell>
        </row>
        <row r="439">
          <cell r="B439" t="str">
            <v/>
          </cell>
          <cell r="C439" t="str">
            <v/>
          </cell>
          <cell r="O439" t="str">
            <v/>
          </cell>
          <cell r="Q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X439">
            <v>0</v>
          </cell>
          <cell r="AK439">
            <v>0</v>
          </cell>
          <cell r="AL439">
            <v>0</v>
          </cell>
        </row>
        <row r="440">
          <cell r="B440" t="str">
            <v/>
          </cell>
          <cell r="C440" t="str">
            <v/>
          </cell>
          <cell r="O440" t="str">
            <v/>
          </cell>
          <cell r="Q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X440">
            <v>0</v>
          </cell>
          <cell r="AK440">
            <v>0</v>
          </cell>
          <cell r="AL440">
            <v>0</v>
          </cell>
        </row>
        <row r="441">
          <cell r="B441" t="str">
            <v/>
          </cell>
          <cell r="C441" t="str">
            <v/>
          </cell>
          <cell r="O441" t="str">
            <v/>
          </cell>
          <cell r="Q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X441">
            <v>0</v>
          </cell>
          <cell r="AK441">
            <v>0</v>
          </cell>
          <cell r="AL441">
            <v>0</v>
          </cell>
        </row>
        <row r="442">
          <cell r="B442" t="str">
            <v/>
          </cell>
          <cell r="C442" t="str">
            <v/>
          </cell>
          <cell r="O442" t="str">
            <v/>
          </cell>
          <cell r="Q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X442">
            <v>0</v>
          </cell>
          <cell r="AK442">
            <v>0</v>
          </cell>
          <cell r="AL442">
            <v>0</v>
          </cell>
        </row>
        <row r="443">
          <cell r="B443" t="str">
            <v/>
          </cell>
          <cell r="C443" t="str">
            <v/>
          </cell>
          <cell r="O443" t="str">
            <v/>
          </cell>
          <cell r="Q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X443">
            <v>0</v>
          </cell>
          <cell r="AK443">
            <v>0</v>
          </cell>
          <cell r="AL443">
            <v>0</v>
          </cell>
        </row>
        <row r="444">
          <cell r="B444" t="str">
            <v/>
          </cell>
          <cell r="C444" t="str">
            <v/>
          </cell>
          <cell r="O444" t="str">
            <v/>
          </cell>
          <cell r="Q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X444">
            <v>0</v>
          </cell>
          <cell r="AK444">
            <v>0</v>
          </cell>
          <cell r="AL444">
            <v>0</v>
          </cell>
        </row>
        <row r="445">
          <cell r="B445" t="str">
            <v/>
          </cell>
          <cell r="C445" t="str">
            <v/>
          </cell>
          <cell r="O445" t="str">
            <v/>
          </cell>
          <cell r="Q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X445">
            <v>0</v>
          </cell>
          <cell r="AK445">
            <v>0</v>
          </cell>
          <cell r="AL445">
            <v>0</v>
          </cell>
        </row>
        <row r="446">
          <cell r="B446" t="str">
            <v/>
          </cell>
          <cell r="C446" t="str">
            <v/>
          </cell>
          <cell r="O446" t="str">
            <v/>
          </cell>
          <cell r="Q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X446">
            <v>0</v>
          </cell>
          <cell r="AK446">
            <v>0</v>
          </cell>
          <cell r="AL446">
            <v>0</v>
          </cell>
        </row>
        <row r="447">
          <cell r="B447" t="str">
            <v/>
          </cell>
          <cell r="C447" t="str">
            <v/>
          </cell>
          <cell r="O447" t="str">
            <v/>
          </cell>
          <cell r="Q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X447">
            <v>0</v>
          </cell>
          <cell r="AK447">
            <v>0</v>
          </cell>
          <cell r="AL447">
            <v>0</v>
          </cell>
        </row>
        <row r="448">
          <cell r="B448" t="str">
            <v/>
          </cell>
          <cell r="C448" t="str">
            <v/>
          </cell>
          <cell r="O448" t="str">
            <v/>
          </cell>
          <cell r="Q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X448">
            <v>0</v>
          </cell>
          <cell r="AK448">
            <v>0</v>
          </cell>
          <cell r="AL448">
            <v>0</v>
          </cell>
        </row>
        <row r="449">
          <cell r="B449" t="str">
            <v/>
          </cell>
          <cell r="C449" t="str">
            <v/>
          </cell>
          <cell r="O449" t="str">
            <v/>
          </cell>
          <cell r="Q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X449">
            <v>0</v>
          </cell>
          <cell r="AK449">
            <v>0</v>
          </cell>
          <cell r="AL449">
            <v>0</v>
          </cell>
        </row>
        <row r="450">
          <cell r="B450" t="str">
            <v/>
          </cell>
          <cell r="C450" t="str">
            <v/>
          </cell>
          <cell r="O450" t="str">
            <v/>
          </cell>
          <cell r="Q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X450">
            <v>0</v>
          </cell>
          <cell r="AK450">
            <v>0</v>
          </cell>
          <cell r="AL450">
            <v>0</v>
          </cell>
        </row>
        <row r="451">
          <cell r="B451" t="str">
            <v/>
          </cell>
          <cell r="C451" t="str">
            <v/>
          </cell>
          <cell r="O451" t="str">
            <v/>
          </cell>
          <cell r="Q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X451">
            <v>0</v>
          </cell>
          <cell r="AK451">
            <v>0</v>
          </cell>
          <cell r="AL451">
            <v>0</v>
          </cell>
        </row>
        <row r="452">
          <cell r="B452" t="str">
            <v/>
          </cell>
          <cell r="C452" t="str">
            <v/>
          </cell>
          <cell r="O452" t="str">
            <v/>
          </cell>
          <cell r="Q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X452">
            <v>0</v>
          </cell>
          <cell r="AK452">
            <v>0</v>
          </cell>
          <cell r="AL452">
            <v>0</v>
          </cell>
        </row>
        <row r="453">
          <cell r="B453" t="str">
            <v/>
          </cell>
          <cell r="C453" t="str">
            <v/>
          </cell>
          <cell r="O453" t="str">
            <v/>
          </cell>
          <cell r="Q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X453">
            <v>0</v>
          </cell>
          <cell r="AK453">
            <v>0</v>
          </cell>
          <cell r="AL453">
            <v>0</v>
          </cell>
        </row>
        <row r="454">
          <cell r="B454" t="str">
            <v/>
          </cell>
          <cell r="C454" t="str">
            <v/>
          </cell>
          <cell r="O454" t="str">
            <v/>
          </cell>
          <cell r="Q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X454">
            <v>0</v>
          </cell>
          <cell r="AK454">
            <v>0</v>
          </cell>
          <cell r="AL454">
            <v>0</v>
          </cell>
        </row>
        <row r="455">
          <cell r="B455" t="str">
            <v/>
          </cell>
          <cell r="C455" t="str">
            <v/>
          </cell>
          <cell r="O455" t="str">
            <v/>
          </cell>
          <cell r="Q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X455">
            <v>0</v>
          </cell>
          <cell r="AK455">
            <v>0</v>
          </cell>
          <cell r="AL455">
            <v>0</v>
          </cell>
        </row>
        <row r="456">
          <cell r="B456" t="str">
            <v/>
          </cell>
          <cell r="C456" t="str">
            <v/>
          </cell>
          <cell r="O456" t="str">
            <v/>
          </cell>
          <cell r="Q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X456">
            <v>0</v>
          </cell>
          <cell r="AK456">
            <v>0</v>
          </cell>
          <cell r="AL456">
            <v>0</v>
          </cell>
        </row>
        <row r="457">
          <cell r="B457" t="str">
            <v/>
          </cell>
          <cell r="C457" t="str">
            <v/>
          </cell>
          <cell r="O457" t="str">
            <v/>
          </cell>
          <cell r="Q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X457">
            <v>0</v>
          </cell>
          <cell r="AK457">
            <v>0</v>
          </cell>
          <cell r="AL457">
            <v>0</v>
          </cell>
        </row>
        <row r="458">
          <cell r="B458" t="str">
            <v/>
          </cell>
          <cell r="C458" t="str">
            <v/>
          </cell>
          <cell r="O458" t="str">
            <v/>
          </cell>
          <cell r="Q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X458">
            <v>0</v>
          </cell>
          <cell r="AK458">
            <v>0</v>
          </cell>
          <cell r="AL458">
            <v>0</v>
          </cell>
        </row>
        <row r="459">
          <cell r="B459" t="str">
            <v/>
          </cell>
          <cell r="C459" t="str">
            <v/>
          </cell>
          <cell r="O459" t="str">
            <v/>
          </cell>
          <cell r="Q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X459">
            <v>0</v>
          </cell>
          <cell r="AK459">
            <v>0</v>
          </cell>
          <cell r="AL459">
            <v>0</v>
          </cell>
        </row>
        <row r="460">
          <cell r="B460" t="str">
            <v/>
          </cell>
          <cell r="C460" t="str">
            <v/>
          </cell>
          <cell r="O460" t="str">
            <v/>
          </cell>
          <cell r="Q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X460">
            <v>0</v>
          </cell>
          <cell r="AK460">
            <v>0</v>
          </cell>
          <cell r="AL460">
            <v>0</v>
          </cell>
        </row>
        <row r="461">
          <cell r="B461" t="str">
            <v/>
          </cell>
          <cell r="C461" t="str">
            <v/>
          </cell>
          <cell r="O461" t="str">
            <v/>
          </cell>
          <cell r="Q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X461">
            <v>0</v>
          </cell>
          <cell r="AK461">
            <v>0</v>
          </cell>
          <cell r="AL461">
            <v>0</v>
          </cell>
        </row>
        <row r="462">
          <cell r="B462" t="str">
            <v/>
          </cell>
          <cell r="C462" t="str">
            <v/>
          </cell>
          <cell r="O462" t="str">
            <v/>
          </cell>
          <cell r="Q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X462">
            <v>0</v>
          </cell>
          <cell r="AK462">
            <v>0</v>
          </cell>
          <cell r="AL462">
            <v>0</v>
          </cell>
        </row>
        <row r="463">
          <cell r="B463" t="str">
            <v/>
          </cell>
          <cell r="C463" t="str">
            <v/>
          </cell>
          <cell r="O463" t="str">
            <v/>
          </cell>
          <cell r="Q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X463">
            <v>0</v>
          </cell>
          <cell r="AK463">
            <v>0</v>
          </cell>
          <cell r="AL463">
            <v>0</v>
          </cell>
        </row>
        <row r="464">
          <cell r="B464" t="str">
            <v/>
          </cell>
          <cell r="C464" t="str">
            <v/>
          </cell>
          <cell r="O464" t="str">
            <v/>
          </cell>
          <cell r="Q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X464">
            <v>0</v>
          </cell>
          <cell r="AK464">
            <v>0</v>
          </cell>
          <cell r="AL464">
            <v>0</v>
          </cell>
        </row>
        <row r="465">
          <cell r="B465" t="str">
            <v/>
          </cell>
          <cell r="C465" t="str">
            <v/>
          </cell>
          <cell r="O465" t="str">
            <v/>
          </cell>
          <cell r="Q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X465">
            <v>0</v>
          </cell>
          <cell r="AK465">
            <v>0</v>
          </cell>
          <cell r="AL465">
            <v>0</v>
          </cell>
        </row>
        <row r="466">
          <cell r="B466" t="str">
            <v/>
          </cell>
          <cell r="C466" t="str">
            <v/>
          </cell>
          <cell r="O466" t="str">
            <v/>
          </cell>
          <cell r="Q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X466">
            <v>0</v>
          </cell>
          <cell r="AK466">
            <v>0</v>
          </cell>
          <cell r="AL466">
            <v>0</v>
          </cell>
        </row>
        <row r="467">
          <cell r="B467" t="str">
            <v/>
          </cell>
          <cell r="C467" t="str">
            <v/>
          </cell>
          <cell r="O467" t="str">
            <v/>
          </cell>
          <cell r="Q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X467">
            <v>0</v>
          </cell>
          <cell r="AK467">
            <v>0</v>
          </cell>
          <cell r="AL467">
            <v>0</v>
          </cell>
        </row>
        <row r="468">
          <cell r="B468" t="str">
            <v/>
          </cell>
          <cell r="C468" t="str">
            <v/>
          </cell>
          <cell r="O468" t="str">
            <v/>
          </cell>
          <cell r="Q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X468">
            <v>0</v>
          </cell>
          <cell r="AK468">
            <v>0</v>
          </cell>
          <cell r="AL468">
            <v>0</v>
          </cell>
        </row>
        <row r="469">
          <cell r="B469" t="str">
            <v/>
          </cell>
          <cell r="C469" t="str">
            <v/>
          </cell>
          <cell r="O469" t="str">
            <v/>
          </cell>
          <cell r="Q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X469">
            <v>0</v>
          </cell>
          <cell r="AK469">
            <v>0</v>
          </cell>
          <cell r="AL469">
            <v>0</v>
          </cell>
        </row>
        <row r="470">
          <cell r="B470" t="str">
            <v/>
          </cell>
          <cell r="C470" t="str">
            <v/>
          </cell>
          <cell r="O470" t="str">
            <v/>
          </cell>
          <cell r="Q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X470">
            <v>0</v>
          </cell>
          <cell r="AK470">
            <v>0</v>
          </cell>
          <cell r="AL470">
            <v>0</v>
          </cell>
        </row>
        <row r="471">
          <cell r="B471" t="str">
            <v/>
          </cell>
          <cell r="C471" t="str">
            <v/>
          </cell>
          <cell r="O471" t="str">
            <v/>
          </cell>
          <cell r="Q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X471">
            <v>0</v>
          </cell>
          <cell r="AK471">
            <v>0</v>
          </cell>
          <cell r="AL471">
            <v>0</v>
          </cell>
        </row>
        <row r="472">
          <cell r="B472" t="str">
            <v/>
          </cell>
          <cell r="C472" t="str">
            <v/>
          </cell>
          <cell r="O472" t="str">
            <v/>
          </cell>
          <cell r="Q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X472">
            <v>0</v>
          </cell>
          <cell r="AK472">
            <v>0</v>
          </cell>
          <cell r="AL472">
            <v>0</v>
          </cell>
        </row>
        <row r="473">
          <cell r="B473" t="str">
            <v/>
          </cell>
          <cell r="C473" t="str">
            <v/>
          </cell>
          <cell r="O473" t="str">
            <v/>
          </cell>
          <cell r="Q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X473">
            <v>0</v>
          </cell>
          <cell r="AK473">
            <v>0</v>
          </cell>
          <cell r="AL473">
            <v>0</v>
          </cell>
        </row>
        <row r="474">
          <cell r="B474" t="str">
            <v/>
          </cell>
          <cell r="C474" t="str">
            <v/>
          </cell>
          <cell r="O474" t="str">
            <v/>
          </cell>
          <cell r="Q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X474">
            <v>0</v>
          </cell>
          <cell r="AK474">
            <v>0</v>
          </cell>
          <cell r="AL474">
            <v>0</v>
          </cell>
        </row>
        <row r="475">
          <cell r="B475" t="str">
            <v/>
          </cell>
          <cell r="C475" t="str">
            <v/>
          </cell>
          <cell r="O475" t="str">
            <v/>
          </cell>
          <cell r="Q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X475">
            <v>0</v>
          </cell>
          <cell r="AK475">
            <v>0</v>
          </cell>
          <cell r="AL475">
            <v>0</v>
          </cell>
        </row>
        <row r="476">
          <cell r="B476" t="str">
            <v/>
          </cell>
          <cell r="C476" t="str">
            <v/>
          </cell>
          <cell r="O476" t="str">
            <v/>
          </cell>
          <cell r="Q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X476">
            <v>0</v>
          </cell>
          <cell r="AK476">
            <v>0</v>
          </cell>
          <cell r="AL476">
            <v>0</v>
          </cell>
        </row>
        <row r="477">
          <cell r="B477" t="str">
            <v/>
          </cell>
          <cell r="C477" t="str">
            <v/>
          </cell>
          <cell r="O477" t="str">
            <v/>
          </cell>
          <cell r="Q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X477">
            <v>0</v>
          </cell>
          <cell r="AK477">
            <v>0</v>
          </cell>
          <cell r="AL477">
            <v>0</v>
          </cell>
        </row>
        <row r="478">
          <cell r="B478" t="str">
            <v/>
          </cell>
          <cell r="C478" t="str">
            <v/>
          </cell>
          <cell r="O478" t="str">
            <v/>
          </cell>
          <cell r="Q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X478">
            <v>0</v>
          </cell>
          <cell r="AK478">
            <v>0</v>
          </cell>
          <cell r="AL478">
            <v>0</v>
          </cell>
        </row>
        <row r="479">
          <cell r="B479" t="str">
            <v/>
          </cell>
          <cell r="C479" t="str">
            <v/>
          </cell>
          <cell r="O479" t="str">
            <v/>
          </cell>
          <cell r="Q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X479">
            <v>0</v>
          </cell>
          <cell r="AK479">
            <v>0</v>
          </cell>
          <cell r="AL479">
            <v>0</v>
          </cell>
        </row>
        <row r="480">
          <cell r="B480" t="str">
            <v/>
          </cell>
          <cell r="C480" t="str">
            <v/>
          </cell>
          <cell r="O480" t="str">
            <v/>
          </cell>
          <cell r="Q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X480">
            <v>0</v>
          </cell>
          <cell r="AK480">
            <v>0</v>
          </cell>
          <cell r="AL480">
            <v>0</v>
          </cell>
        </row>
        <row r="481">
          <cell r="B481" t="str">
            <v/>
          </cell>
          <cell r="C481" t="str">
            <v/>
          </cell>
          <cell r="O481" t="str">
            <v/>
          </cell>
          <cell r="Q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X481">
            <v>0</v>
          </cell>
          <cell r="AK481">
            <v>0</v>
          </cell>
          <cell r="AL481">
            <v>0</v>
          </cell>
        </row>
        <row r="482">
          <cell r="B482" t="str">
            <v/>
          </cell>
          <cell r="C482" t="str">
            <v/>
          </cell>
          <cell r="O482" t="str">
            <v/>
          </cell>
          <cell r="Q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X482">
            <v>0</v>
          </cell>
          <cell r="AK482">
            <v>0</v>
          </cell>
          <cell r="AL482">
            <v>0</v>
          </cell>
        </row>
        <row r="483">
          <cell r="B483" t="str">
            <v/>
          </cell>
          <cell r="C483" t="str">
            <v/>
          </cell>
          <cell r="O483" t="str">
            <v/>
          </cell>
          <cell r="Q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X483">
            <v>0</v>
          </cell>
          <cell r="AK483">
            <v>0</v>
          </cell>
          <cell r="AL483">
            <v>0</v>
          </cell>
        </row>
        <row r="484">
          <cell r="B484" t="str">
            <v/>
          </cell>
          <cell r="C484" t="str">
            <v/>
          </cell>
          <cell r="O484" t="str">
            <v/>
          </cell>
          <cell r="Q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X484">
            <v>0</v>
          </cell>
          <cell r="AK484">
            <v>0</v>
          </cell>
          <cell r="AL484">
            <v>0</v>
          </cell>
        </row>
        <row r="485">
          <cell r="B485" t="str">
            <v/>
          </cell>
          <cell r="C485" t="str">
            <v/>
          </cell>
          <cell r="O485" t="str">
            <v/>
          </cell>
          <cell r="Q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X485">
            <v>0</v>
          </cell>
          <cell r="AK485">
            <v>0</v>
          </cell>
          <cell r="AL485">
            <v>0</v>
          </cell>
        </row>
        <row r="486">
          <cell r="B486" t="str">
            <v/>
          </cell>
          <cell r="C486" t="str">
            <v/>
          </cell>
          <cell r="O486" t="str">
            <v/>
          </cell>
          <cell r="Q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X486">
            <v>0</v>
          </cell>
          <cell r="AK486">
            <v>0</v>
          </cell>
          <cell r="AL486">
            <v>0</v>
          </cell>
        </row>
        <row r="487">
          <cell r="B487" t="str">
            <v/>
          </cell>
          <cell r="C487" t="str">
            <v/>
          </cell>
          <cell r="O487" t="str">
            <v/>
          </cell>
          <cell r="Q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X487">
            <v>0</v>
          </cell>
          <cell r="AK487">
            <v>0</v>
          </cell>
          <cell r="AL487">
            <v>0</v>
          </cell>
        </row>
        <row r="488">
          <cell r="B488" t="str">
            <v/>
          </cell>
          <cell r="C488" t="str">
            <v/>
          </cell>
          <cell r="O488" t="str">
            <v/>
          </cell>
          <cell r="Q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X488">
            <v>0</v>
          </cell>
          <cell r="AK488">
            <v>0</v>
          </cell>
          <cell r="AL488">
            <v>0</v>
          </cell>
        </row>
        <row r="489">
          <cell r="B489" t="str">
            <v/>
          </cell>
          <cell r="C489" t="str">
            <v/>
          </cell>
          <cell r="O489" t="str">
            <v/>
          </cell>
          <cell r="Q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X489">
            <v>0</v>
          </cell>
          <cell r="AK489">
            <v>0</v>
          </cell>
          <cell r="AL489">
            <v>0</v>
          </cell>
        </row>
        <row r="490">
          <cell r="B490" t="str">
            <v/>
          </cell>
          <cell r="C490" t="str">
            <v/>
          </cell>
          <cell r="O490" t="str">
            <v/>
          </cell>
          <cell r="Q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X490">
            <v>0</v>
          </cell>
          <cell r="AK490">
            <v>0</v>
          </cell>
          <cell r="AL490">
            <v>0</v>
          </cell>
        </row>
        <row r="491">
          <cell r="B491" t="str">
            <v/>
          </cell>
          <cell r="C491" t="str">
            <v/>
          </cell>
          <cell r="O491" t="str">
            <v/>
          </cell>
          <cell r="Q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X491">
            <v>0</v>
          </cell>
          <cell r="AK491">
            <v>0</v>
          </cell>
          <cell r="AL491">
            <v>0</v>
          </cell>
        </row>
        <row r="492">
          <cell r="B492" t="str">
            <v/>
          </cell>
          <cell r="C492" t="str">
            <v/>
          </cell>
          <cell r="O492" t="str">
            <v/>
          </cell>
          <cell r="Q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X492">
            <v>0</v>
          </cell>
          <cell r="AK492">
            <v>0</v>
          </cell>
          <cell r="AL492">
            <v>0</v>
          </cell>
        </row>
        <row r="493">
          <cell r="B493" t="str">
            <v/>
          </cell>
          <cell r="C493" t="str">
            <v/>
          </cell>
          <cell r="O493" t="str">
            <v/>
          </cell>
          <cell r="Q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X493">
            <v>0</v>
          </cell>
          <cell r="AK493">
            <v>0</v>
          </cell>
          <cell r="AL493">
            <v>0</v>
          </cell>
        </row>
        <row r="494">
          <cell r="B494" t="str">
            <v/>
          </cell>
          <cell r="C494" t="str">
            <v/>
          </cell>
          <cell r="O494" t="str">
            <v/>
          </cell>
          <cell r="Q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X494">
            <v>0</v>
          </cell>
          <cell r="AK494">
            <v>0</v>
          </cell>
          <cell r="AL494">
            <v>0</v>
          </cell>
        </row>
        <row r="495">
          <cell r="B495" t="str">
            <v/>
          </cell>
          <cell r="C495" t="str">
            <v/>
          </cell>
          <cell r="O495" t="str">
            <v/>
          </cell>
          <cell r="Q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X495">
            <v>0</v>
          </cell>
          <cell r="AK495">
            <v>0</v>
          </cell>
          <cell r="AL495">
            <v>0</v>
          </cell>
        </row>
        <row r="496">
          <cell r="B496" t="str">
            <v/>
          </cell>
          <cell r="C496" t="str">
            <v/>
          </cell>
          <cell r="O496" t="str">
            <v/>
          </cell>
          <cell r="Q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X496">
            <v>0</v>
          </cell>
          <cell r="AK496">
            <v>0</v>
          </cell>
          <cell r="AL496">
            <v>0</v>
          </cell>
        </row>
        <row r="497">
          <cell r="B497" t="str">
            <v/>
          </cell>
          <cell r="C497" t="str">
            <v/>
          </cell>
          <cell r="O497" t="str">
            <v/>
          </cell>
          <cell r="Q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X497">
            <v>0</v>
          </cell>
          <cell r="AK497">
            <v>0</v>
          </cell>
          <cell r="AL497">
            <v>0</v>
          </cell>
        </row>
        <row r="498">
          <cell r="B498" t="str">
            <v/>
          </cell>
          <cell r="C498" t="str">
            <v/>
          </cell>
          <cell r="O498" t="str">
            <v/>
          </cell>
          <cell r="Q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X498">
            <v>0</v>
          </cell>
          <cell r="AK498">
            <v>0</v>
          </cell>
          <cell r="AL498">
            <v>0</v>
          </cell>
        </row>
        <row r="499">
          <cell r="B499" t="str">
            <v/>
          </cell>
          <cell r="C499" t="str">
            <v/>
          </cell>
          <cell r="O499" t="str">
            <v/>
          </cell>
          <cell r="Q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X499">
            <v>0</v>
          </cell>
          <cell r="AK499">
            <v>0</v>
          </cell>
          <cell r="AL499">
            <v>0</v>
          </cell>
        </row>
        <row r="500">
          <cell r="B500" t="str">
            <v/>
          </cell>
          <cell r="C500" t="str">
            <v/>
          </cell>
          <cell r="O500" t="str">
            <v/>
          </cell>
          <cell r="Q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X500">
            <v>0</v>
          </cell>
          <cell r="AK500">
            <v>0</v>
          </cell>
          <cell r="AL500">
            <v>0</v>
          </cell>
        </row>
        <row r="501">
          <cell r="B501" t="str">
            <v/>
          </cell>
          <cell r="C501" t="str">
            <v/>
          </cell>
          <cell r="O501" t="str">
            <v/>
          </cell>
          <cell r="Q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X501">
            <v>0</v>
          </cell>
          <cell r="AK501">
            <v>0</v>
          </cell>
          <cell r="AL501">
            <v>0</v>
          </cell>
        </row>
        <row r="502">
          <cell r="B502" t="str">
            <v/>
          </cell>
          <cell r="C502" t="str">
            <v/>
          </cell>
          <cell r="O502" t="str">
            <v/>
          </cell>
          <cell r="Q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X502">
            <v>0</v>
          </cell>
          <cell r="AK502">
            <v>0</v>
          </cell>
          <cell r="AL502">
            <v>0</v>
          </cell>
        </row>
        <row r="503">
          <cell r="B503" t="str">
            <v/>
          </cell>
          <cell r="C503" t="str">
            <v/>
          </cell>
          <cell r="O503" t="str">
            <v/>
          </cell>
          <cell r="Q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X503">
            <v>0</v>
          </cell>
          <cell r="AK503">
            <v>0</v>
          </cell>
          <cell r="AL503">
            <v>0</v>
          </cell>
        </row>
        <row r="504">
          <cell r="B504" t="str">
            <v/>
          </cell>
          <cell r="C504" t="str">
            <v/>
          </cell>
          <cell r="O504" t="str">
            <v/>
          </cell>
          <cell r="Q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X504">
            <v>0</v>
          </cell>
          <cell r="AK504">
            <v>0</v>
          </cell>
          <cell r="AL504">
            <v>0</v>
          </cell>
        </row>
        <row r="505">
          <cell r="B505" t="str">
            <v/>
          </cell>
          <cell r="C505" t="str">
            <v/>
          </cell>
          <cell r="O505" t="str">
            <v/>
          </cell>
          <cell r="Q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X505">
            <v>0</v>
          </cell>
          <cell r="AK505">
            <v>0</v>
          </cell>
          <cell r="AL505">
            <v>0</v>
          </cell>
        </row>
        <row r="506">
          <cell r="B506" t="str">
            <v/>
          </cell>
          <cell r="C506" t="str">
            <v/>
          </cell>
          <cell r="O506" t="str">
            <v/>
          </cell>
          <cell r="Q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X506">
            <v>0</v>
          </cell>
          <cell r="AK506">
            <v>0</v>
          </cell>
          <cell r="AL506">
            <v>0</v>
          </cell>
        </row>
        <row r="507">
          <cell r="B507" t="str">
            <v/>
          </cell>
          <cell r="C507" t="str">
            <v/>
          </cell>
          <cell r="O507" t="str">
            <v/>
          </cell>
          <cell r="Q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X507">
            <v>0</v>
          </cell>
          <cell r="AK507">
            <v>0</v>
          </cell>
          <cell r="AL507">
            <v>0</v>
          </cell>
        </row>
        <row r="508">
          <cell r="B508" t="str">
            <v/>
          </cell>
          <cell r="C508" t="str">
            <v/>
          </cell>
          <cell r="O508" t="str">
            <v/>
          </cell>
          <cell r="Q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X508">
            <v>0</v>
          </cell>
          <cell r="AK508">
            <v>0</v>
          </cell>
          <cell r="AL508">
            <v>0</v>
          </cell>
        </row>
        <row r="509">
          <cell r="B509" t="str">
            <v/>
          </cell>
          <cell r="C509" t="str">
            <v/>
          </cell>
          <cell r="O509" t="str">
            <v/>
          </cell>
          <cell r="Q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X509">
            <v>0</v>
          </cell>
          <cell r="AK509">
            <v>0</v>
          </cell>
          <cell r="AL509">
            <v>0</v>
          </cell>
        </row>
        <row r="510">
          <cell r="B510" t="str">
            <v/>
          </cell>
          <cell r="C510" t="str">
            <v/>
          </cell>
          <cell r="O510" t="str">
            <v/>
          </cell>
          <cell r="Q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X510">
            <v>0</v>
          </cell>
          <cell r="AK510">
            <v>0</v>
          </cell>
          <cell r="AL510">
            <v>0</v>
          </cell>
        </row>
        <row r="511">
          <cell r="B511" t="str">
            <v/>
          </cell>
          <cell r="C511" t="str">
            <v/>
          </cell>
          <cell r="O511" t="str">
            <v/>
          </cell>
          <cell r="Q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X511">
            <v>0</v>
          </cell>
          <cell r="AK511">
            <v>0</v>
          </cell>
          <cell r="AL511">
            <v>0</v>
          </cell>
        </row>
        <row r="512">
          <cell r="B512" t="str">
            <v/>
          </cell>
          <cell r="C512" t="str">
            <v/>
          </cell>
          <cell r="O512" t="str">
            <v/>
          </cell>
          <cell r="Q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X512">
            <v>0</v>
          </cell>
          <cell r="AK512">
            <v>0</v>
          </cell>
          <cell r="AL512">
            <v>0</v>
          </cell>
        </row>
        <row r="513">
          <cell r="B513" t="str">
            <v/>
          </cell>
          <cell r="C513" t="str">
            <v/>
          </cell>
          <cell r="O513" t="str">
            <v/>
          </cell>
          <cell r="Q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X513">
            <v>0</v>
          </cell>
          <cell r="AK513">
            <v>0</v>
          </cell>
          <cell r="AL513">
            <v>0</v>
          </cell>
        </row>
        <row r="514">
          <cell r="B514" t="str">
            <v/>
          </cell>
          <cell r="C514" t="str">
            <v/>
          </cell>
          <cell r="O514" t="str">
            <v/>
          </cell>
          <cell r="Q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X514">
            <v>0</v>
          </cell>
          <cell r="AK514">
            <v>0</v>
          </cell>
          <cell r="AL514">
            <v>0</v>
          </cell>
        </row>
        <row r="515">
          <cell r="B515" t="str">
            <v/>
          </cell>
          <cell r="C515" t="str">
            <v/>
          </cell>
          <cell r="O515" t="str">
            <v/>
          </cell>
          <cell r="Q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X515">
            <v>0</v>
          </cell>
          <cell r="AK515">
            <v>0</v>
          </cell>
          <cell r="AL515">
            <v>0</v>
          </cell>
        </row>
        <row r="516">
          <cell r="B516" t="str">
            <v/>
          </cell>
          <cell r="C516" t="str">
            <v/>
          </cell>
          <cell r="O516" t="str">
            <v/>
          </cell>
          <cell r="Q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X516">
            <v>0</v>
          </cell>
          <cell r="AK516">
            <v>0</v>
          </cell>
          <cell r="AL516">
            <v>0</v>
          </cell>
        </row>
        <row r="517">
          <cell r="B517" t="str">
            <v/>
          </cell>
          <cell r="C517" t="str">
            <v/>
          </cell>
          <cell r="O517" t="str">
            <v/>
          </cell>
          <cell r="Q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X517">
            <v>0</v>
          </cell>
          <cell r="AK517">
            <v>0</v>
          </cell>
          <cell r="AL517">
            <v>0</v>
          </cell>
        </row>
        <row r="518">
          <cell r="B518" t="str">
            <v/>
          </cell>
          <cell r="C518" t="str">
            <v/>
          </cell>
          <cell r="O518" t="str">
            <v/>
          </cell>
          <cell r="Q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X518">
            <v>0</v>
          </cell>
          <cell r="AK518">
            <v>0</v>
          </cell>
          <cell r="AL518">
            <v>0</v>
          </cell>
        </row>
        <row r="519">
          <cell r="B519" t="str">
            <v/>
          </cell>
          <cell r="C519" t="str">
            <v/>
          </cell>
          <cell r="O519" t="str">
            <v/>
          </cell>
          <cell r="Q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X519">
            <v>0</v>
          </cell>
          <cell r="AK519">
            <v>0</v>
          </cell>
          <cell r="AL519">
            <v>0</v>
          </cell>
        </row>
        <row r="520">
          <cell r="B520" t="str">
            <v/>
          </cell>
          <cell r="C520" t="str">
            <v/>
          </cell>
          <cell r="O520" t="str">
            <v/>
          </cell>
          <cell r="Q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X520">
            <v>0</v>
          </cell>
          <cell r="AK520">
            <v>0</v>
          </cell>
          <cell r="AL520">
            <v>0</v>
          </cell>
        </row>
        <row r="521">
          <cell r="B521" t="str">
            <v/>
          </cell>
          <cell r="C521" t="str">
            <v/>
          </cell>
          <cell r="O521" t="str">
            <v/>
          </cell>
          <cell r="Q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X521">
            <v>0</v>
          </cell>
          <cell r="AK521">
            <v>0</v>
          </cell>
          <cell r="AL521">
            <v>0</v>
          </cell>
        </row>
        <row r="522">
          <cell r="B522" t="str">
            <v/>
          </cell>
          <cell r="C522" t="str">
            <v/>
          </cell>
          <cell r="O522" t="str">
            <v/>
          </cell>
          <cell r="Q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X522">
            <v>0</v>
          </cell>
          <cell r="AK522">
            <v>0</v>
          </cell>
          <cell r="AL522">
            <v>0</v>
          </cell>
        </row>
        <row r="523">
          <cell r="B523" t="str">
            <v/>
          </cell>
          <cell r="C523" t="str">
            <v/>
          </cell>
          <cell r="O523" t="str">
            <v/>
          </cell>
          <cell r="Q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X523">
            <v>0</v>
          </cell>
          <cell r="AK523">
            <v>0</v>
          </cell>
          <cell r="AL523">
            <v>0</v>
          </cell>
        </row>
        <row r="524">
          <cell r="B524" t="str">
            <v/>
          </cell>
          <cell r="C524" t="str">
            <v/>
          </cell>
          <cell r="O524" t="str">
            <v/>
          </cell>
          <cell r="Q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X524">
            <v>0</v>
          </cell>
          <cell r="AK524">
            <v>0</v>
          </cell>
          <cell r="AL524">
            <v>0</v>
          </cell>
        </row>
        <row r="525">
          <cell r="B525" t="str">
            <v/>
          </cell>
          <cell r="C525" t="str">
            <v/>
          </cell>
          <cell r="O525" t="str">
            <v/>
          </cell>
          <cell r="Q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X525">
            <v>0</v>
          </cell>
          <cell r="AK525">
            <v>0</v>
          </cell>
          <cell r="AL525">
            <v>0</v>
          </cell>
        </row>
        <row r="526">
          <cell r="B526" t="str">
            <v/>
          </cell>
          <cell r="C526" t="str">
            <v/>
          </cell>
          <cell r="O526" t="str">
            <v/>
          </cell>
          <cell r="Q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X526">
            <v>0</v>
          </cell>
          <cell r="AK526">
            <v>0</v>
          </cell>
          <cell r="AL526">
            <v>0</v>
          </cell>
        </row>
        <row r="527">
          <cell r="B527" t="str">
            <v/>
          </cell>
          <cell r="C527" t="str">
            <v/>
          </cell>
          <cell r="O527" t="str">
            <v/>
          </cell>
          <cell r="Q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X527">
            <v>0</v>
          </cell>
          <cell r="AK527">
            <v>0</v>
          </cell>
          <cell r="AL527">
            <v>0</v>
          </cell>
        </row>
        <row r="528">
          <cell r="B528" t="str">
            <v/>
          </cell>
          <cell r="C528" t="str">
            <v/>
          </cell>
          <cell r="O528" t="str">
            <v/>
          </cell>
          <cell r="Q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X528">
            <v>0</v>
          </cell>
          <cell r="AK528">
            <v>0</v>
          </cell>
          <cell r="AL528">
            <v>0</v>
          </cell>
        </row>
        <row r="529">
          <cell r="B529" t="str">
            <v/>
          </cell>
          <cell r="C529" t="str">
            <v/>
          </cell>
          <cell r="O529" t="str">
            <v/>
          </cell>
          <cell r="Q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X529">
            <v>0</v>
          </cell>
          <cell r="AK529">
            <v>0</v>
          </cell>
          <cell r="AL529">
            <v>0</v>
          </cell>
        </row>
        <row r="530">
          <cell r="B530" t="str">
            <v/>
          </cell>
          <cell r="C530" t="str">
            <v/>
          </cell>
          <cell r="O530" t="str">
            <v/>
          </cell>
          <cell r="Q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X530">
            <v>0</v>
          </cell>
          <cell r="AK530">
            <v>0</v>
          </cell>
          <cell r="AL530">
            <v>0</v>
          </cell>
        </row>
        <row r="531">
          <cell r="B531" t="str">
            <v/>
          </cell>
          <cell r="C531" t="str">
            <v/>
          </cell>
          <cell r="O531" t="str">
            <v/>
          </cell>
          <cell r="Q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X531">
            <v>0</v>
          </cell>
          <cell r="AK531">
            <v>0</v>
          </cell>
          <cell r="AL531">
            <v>0</v>
          </cell>
        </row>
        <row r="532">
          <cell r="B532" t="str">
            <v/>
          </cell>
          <cell r="C532" t="str">
            <v/>
          </cell>
          <cell r="O532" t="str">
            <v/>
          </cell>
          <cell r="Q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X532">
            <v>0</v>
          </cell>
          <cell r="AK532">
            <v>0</v>
          </cell>
          <cell r="AL532">
            <v>0</v>
          </cell>
        </row>
        <row r="533">
          <cell r="B533" t="str">
            <v/>
          </cell>
          <cell r="C533" t="str">
            <v/>
          </cell>
          <cell r="O533" t="str">
            <v/>
          </cell>
          <cell r="Q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X533">
            <v>0</v>
          </cell>
          <cell r="AK533">
            <v>0</v>
          </cell>
          <cell r="AL533">
            <v>0</v>
          </cell>
        </row>
        <row r="534">
          <cell r="B534" t="str">
            <v/>
          </cell>
          <cell r="C534" t="str">
            <v/>
          </cell>
          <cell r="O534" t="str">
            <v/>
          </cell>
          <cell r="Q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X534">
            <v>0</v>
          </cell>
          <cell r="AK534">
            <v>0</v>
          </cell>
          <cell r="AL534">
            <v>0</v>
          </cell>
        </row>
        <row r="535">
          <cell r="B535" t="str">
            <v/>
          </cell>
          <cell r="C535" t="str">
            <v/>
          </cell>
          <cell r="O535" t="str">
            <v/>
          </cell>
          <cell r="Q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X535">
            <v>0</v>
          </cell>
          <cell r="AK535">
            <v>0</v>
          </cell>
          <cell r="AL535">
            <v>0</v>
          </cell>
        </row>
        <row r="536">
          <cell r="B536" t="str">
            <v/>
          </cell>
          <cell r="C536" t="str">
            <v/>
          </cell>
          <cell r="O536" t="str">
            <v/>
          </cell>
          <cell r="Q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X536">
            <v>0</v>
          </cell>
          <cell r="AK536">
            <v>0</v>
          </cell>
          <cell r="AL536">
            <v>0</v>
          </cell>
        </row>
        <row r="537">
          <cell r="B537" t="str">
            <v/>
          </cell>
          <cell r="C537" t="str">
            <v/>
          </cell>
          <cell r="O537" t="str">
            <v/>
          </cell>
          <cell r="Q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X537">
            <v>0</v>
          </cell>
          <cell r="AK537">
            <v>0</v>
          </cell>
          <cell r="AL537">
            <v>0</v>
          </cell>
        </row>
        <row r="538">
          <cell r="B538" t="str">
            <v/>
          </cell>
          <cell r="C538" t="str">
            <v/>
          </cell>
          <cell r="O538" t="str">
            <v/>
          </cell>
          <cell r="Q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X538">
            <v>0</v>
          </cell>
          <cell r="AK538">
            <v>0</v>
          </cell>
          <cell r="AL538">
            <v>0</v>
          </cell>
        </row>
        <row r="539">
          <cell r="B539" t="str">
            <v/>
          </cell>
          <cell r="C539" t="str">
            <v/>
          </cell>
          <cell r="O539" t="str">
            <v/>
          </cell>
          <cell r="Q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X539">
            <v>0</v>
          </cell>
          <cell r="AK539">
            <v>0</v>
          </cell>
          <cell r="AL539">
            <v>0</v>
          </cell>
        </row>
        <row r="540">
          <cell r="B540" t="str">
            <v/>
          </cell>
          <cell r="C540" t="str">
            <v/>
          </cell>
          <cell r="O540" t="str">
            <v/>
          </cell>
          <cell r="Q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X540">
            <v>0</v>
          </cell>
          <cell r="AK540">
            <v>0</v>
          </cell>
          <cell r="AL540">
            <v>0</v>
          </cell>
        </row>
        <row r="541">
          <cell r="B541" t="str">
            <v/>
          </cell>
          <cell r="C541" t="str">
            <v/>
          </cell>
          <cell r="O541" t="str">
            <v/>
          </cell>
          <cell r="Q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X541">
            <v>0</v>
          </cell>
          <cell r="AK541">
            <v>0</v>
          </cell>
          <cell r="AL541">
            <v>0</v>
          </cell>
        </row>
        <row r="542">
          <cell r="B542" t="str">
            <v/>
          </cell>
          <cell r="C542" t="str">
            <v/>
          </cell>
          <cell r="O542" t="str">
            <v/>
          </cell>
          <cell r="Q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X542">
            <v>0</v>
          </cell>
          <cell r="AK542">
            <v>0</v>
          </cell>
          <cell r="AL542">
            <v>0</v>
          </cell>
        </row>
        <row r="543">
          <cell r="B543" t="str">
            <v/>
          </cell>
          <cell r="C543" t="str">
            <v/>
          </cell>
          <cell r="O543" t="str">
            <v/>
          </cell>
          <cell r="Q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X543">
            <v>0</v>
          </cell>
          <cell r="AK543">
            <v>0</v>
          </cell>
          <cell r="AL543">
            <v>0</v>
          </cell>
        </row>
        <row r="544">
          <cell r="B544" t="str">
            <v/>
          </cell>
          <cell r="C544" t="str">
            <v/>
          </cell>
          <cell r="O544" t="str">
            <v/>
          </cell>
          <cell r="Q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X544">
            <v>0</v>
          </cell>
          <cell r="AK544">
            <v>0</v>
          </cell>
          <cell r="AL544">
            <v>0</v>
          </cell>
        </row>
        <row r="545">
          <cell r="B545" t="str">
            <v/>
          </cell>
          <cell r="C545" t="str">
            <v/>
          </cell>
          <cell r="O545" t="str">
            <v/>
          </cell>
          <cell r="Q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X545">
            <v>0</v>
          </cell>
          <cell r="AK545">
            <v>0</v>
          </cell>
          <cell r="AL545">
            <v>0</v>
          </cell>
        </row>
        <row r="546">
          <cell r="B546" t="str">
            <v/>
          </cell>
          <cell r="C546" t="str">
            <v/>
          </cell>
          <cell r="O546" t="str">
            <v/>
          </cell>
          <cell r="Q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X546">
            <v>0</v>
          </cell>
          <cell r="AK546">
            <v>0</v>
          </cell>
          <cell r="AL546">
            <v>0</v>
          </cell>
        </row>
        <row r="547">
          <cell r="B547" t="str">
            <v/>
          </cell>
          <cell r="C547" t="str">
            <v/>
          </cell>
          <cell r="O547" t="str">
            <v/>
          </cell>
          <cell r="Q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X547">
            <v>0</v>
          </cell>
          <cell r="AK547">
            <v>0</v>
          </cell>
          <cell r="AL547">
            <v>0</v>
          </cell>
        </row>
        <row r="548">
          <cell r="B548" t="str">
            <v/>
          </cell>
          <cell r="C548" t="str">
            <v/>
          </cell>
          <cell r="O548" t="str">
            <v/>
          </cell>
          <cell r="Q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X548">
            <v>0</v>
          </cell>
          <cell r="AK548">
            <v>0</v>
          </cell>
          <cell r="AL548">
            <v>0</v>
          </cell>
        </row>
        <row r="549">
          <cell r="B549" t="str">
            <v/>
          </cell>
          <cell r="C549" t="str">
            <v/>
          </cell>
          <cell r="O549" t="str">
            <v/>
          </cell>
          <cell r="Q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X549">
            <v>0</v>
          </cell>
          <cell r="AK549">
            <v>0</v>
          </cell>
          <cell r="AL549">
            <v>0</v>
          </cell>
        </row>
        <row r="550">
          <cell r="B550" t="str">
            <v/>
          </cell>
          <cell r="C550" t="str">
            <v/>
          </cell>
          <cell r="O550" t="str">
            <v/>
          </cell>
          <cell r="Q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X550">
            <v>0</v>
          </cell>
          <cell r="AK550">
            <v>0</v>
          </cell>
          <cell r="AL550">
            <v>0</v>
          </cell>
        </row>
        <row r="551">
          <cell r="B551" t="str">
            <v/>
          </cell>
          <cell r="C551" t="str">
            <v/>
          </cell>
          <cell r="O551" t="str">
            <v/>
          </cell>
          <cell r="Q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X551">
            <v>0</v>
          </cell>
          <cell r="AK551">
            <v>0</v>
          </cell>
          <cell r="AL551">
            <v>0</v>
          </cell>
        </row>
        <row r="552">
          <cell r="B552" t="str">
            <v/>
          </cell>
          <cell r="C552" t="str">
            <v/>
          </cell>
          <cell r="O552" t="str">
            <v/>
          </cell>
          <cell r="Q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X552">
            <v>0</v>
          </cell>
          <cell r="AK552">
            <v>0</v>
          </cell>
          <cell r="AL552">
            <v>0</v>
          </cell>
        </row>
        <row r="553">
          <cell r="B553" t="str">
            <v/>
          </cell>
          <cell r="C553" t="str">
            <v/>
          </cell>
          <cell r="O553" t="str">
            <v/>
          </cell>
          <cell r="Q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X553">
            <v>0</v>
          </cell>
          <cell r="AK553">
            <v>0</v>
          </cell>
          <cell r="AL553">
            <v>0</v>
          </cell>
        </row>
        <row r="554">
          <cell r="B554" t="str">
            <v/>
          </cell>
          <cell r="C554" t="str">
            <v/>
          </cell>
          <cell r="O554" t="str">
            <v/>
          </cell>
          <cell r="Q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X554">
            <v>0</v>
          </cell>
          <cell r="AK554">
            <v>0</v>
          </cell>
          <cell r="AL554">
            <v>0</v>
          </cell>
        </row>
        <row r="555">
          <cell r="B555" t="str">
            <v/>
          </cell>
          <cell r="C555" t="str">
            <v/>
          </cell>
          <cell r="O555" t="str">
            <v/>
          </cell>
          <cell r="Q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X555">
            <v>0</v>
          </cell>
          <cell r="AK555">
            <v>0</v>
          </cell>
          <cell r="AL555">
            <v>0</v>
          </cell>
        </row>
        <row r="556">
          <cell r="B556" t="str">
            <v/>
          </cell>
          <cell r="C556" t="str">
            <v/>
          </cell>
          <cell r="O556" t="str">
            <v/>
          </cell>
          <cell r="Q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X556">
            <v>0</v>
          </cell>
          <cell r="AK556">
            <v>0</v>
          </cell>
          <cell r="AL556">
            <v>0</v>
          </cell>
        </row>
        <row r="557">
          <cell r="B557" t="str">
            <v/>
          </cell>
          <cell r="C557" t="str">
            <v/>
          </cell>
          <cell r="O557" t="str">
            <v/>
          </cell>
          <cell r="Q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X557">
            <v>0</v>
          </cell>
          <cell r="AK557">
            <v>0</v>
          </cell>
          <cell r="AL557">
            <v>0</v>
          </cell>
        </row>
        <row r="558">
          <cell r="B558" t="str">
            <v/>
          </cell>
          <cell r="C558" t="str">
            <v/>
          </cell>
          <cell r="O558" t="str">
            <v/>
          </cell>
          <cell r="Q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X558">
            <v>0</v>
          </cell>
          <cell r="AK558">
            <v>0</v>
          </cell>
          <cell r="AL558">
            <v>0</v>
          </cell>
        </row>
        <row r="559">
          <cell r="B559" t="str">
            <v/>
          </cell>
          <cell r="C559" t="str">
            <v/>
          </cell>
          <cell r="O559" t="str">
            <v/>
          </cell>
          <cell r="Q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X559">
            <v>0</v>
          </cell>
          <cell r="AK559">
            <v>0</v>
          </cell>
          <cell r="AL559">
            <v>0</v>
          </cell>
        </row>
        <row r="560">
          <cell r="B560" t="str">
            <v/>
          </cell>
          <cell r="C560" t="str">
            <v/>
          </cell>
          <cell r="O560" t="str">
            <v/>
          </cell>
          <cell r="Q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X560">
            <v>0</v>
          </cell>
          <cell r="AK560">
            <v>0</v>
          </cell>
          <cell r="AL560">
            <v>0</v>
          </cell>
        </row>
        <row r="561">
          <cell r="B561" t="str">
            <v/>
          </cell>
          <cell r="C561" t="str">
            <v/>
          </cell>
          <cell r="O561" t="str">
            <v/>
          </cell>
          <cell r="Q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X561">
            <v>0</v>
          </cell>
          <cell r="AK561">
            <v>0</v>
          </cell>
          <cell r="AL561">
            <v>0</v>
          </cell>
        </row>
        <row r="562">
          <cell r="B562" t="str">
            <v/>
          </cell>
          <cell r="C562" t="str">
            <v/>
          </cell>
          <cell r="O562" t="str">
            <v/>
          </cell>
          <cell r="Q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X562">
            <v>0</v>
          </cell>
          <cell r="AK562">
            <v>0</v>
          </cell>
          <cell r="AL562">
            <v>0</v>
          </cell>
        </row>
        <row r="563">
          <cell r="B563" t="str">
            <v/>
          </cell>
          <cell r="C563" t="str">
            <v/>
          </cell>
          <cell r="O563" t="str">
            <v/>
          </cell>
          <cell r="Q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X563">
            <v>0</v>
          </cell>
          <cell r="AK563">
            <v>0</v>
          </cell>
          <cell r="AL563">
            <v>0</v>
          </cell>
        </row>
        <row r="564">
          <cell r="B564" t="str">
            <v/>
          </cell>
          <cell r="C564" t="str">
            <v/>
          </cell>
          <cell r="O564" t="str">
            <v/>
          </cell>
          <cell r="Q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X564">
            <v>0</v>
          </cell>
          <cell r="AK564">
            <v>0</v>
          </cell>
          <cell r="AL564">
            <v>0</v>
          </cell>
        </row>
        <row r="565">
          <cell r="B565" t="str">
            <v/>
          </cell>
          <cell r="C565" t="str">
            <v/>
          </cell>
          <cell r="O565" t="str">
            <v/>
          </cell>
          <cell r="Q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X565">
            <v>0</v>
          </cell>
          <cell r="AK565">
            <v>0</v>
          </cell>
          <cell r="AL565">
            <v>0</v>
          </cell>
        </row>
        <row r="566">
          <cell r="B566" t="str">
            <v/>
          </cell>
          <cell r="C566" t="str">
            <v/>
          </cell>
          <cell r="O566" t="str">
            <v/>
          </cell>
          <cell r="Q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X566">
            <v>0</v>
          </cell>
          <cell r="AK566">
            <v>0</v>
          </cell>
          <cell r="AL566">
            <v>0</v>
          </cell>
        </row>
        <row r="567">
          <cell r="B567" t="str">
            <v/>
          </cell>
          <cell r="C567" t="str">
            <v/>
          </cell>
          <cell r="O567" t="str">
            <v/>
          </cell>
          <cell r="Q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X567">
            <v>0</v>
          </cell>
          <cell r="AK567">
            <v>0</v>
          </cell>
          <cell r="AL567">
            <v>0</v>
          </cell>
        </row>
        <row r="568">
          <cell r="B568" t="str">
            <v/>
          </cell>
          <cell r="C568" t="str">
            <v/>
          </cell>
          <cell r="O568" t="str">
            <v/>
          </cell>
          <cell r="Q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X568">
            <v>0</v>
          </cell>
          <cell r="AK568">
            <v>0</v>
          </cell>
          <cell r="AL568">
            <v>0</v>
          </cell>
        </row>
        <row r="569">
          <cell r="B569" t="str">
            <v/>
          </cell>
          <cell r="C569" t="str">
            <v/>
          </cell>
          <cell r="O569" t="str">
            <v/>
          </cell>
          <cell r="Q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X569">
            <v>0</v>
          </cell>
          <cell r="AK569">
            <v>0</v>
          </cell>
          <cell r="AL569">
            <v>0</v>
          </cell>
        </row>
        <row r="570">
          <cell r="B570" t="str">
            <v/>
          </cell>
          <cell r="C570" t="str">
            <v/>
          </cell>
          <cell r="O570" t="str">
            <v/>
          </cell>
          <cell r="Q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X570">
            <v>0</v>
          </cell>
          <cell r="AK570">
            <v>0</v>
          </cell>
          <cell r="AL570">
            <v>0</v>
          </cell>
        </row>
        <row r="571">
          <cell r="B571" t="str">
            <v/>
          </cell>
          <cell r="C571" t="str">
            <v/>
          </cell>
          <cell r="O571" t="str">
            <v/>
          </cell>
          <cell r="Q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X571">
            <v>0</v>
          </cell>
          <cell r="AK571">
            <v>0</v>
          </cell>
          <cell r="AL571">
            <v>0</v>
          </cell>
        </row>
        <row r="572">
          <cell r="B572" t="str">
            <v/>
          </cell>
          <cell r="C572" t="str">
            <v/>
          </cell>
          <cell r="O572" t="str">
            <v/>
          </cell>
          <cell r="Q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X572">
            <v>0</v>
          </cell>
          <cell r="AK572">
            <v>0</v>
          </cell>
          <cell r="AL572">
            <v>0</v>
          </cell>
        </row>
        <row r="573">
          <cell r="B573" t="str">
            <v/>
          </cell>
          <cell r="C573" t="str">
            <v/>
          </cell>
          <cell r="O573" t="str">
            <v/>
          </cell>
          <cell r="Q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X573">
            <v>0</v>
          </cell>
          <cell r="AK573">
            <v>0</v>
          </cell>
          <cell r="AL573">
            <v>0</v>
          </cell>
        </row>
        <row r="574">
          <cell r="B574" t="str">
            <v/>
          </cell>
          <cell r="C574" t="str">
            <v/>
          </cell>
          <cell r="O574" t="str">
            <v/>
          </cell>
          <cell r="Q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X574">
            <v>0</v>
          </cell>
          <cell r="AK574">
            <v>0</v>
          </cell>
          <cell r="AL574">
            <v>0</v>
          </cell>
        </row>
        <row r="575">
          <cell r="B575" t="str">
            <v/>
          </cell>
          <cell r="C575" t="str">
            <v/>
          </cell>
          <cell r="O575" t="str">
            <v/>
          </cell>
          <cell r="Q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X575">
            <v>0</v>
          </cell>
          <cell r="AK575">
            <v>0</v>
          </cell>
          <cell r="AL575">
            <v>0</v>
          </cell>
        </row>
        <row r="576">
          <cell r="B576" t="str">
            <v/>
          </cell>
          <cell r="C576" t="str">
            <v/>
          </cell>
          <cell r="O576" t="str">
            <v/>
          </cell>
          <cell r="Q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X576">
            <v>0</v>
          </cell>
          <cell r="AK576">
            <v>0</v>
          </cell>
          <cell r="AL576">
            <v>0</v>
          </cell>
        </row>
        <row r="577">
          <cell r="B577" t="str">
            <v/>
          </cell>
          <cell r="C577" t="str">
            <v/>
          </cell>
          <cell r="O577" t="str">
            <v/>
          </cell>
          <cell r="Q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X577">
            <v>0</v>
          </cell>
          <cell r="AK577">
            <v>0</v>
          </cell>
          <cell r="AL577">
            <v>0</v>
          </cell>
        </row>
        <row r="578">
          <cell r="B578" t="str">
            <v/>
          </cell>
          <cell r="C578" t="str">
            <v/>
          </cell>
          <cell r="O578" t="str">
            <v/>
          </cell>
          <cell r="Q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X578">
            <v>0</v>
          </cell>
          <cell r="AK578">
            <v>0</v>
          </cell>
          <cell r="AL578">
            <v>0</v>
          </cell>
        </row>
        <row r="579">
          <cell r="B579" t="str">
            <v/>
          </cell>
          <cell r="C579" t="str">
            <v/>
          </cell>
          <cell r="O579" t="str">
            <v/>
          </cell>
          <cell r="Q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X579">
            <v>0</v>
          </cell>
          <cell r="AK579">
            <v>0</v>
          </cell>
          <cell r="AL579">
            <v>0</v>
          </cell>
        </row>
        <row r="580">
          <cell r="B580" t="str">
            <v/>
          </cell>
          <cell r="C580" t="str">
            <v/>
          </cell>
          <cell r="O580" t="str">
            <v/>
          </cell>
          <cell r="Q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X580">
            <v>0</v>
          </cell>
          <cell r="AK580">
            <v>0</v>
          </cell>
          <cell r="AL580">
            <v>0</v>
          </cell>
        </row>
        <row r="581">
          <cell r="B581" t="str">
            <v/>
          </cell>
          <cell r="C581" t="str">
            <v/>
          </cell>
          <cell r="O581" t="str">
            <v/>
          </cell>
          <cell r="Q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X581">
            <v>0</v>
          </cell>
          <cell r="AK581">
            <v>0</v>
          </cell>
          <cell r="AL581">
            <v>0</v>
          </cell>
        </row>
        <row r="582">
          <cell r="B582" t="str">
            <v/>
          </cell>
          <cell r="C582" t="str">
            <v/>
          </cell>
          <cell r="O582" t="str">
            <v/>
          </cell>
          <cell r="Q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X582">
            <v>0</v>
          </cell>
          <cell r="AK582">
            <v>0</v>
          </cell>
          <cell r="AL582">
            <v>0</v>
          </cell>
        </row>
        <row r="583">
          <cell r="B583" t="str">
            <v/>
          </cell>
          <cell r="C583" t="str">
            <v/>
          </cell>
          <cell r="O583" t="str">
            <v/>
          </cell>
          <cell r="Q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X583">
            <v>0</v>
          </cell>
          <cell r="AK583">
            <v>0</v>
          </cell>
          <cell r="AL583">
            <v>0</v>
          </cell>
        </row>
        <row r="584">
          <cell r="B584" t="str">
            <v/>
          </cell>
          <cell r="C584" t="str">
            <v/>
          </cell>
          <cell r="O584" t="str">
            <v/>
          </cell>
          <cell r="Q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X584">
            <v>0</v>
          </cell>
          <cell r="AK584">
            <v>0</v>
          </cell>
          <cell r="AL584">
            <v>0</v>
          </cell>
        </row>
        <row r="585">
          <cell r="B585" t="str">
            <v/>
          </cell>
          <cell r="C585" t="str">
            <v/>
          </cell>
          <cell r="O585" t="str">
            <v/>
          </cell>
          <cell r="Q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X585">
            <v>0</v>
          </cell>
          <cell r="AK585">
            <v>0</v>
          </cell>
          <cell r="AL585">
            <v>0</v>
          </cell>
        </row>
        <row r="586">
          <cell r="B586" t="str">
            <v/>
          </cell>
          <cell r="C586" t="str">
            <v/>
          </cell>
          <cell r="O586" t="str">
            <v/>
          </cell>
          <cell r="Q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X586">
            <v>0</v>
          </cell>
          <cell r="AK586">
            <v>0</v>
          </cell>
          <cell r="AL586">
            <v>0</v>
          </cell>
        </row>
        <row r="587">
          <cell r="B587" t="str">
            <v/>
          </cell>
          <cell r="C587" t="str">
            <v/>
          </cell>
          <cell r="O587" t="str">
            <v/>
          </cell>
          <cell r="Q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X587">
            <v>0</v>
          </cell>
          <cell r="AK587">
            <v>0</v>
          </cell>
          <cell r="AL587">
            <v>0</v>
          </cell>
        </row>
        <row r="588">
          <cell r="B588" t="str">
            <v/>
          </cell>
          <cell r="C588" t="str">
            <v/>
          </cell>
          <cell r="O588" t="str">
            <v/>
          </cell>
          <cell r="Q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X588">
            <v>0</v>
          </cell>
          <cell r="AK588">
            <v>0</v>
          </cell>
          <cell r="AL588">
            <v>0</v>
          </cell>
        </row>
        <row r="589">
          <cell r="B589" t="str">
            <v/>
          </cell>
          <cell r="C589" t="str">
            <v/>
          </cell>
          <cell r="O589" t="str">
            <v/>
          </cell>
          <cell r="Q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X589">
            <v>0</v>
          </cell>
          <cell r="AK589">
            <v>0</v>
          </cell>
          <cell r="AL589">
            <v>0</v>
          </cell>
        </row>
        <row r="590">
          <cell r="B590" t="str">
            <v/>
          </cell>
          <cell r="C590" t="str">
            <v/>
          </cell>
          <cell r="O590" t="str">
            <v/>
          </cell>
          <cell r="Q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X590">
            <v>0</v>
          </cell>
          <cell r="AK590">
            <v>0</v>
          </cell>
          <cell r="AL590">
            <v>0</v>
          </cell>
        </row>
        <row r="591">
          <cell r="B591" t="str">
            <v/>
          </cell>
          <cell r="C591" t="str">
            <v/>
          </cell>
          <cell r="O591" t="str">
            <v/>
          </cell>
          <cell r="Q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X591">
            <v>0</v>
          </cell>
          <cell r="AK591">
            <v>0</v>
          </cell>
          <cell r="AL591">
            <v>0</v>
          </cell>
        </row>
        <row r="592">
          <cell r="B592" t="str">
            <v/>
          </cell>
          <cell r="C592" t="str">
            <v/>
          </cell>
          <cell r="O592" t="str">
            <v/>
          </cell>
          <cell r="Q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X592">
            <v>0</v>
          </cell>
          <cell r="AK592">
            <v>0</v>
          </cell>
          <cell r="AL592">
            <v>0</v>
          </cell>
        </row>
        <row r="593">
          <cell r="B593" t="str">
            <v/>
          </cell>
          <cell r="C593" t="str">
            <v/>
          </cell>
          <cell r="O593" t="str">
            <v/>
          </cell>
          <cell r="Q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X593">
            <v>0</v>
          </cell>
          <cell r="AK593">
            <v>0</v>
          </cell>
          <cell r="AL593">
            <v>0</v>
          </cell>
        </row>
        <row r="594">
          <cell r="B594" t="str">
            <v/>
          </cell>
          <cell r="C594" t="str">
            <v/>
          </cell>
          <cell r="O594" t="str">
            <v/>
          </cell>
          <cell r="Q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X594">
            <v>0</v>
          </cell>
          <cell r="AK594">
            <v>0</v>
          </cell>
          <cell r="AL594">
            <v>0</v>
          </cell>
        </row>
        <row r="595">
          <cell r="B595" t="str">
            <v/>
          </cell>
          <cell r="C595" t="str">
            <v/>
          </cell>
          <cell r="O595" t="str">
            <v/>
          </cell>
          <cell r="Q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X595">
            <v>0</v>
          </cell>
          <cell r="AK595">
            <v>0</v>
          </cell>
          <cell r="AL595">
            <v>0</v>
          </cell>
        </row>
        <row r="596">
          <cell r="B596" t="str">
            <v/>
          </cell>
          <cell r="C596" t="str">
            <v/>
          </cell>
          <cell r="O596" t="str">
            <v/>
          </cell>
          <cell r="Q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X596">
            <v>0</v>
          </cell>
          <cell r="AK596">
            <v>0</v>
          </cell>
          <cell r="AL596">
            <v>0</v>
          </cell>
        </row>
        <row r="597">
          <cell r="B597" t="str">
            <v/>
          </cell>
          <cell r="C597" t="str">
            <v/>
          </cell>
          <cell r="O597" t="str">
            <v/>
          </cell>
          <cell r="Q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X597">
            <v>0</v>
          </cell>
          <cell r="AK597">
            <v>0</v>
          </cell>
          <cell r="AL597">
            <v>0</v>
          </cell>
        </row>
        <row r="598">
          <cell r="B598" t="str">
            <v/>
          </cell>
          <cell r="C598" t="str">
            <v/>
          </cell>
          <cell r="O598" t="str">
            <v/>
          </cell>
          <cell r="Q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X598">
            <v>0</v>
          </cell>
          <cell r="AK598">
            <v>0</v>
          </cell>
          <cell r="AL598">
            <v>0</v>
          </cell>
        </row>
        <row r="599">
          <cell r="B599" t="str">
            <v/>
          </cell>
          <cell r="C599" t="str">
            <v/>
          </cell>
          <cell r="O599" t="str">
            <v/>
          </cell>
          <cell r="Q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X599">
            <v>0</v>
          </cell>
          <cell r="AK599">
            <v>0</v>
          </cell>
          <cell r="AL599">
            <v>0</v>
          </cell>
        </row>
        <row r="600">
          <cell r="B600" t="str">
            <v/>
          </cell>
          <cell r="C600" t="str">
            <v/>
          </cell>
          <cell r="O600" t="str">
            <v/>
          </cell>
          <cell r="Q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X600">
            <v>0</v>
          </cell>
          <cell r="AK600">
            <v>0</v>
          </cell>
          <cell r="AL600">
            <v>0</v>
          </cell>
        </row>
        <row r="601">
          <cell r="B601" t="str">
            <v/>
          </cell>
          <cell r="C601" t="str">
            <v/>
          </cell>
          <cell r="O601" t="str">
            <v/>
          </cell>
          <cell r="Q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X601">
            <v>0</v>
          </cell>
          <cell r="AK601">
            <v>0</v>
          </cell>
          <cell r="AL601">
            <v>0</v>
          </cell>
        </row>
        <row r="602">
          <cell r="B602" t="str">
            <v/>
          </cell>
          <cell r="C602" t="str">
            <v/>
          </cell>
          <cell r="O602" t="str">
            <v/>
          </cell>
          <cell r="Q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X602">
            <v>0</v>
          </cell>
          <cell r="AK602">
            <v>0</v>
          </cell>
          <cell r="AL602">
            <v>0</v>
          </cell>
        </row>
        <row r="603">
          <cell r="B603" t="str">
            <v/>
          </cell>
          <cell r="C603" t="str">
            <v/>
          </cell>
          <cell r="O603" t="str">
            <v/>
          </cell>
          <cell r="Q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X603">
            <v>0</v>
          </cell>
          <cell r="AK603">
            <v>0</v>
          </cell>
          <cell r="AL603">
            <v>0</v>
          </cell>
        </row>
        <row r="604">
          <cell r="B604" t="str">
            <v/>
          </cell>
          <cell r="C604" t="str">
            <v/>
          </cell>
          <cell r="O604" t="str">
            <v/>
          </cell>
          <cell r="Q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X604">
            <v>0</v>
          </cell>
          <cell r="AK604">
            <v>0</v>
          </cell>
          <cell r="AL604">
            <v>0</v>
          </cell>
        </row>
        <row r="605">
          <cell r="B605" t="str">
            <v/>
          </cell>
          <cell r="C605" t="str">
            <v/>
          </cell>
          <cell r="O605" t="str">
            <v/>
          </cell>
          <cell r="Q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X605">
            <v>0</v>
          </cell>
          <cell r="AK605">
            <v>0</v>
          </cell>
          <cell r="AL605">
            <v>0</v>
          </cell>
        </row>
        <row r="606">
          <cell r="B606" t="str">
            <v/>
          </cell>
          <cell r="C606" t="str">
            <v/>
          </cell>
          <cell r="O606" t="str">
            <v/>
          </cell>
          <cell r="Q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X606">
            <v>0</v>
          </cell>
          <cell r="AK606">
            <v>0</v>
          </cell>
          <cell r="AL606">
            <v>0</v>
          </cell>
        </row>
        <row r="607">
          <cell r="B607" t="str">
            <v/>
          </cell>
          <cell r="C607" t="str">
            <v/>
          </cell>
          <cell r="O607" t="str">
            <v/>
          </cell>
          <cell r="Q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X607">
            <v>0</v>
          </cell>
          <cell r="AK607">
            <v>0</v>
          </cell>
          <cell r="AL607">
            <v>0</v>
          </cell>
        </row>
        <row r="608">
          <cell r="B608" t="str">
            <v/>
          </cell>
          <cell r="C608" t="str">
            <v/>
          </cell>
          <cell r="O608" t="str">
            <v/>
          </cell>
          <cell r="Q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X608">
            <v>0</v>
          </cell>
          <cell r="AK608">
            <v>0</v>
          </cell>
          <cell r="AL608">
            <v>0</v>
          </cell>
        </row>
        <row r="609">
          <cell r="B609" t="str">
            <v/>
          </cell>
          <cell r="C609" t="str">
            <v/>
          </cell>
          <cell r="O609" t="str">
            <v/>
          </cell>
          <cell r="Q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X609">
            <v>0</v>
          </cell>
          <cell r="AK609">
            <v>0</v>
          </cell>
          <cell r="AL609">
            <v>0</v>
          </cell>
        </row>
        <row r="610">
          <cell r="B610" t="str">
            <v/>
          </cell>
          <cell r="C610" t="str">
            <v/>
          </cell>
          <cell r="O610" t="str">
            <v/>
          </cell>
          <cell r="Q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X610">
            <v>0</v>
          </cell>
          <cell r="AK610">
            <v>0</v>
          </cell>
          <cell r="AL610">
            <v>0</v>
          </cell>
        </row>
        <row r="611">
          <cell r="B611" t="str">
            <v/>
          </cell>
          <cell r="C611" t="str">
            <v/>
          </cell>
          <cell r="O611" t="str">
            <v/>
          </cell>
          <cell r="Q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X611">
            <v>0</v>
          </cell>
          <cell r="AK611">
            <v>0</v>
          </cell>
          <cell r="AL611">
            <v>0</v>
          </cell>
        </row>
        <row r="612">
          <cell r="B612" t="str">
            <v/>
          </cell>
          <cell r="C612" t="str">
            <v/>
          </cell>
          <cell r="O612" t="str">
            <v/>
          </cell>
          <cell r="Q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X612">
            <v>0</v>
          </cell>
          <cell r="AK612">
            <v>0</v>
          </cell>
          <cell r="AL612">
            <v>0</v>
          </cell>
        </row>
        <row r="613">
          <cell r="B613" t="str">
            <v/>
          </cell>
          <cell r="C613" t="str">
            <v/>
          </cell>
          <cell r="O613" t="str">
            <v/>
          </cell>
          <cell r="Q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X613">
            <v>0</v>
          </cell>
          <cell r="AK613">
            <v>0</v>
          </cell>
          <cell r="AL613">
            <v>0</v>
          </cell>
        </row>
        <row r="614">
          <cell r="B614" t="str">
            <v/>
          </cell>
          <cell r="C614" t="str">
            <v/>
          </cell>
          <cell r="O614" t="str">
            <v/>
          </cell>
          <cell r="Q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X614">
            <v>0</v>
          </cell>
          <cell r="AK614">
            <v>0</v>
          </cell>
          <cell r="AL614">
            <v>0</v>
          </cell>
        </row>
        <row r="615">
          <cell r="B615" t="str">
            <v/>
          </cell>
          <cell r="C615" t="str">
            <v/>
          </cell>
          <cell r="O615" t="str">
            <v/>
          </cell>
          <cell r="Q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X615">
            <v>0</v>
          </cell>
          <cell r="AK615">
            <v>0</v>
          </cell>
          <cell r="AL615">
            <v>0</v>
          </cell>
        </row>
        <row r="616">
          <cell r="B616" t="str">
            <v/>
          </cell>
          <cell r="C616" t="str">
            <v/>
          </cell>
          <cell r="O616" t="str">
            <v/>
          </cell>
          <cell r="Q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X616">
            <v>0</v>
          </cell>
          <cell r="AK616">
            <v>0</v>
          </cell>
          <cell r="AL616">
            <v>0</v>
          </cell>
        </row>
        <row r="617">
          <cell r="B617" t="str">
            <v/>
          </cell>
          <cell r="C617" t="str">
            <v/>
          </cell>
          <cell r="O617" t="str">
            <v/>
          </cell>
          <cell r="Q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X617">
            <v>0</v>
          </cell>
          <cell r="AK617">
            <v>0</v>
          </cell>
          <cell r="AL617">
            <v>0</v>
          </cell>
        </row>
        <row r="618">
          <cell r="B618" t="str">
            <v/>
          </cell>
          <cell r="C618" t="str">
            <v/>
          </cell>
          <cell r="O618" t="str">
            <v/>
          </cell>
          <cell r="Q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X618">
            <v>0</v>
          </cell>
          <cell r="AK618">
            <v>0</v>
          </cell>
          <cell r="AL618">
            <v>0</v>
          </cell>
        </row>
        <row r="619">
          <cell r="B619" t="str">
            <v/>
          </cell>
          <cell r="C619" t="str">
            <v/>
          </cell>
          <cell r="O619" t="str">
            <v/>
          </cell>
          <cell r="Q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X619">
            <v>0</v>
          </cell>
          <cell r="AK619">
            <v>0</v>
          </cell>
          <cell r="AL619">
            <v>0</v>
          </cell>
        </row>
        <row r="620">
          <cell r="B620" t="str">
            <v/>
          </cell>
          <cell r="C620" t="str">
            <v/>
          </cell>
          <cell r="O620" t="str">
            <v/>
          </cell>
          <cell r="Q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X620">
            <v>0</v>
          </cell>
          <cell r="AK620">
            <v>0</v>
          </cell>
          <cell r="AL620">
            <v>0</v>
          </cell>
        </row>
        <row r="621">
          <cell r="B621" t="str">
            <v/>
          </cell>
          <cell r="C621" t="str">
            <v/>
          </cell>
          <cell r="O621" t="str">
            <v/>
          </cell>
          <cell r="Q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X621">
            <v>0</v>
          </cell>
          <cell r="AK621">
            <v>0</v>
          </cell>
          <cell r="AL621">
            <v>0</v>
          </cell>
        </row>
        <row r="622">
          <cell r="B622" t="str">
            <v/>
          </cell>
          <cell r="C622" t="str">
            <v/>
          </cell>
          <cell r="O622" t="str">
            <v/>
          </cell>
          <cell r="Q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X622">
            <v>0</v>
          </cell>
          <cell r="AK622">
            <v>0</v>
          </cell>
          <cell r="AL622">
            <v>0</v>
          </cell>
        </row>
        <row r="623">
          <cell r="B623" t="str">
            <v/>
          </cell>
          <cell r="C623" t="str">
            <v/>
          </cell>
          <cell r="O623" t="str">
            <v/>
          </cell>
          <cell r="Q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X623">
            <v>0</v>
          </cell>
          <cell r="AK623">
            <v>0</v>
          </cell>
          <cell r="AL623">
            <v>0</v>
          </cell>
        </row>
        <row r="624">
          <cell r="B624" t="str">
            <v/>
          </cell>
          <cell r="C624" t="str">
            <v/>
          </cell>
          <cell r="O624" t="str">
            <v/>
          </cell>
          <cell r="Q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X624">
            <v>0</v>
          </cell>
          <cell r="AK624">
            <v>0</v>
          </cell>
          <cell r="AL624">
            <v>0</v>
          </cell>
        </row>
        <row r="625">
          <cell r="B625" t="str">
            <v/>
          </cell>
          <cell r="C625" t="str">
            <v/>
          </cell>
          <cell r="O625" t="str">
            <v/>
          </cell>
          <cell r="Q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X625">
            <v>0</v>
          </cell>
          <cell r="AK625">
            <v>0</v>
          </cell>
          <cell r="AL625">
            <v>0</v>
          </cell>
        </row>
        <row r="626">
          <cell r="B626" t="str">
            <v/>
          </cell>
          <cell r="C626" t="str">
            <v/>
          </cell>
          <cell r="O626" t="str">
            <v/>
          </cell>
          <cell r="Q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X626">
            <v>0</v>
          </cell>
          <cell r="AK626">
            <v>0</v>
          </cell>
          <cell r="AL626">
            <v>0</v>
          </cell>
        </row>
        <row r="627">
          <cell r="B627" t="str">
            <v/>
          </cell>
          <cell r="C627" t="str">
            <v/>
          </cell>
          <cell r="O627" t="str">
            <v/>
          </cell>
          <cell r="Q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X627">
            <v>0</v>
          </cell>
          <cell r="AK627">
            <v>0</v>
          </cell>
          <cell r="AL627">
            <v>0</v>
          </cell>
        </row>
        <row r="628">
          <cell r="B628" t="str">
            <v/>
          </cell>
          <cell r="C628" t="str">
            <v/>
          </cell>
          <cell r="O628" t="str">
            <v/>
          </cell>
          <cell r="Q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X628">
            <v>0</v>
          </cell>
          <cell r="AK628">
            <v>0</v>
          </cell>
          <cell r="AL628">
            <v>0</v>
          </cell>
        </row>
        <row r="629">
          <cell r="B629" t="str">
            <v/>
          </cell>
          <cell r="C629" t="str">
            <v/>
          </cell>
          <cell r="O629" t="str">
            <v/>
          </cell>
          <cell r="Q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X629">
            <v>0</v>
          </cell>
          <cell r="AK629">
            <v>0</v>
          </cell>
          <cell r="AL629">
            <v>0</v>
          </cell>
        </row>
        <row r="630">
          <cell r="B630" t="str">
            <v/>
          </cell>
          <cell r="C630" t="str">
            <v/>
          </cell>
          <cell r="O630" t="str">
            <v/>
          </cell>
          <cell r="Q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X630">
            <v>0</v>
          </cell>
          <cell r="AK630">
            <v>0</v>
          </cell>
          <cell r="AL630">
            <v>0</v>
          </cell>
        </row>
        <row r="631">
          <cell r="B631" t="str">
            <v/>
          </cell>
          <cell r="C631" t="str">
            <v/>
          </cell>
          <cell r="O631" t="str">
            <v/>
          </cell>
          <cell r="Q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X631">
            <v>0</v>
          </cell>
          <cell r="AK631">
            <v>0</v>
          </cell>
          <cell r="AL631">
            <v>0</v>
          </cell>
        </row>
        <row r="632">
          <cell r="B632" t="str">
            <v/>
          </cell>
          <cell r="C632" t="str">
            <v/>
          </cell>
          <cell r="O632" t="str">
            <v/>
          </cell>
          <cell r="Q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X632">
            <v>0</v>
          </cell>
          <cell r="AK632">
            <v>0</v>
          </cell>
          <cell r="AL632">
            <v>0</v>
          </cell>
        </row>
        <row r="633">
          <cell r="B633" t="str">
            <v/>
          </cell>
          <cell r="C633" t="str">
            <v/>
          </cell>
          <cell r="O633" t="str">
            <v/>
          </cell>
          <cell r="Q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X633">
            <v>0</v>
          </cell>
          <cell r="AK633">
            <v>0</v>
          </cell>
          <cell r="AL633">
            <v>0</v>
          </cell>
        </row>
        <row r="634">
          <cell r="B634" t="str">
            <v/>
          </cell>
          <cell r="C634" t="str">
            <v/>
          </cell>
          <cell r="O634" t="str">
            <v/>
          </cell>
          <cell r="Q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X634">
            <v>0</v>
          </cell>
          <cell r="AK634">
            <v>0</v>
          </cell>
          <cell r="AL634">
            <v>0</v>
          </cell>
        </row>
        <row r="635">
          <cell r="B635" t="str">
            <v/>
          </cell>
          <cell r="C635" t="str">
            <v/>
          </cell>
          <cell r="O635" t="str">
            <v/>
          </cell>
          <cell r="Q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X635">
            <v>0</v>
          </cell>
          <cell r="AK635">
            <v>0</v>
          </cell>
          <cell r="AL635">
            <v>0</v>
          </cell>
        </row>
        <row r="636">
          <cell r="B636" t="str">
            <v/>
          </cell>
          <cell r="C636" t="str">
            <v/>
          </cell>
          <cell r="O636" t="str">
            <v/>
          </cell>
          <cell r="Q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X636">
            <v>0</v>
          </cell>
          <cell r="AK636">
            <v>0</v>
          </cell>
          <cell r="AL636">
            <v>0</v>
          </cell>
        </row>
        <row r="637">
          <cell r="B637" t="str">
            <v/>
          </cell>
          <cell r="C637" t="str">
            <v/>
          </cell>
          <cell r="O637" t="str">
            <v/>
          </cell>
          <cell r="Q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X637">
            <v>0</v>
          </cell>
          <cell r="AK637">
            <v>0</v>
          </cell>
          <cell r="AL637">
            <v>0</v>
          </cell>
        </row>
        <row r="638">
          <cell r="B638" t="str">
            <v/>
          </cell>
          <cell r="C638" t="str">
            <v/>
          </cell>
          <cell r="O638" t="str">
            <v/>
          </cell>
          <cell r="Q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X638">
            <v>0</v>
          </cell>
          <cell r="AK638">
            <v>0</v>
          </cell>
          <cell r="AL638">
            <v>0</v>
          </cell>
        </row>
        <row r="639">
          <cell r="B639" t="str">
            <v/>
          </cell>
          <cell r="C639" t="str">
            <v/>
          </cell>
          <cell r="O639" t="str">
            <v/>
          </cell>
          <cell r="Q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X639">
            <v>0</v>
          </cell>
          <cell r="AK639">
            <v>0</v>
          </cell>
          <cell r="AL639">
            <v>0</v>
          </cell>
        </row>
        <row r="640">
          <cell r="B640" t="str">
            <v/>
          </cell>
          <cell r="C640" t="str">
            <v/>
          </cell>
          <cell r="O640" t="str">
            <v/>
          </cell>
          <cell r="Q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X640">
            <v>0</v>
          </cell>
          <cell r="AK640">
            <v>0</v>
          </cell>
          <cell r="AL640">
            <v>0</v>
          </cell>
        </row>
        <row r="641">
          <cell r="B641" t="str">
            <v/>
          </cell>
          <cell r="C641" t="str">
            <v/>
          </cell>
          <cell r="O641" t="str">
            <v/>
          </cell>
          <cell r="Q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X641">
            <v>0</v>
          </cell>
          <cell r="AK641">
            <v>0</v>
          </cell>
          <cell r="AL641">
            <v>0</v>
          </cell>
        </row>
        <row r="642">
          <cell r="B642" t="str">
            <v/>
          </cell>
          <cell r="C642" t="str">
            <v/>
          </cell>
          <cell r="O642" t="str">
            <v/>
          </cell>
          <cell r="Q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X642">
            <v>0</v>
          </cell>
          <cell r="AK642">
            <v>0</v>
          </cell>
          <cell r="AL642">
            <v>0</v>
          </cell>
        </row>
        <row r="643">
          <cell r="B643" t="str">
            <v/>
          </cell>
          <cell r="C643" t="str">
            <v/>
          </cell>
          <cell r="O643" t="str">
            <v/>
          </cell>
          <cell r="Q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X643">
            <v>0</v>
          </cell>
          <cell r="AK643">
            <v>0</v>
          </cell>
          <cell r="AL643">
            <v>0</v>
          </cell>
        </row>
        <row r="644">
          <cell r="B644" t="str">
            <v/>
          </cell>
          <cell r="C644" t="str">
            <v/>
          </cell>
          <cell r="O644" t="str">
            <v/>
          </cell>
          <cell r="Q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X644">
            <v>0</v>
          </cell>
          <cell r="AK644">
            <v>0</v>
          </cell>
          <cell r="AL644">
            <v>0</v>
          </cell>
        </row>
        <row r="645">
          <cell r="B645" t="str">
            <v/>
          </cell>
          <cell r="C645" t="str">
            <v/>
          </cell>
          <cell r="O645" t="str">
            <v/>
          </cell>
          <cell r="Q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X645">
            <v>0</v>
          </cell>
          <cell r="AK645">
            <v>0</v>
          </cell>
          <cell r="AL645">
            <v>0</v>
          </cell>
        </row>
        <row r="646">
          <cell r="B646" t="str">
            <v/>
          </cell>
          <cell r="C646" t="str">
            <v/>
          </cell>
          <cell r="O646" t="str">
            <v/>
          </cell>
          <cell r="Q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X646">
            <v>0</v>
          </cell>
          <cell r="AK646">
            <v>0</v>
          </cell>
          <cell r="AL646">
            <v>0</v>
          </cell>
        </row>
        <row r="647">
          <cell r="B647" t="str">
            <v/>
          </cell>
          <cell r="C647" t="str">
            <v/>
          </cell>
          <cell r="O647" t="str">
            <v/>
          </cell>
          <cell r="Q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X647">
            <v>0</v>
          </cell>
          <cell r="AK647">
            <v>0</v>
          </cell>
          <cell r="AL647">
            <v>0</v>
          </cell>
        </row>
        <row r="648">
          <cell r="B648" t="str">
            <v/>
          </cell>
          <cell r="C648" t="str">
            <v/>
          </cell>
          <cell r="O648" t="str">
            <v/>
          </cell>
          <cell r="Q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X648">
            <v>0</v>
          </cell>
          <cell r="AK648">
            <v>0</v>
          </cell>
          <cell r="AL648">
            <v>0</v>
          </cell>
        </row>
        <row r="649">
          <cell r="B649" t="str">
            <v/>
          </cell>
          <cell r="C649" t="str">
            <v/>
          </cell>
          <cell r="O649" t="str">
            <v/>
          </cell>
          <cell r="Q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X649">
            <v>0</v>
          </cell>
          <cell r="AK649">
            <v>0</v>
          </cell>
          <cell r="AL649">
            <v>0</v>
          </cell>
        </row>
        <row r="650">
          <cell r="B650" t="str">
            <v/>
          </cell>
          <cell r="C650" t="str">
            <v/>
          </cell>
          <cell r="O650" t="str">
            <v/>
          </cell>
          <cell r="Q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X650">
            <v>0</v>
          </cell>
          <cell r="AK650">
            <v>0</v>
          </cell>
          <cell r="AL650">
            <v>0</v>
          </cell>
        </row>
        <row r="651">
          <cell r="B651" t="str">
            <v/>
          </cell>
          <cell r="C651" t="str">
            <v/>
          </cell>
          <cell r="O651" t="str">
            <v/>
          </cell>
          <cell r="Q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X651">
            <v>0</v>
          </cell>
          <cell r="AK651">
            <v>0</v>
          </cell>
          <cell r="AL651">
            <v>0</v>
          </cell>
        </row>
        <row r="652">
          <cell r="B652" t="str">
            <v/>
          </cell>
          <cell r="C652" t="str">
            <v/>
          </cell>
          <cell r="O652" t="str">
            <v/>
          </cell>
          <cell r="Q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X652">
            <v>0</v>
          </cell>
          <cell r="AK652">
            <v>0</v>
          </cell>
          <cell r="AL652">
            <v>0</v>
          </cell>
        </row>
        <row r="653">
          <cell r="B653" t="str">
            <v/>
          </cell>
          <cell r="C653" t="str">
            <v/>
          </cell>
          <cell r="O653" t="str">
            <v/>
          </cell>
          <cell r="Q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X653">
            <v>0</v>
          </cell>
          <cell r="AK653">
            <v>0</v>
          </cell>
          <cell r="AL653">
            <v>0</v>
          </cell>
        </row>
        <row r="654">
          <cell r="B654" t="str">
            <v/>
          </cell>
          <cell r="C654" t="str">
            <v/>
          </cell>
          <cell r="O654" t="str">
            <v/>
          </cell>
          <cell r="Q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X654">
            <v>0</v>
          </cell>
          <cell r="AK654">
            <v>0</v>
          </cell>
          <cell r="AL654">
            <v>0</v>
          </cell>
        </row>
        <row r="655">
          <cell r="B655" t="str">
            <v/>
          </cell>
          <cell r="C655" t="str">
            <v/>
          </cell>
          <cell r="O655" t="str">
            <v/>
          </cell>
          <cell r="Q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X655">
            <v>0</v>
          </cell>
          <cell r="AK655">
            <v>0</v>
          </cell>
          <cell r="AL655">
            <v>0</v>
          </cell>
        </row>
        <row r="656">
          <cell r="B656" t="str">
            <v/>
          </cell>
          <cell r="C656" t="str">
            <v/>
          </cell>
          <cell r="O656" t="str">
            <v/>
          </cell>
          <cell r="Q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X656">
            <v>0</v>
          </cell>
          <cell r="AK656">
            <v>0</v>
          </cell>
          <cell r="AL656">
            <v>0</v>
          </cell>
        </row>
        <row r="657">
          <cell r="B657" t="str">
            <v/>
          </cell>
          <cell r="C657" t="str">
            <v/>
          </cell>
          <cell r="O657" t="str">
            <v/>
          </cell>
          <cell r="Q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X657">
            <v>0</v>
          </cell>
          <cell r="AK657">
            <v>0</v>
          </cell>
          <cell r="AL657">
            <v>0</v>
          </cell>
        </row>
        <row r="658">
          <cell r="B658" t="str">
            <v/>
          </cell>
          <cell r="C658" t="str">
            <v/>
          </cell>
          <cell r="O658" t="str">
            <v/>
          </cell>
          <cell r="Q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X658">
            <v>0</v>
          </cell>
          <cell r="AK658">
            <v>0</v>
          </cell>
          <cell r="AL658">
            <v>0</v>
          </cell>
        </row>
        <row r="659">
          <cell r="B659" t="str">
            <v/>
          </cell>
          <cell r="C659" t="str">
            <v/>
          </cell>
          <cell r="O659" t="str">
            <v/>
          </cell>
          <cell r="Q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X659">
            <v>0</v>
          </cell>
          <cell r="AK659">
            <v>0</v>
          </cell>
          <cell r="AL659">
            <v>0</v>
          </cell>
        </row>
        <row r="660">
          <cell r="B660" t="str">
            <v/>
          </cell>
          <cell r="C660" t="str">
            <v/>
          </cell>
          <cell r="O660" t="str">
            <v/>
          </cell>
          <cell r="Q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X660">
            <v>0</v>
          </cell>
          <cell r="AK660">
            <v>0</v>
          </cell>
          <cell r="AL660">
            <v>0</v>
          </cell>
        </row>
        <row r="661">
          <cell r="B661" t="str">
            <v/>
          </cell>
          <cell r="C661" t="str">
            <v/>
          </cell>
          <cell r="O661" t="str">
            <v/>
          </cell>
          <cell r="Q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X661">
            <v>0</v>
          </cell>
          <cell r="AK661">
            <v>0</v>
          </cell>
          <cell r="AL661">
            <v>0</v>
          </cell>
        </row>
        <row r="662">
          <cell r="B662" t="str">
            <v/>
          </cell>
          <cell r="C662" t="str">
            <v/>
          </cell>
          <cell r="O662" t="str">
            <v/>
          </cell>
          <cell r="Q662" t="str">
            <v/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  <cell r="X662">
            <v>0</v>
          </cell>
          <cell r="AK662">
            <v>0</v>
          </cell>
          <cell r="AL662">
            <v>0</v>
          </cell>
        </row>
        <row r="663">
          <cell r="B663" t="str">
            <v/>
          </cell>
          <cell r="C663" t="str">
            <v/>
          </cell>
          <cell r="O663" t="str">
            <v/>
          </cell>
          <cell r="Q663" t="str">
            <v/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X663">
            <v>0</v>
          </cell>
          <cell r="AK663">
            <v>0</v>
          </cell>
          <cell r="AL663">
            <v>0</v>
          </cell>
        </row>
        <row r="664">
          <cell r="B664" t="str">
            <v/>
          </cell>
          <cell r="C664" t="str">
            <v/>
          </cell>
          <cell r="O664" t="str">
            <v/>
          </cell>
          <cell r="Q664" t="str">
            <v/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  <cell r="X664">
            <v>0</v>
          </cell>
          <cell r="AK664">
            <v>0</v>
          </cell>
          <cell r="AL664">
            <v>0</v>
          </cell>
        </row>
        <row r="665">
          <cell r="B665" t="str">
            <v/>
          </cell>
          <cell r="C665" t="str">
            <v/>
          </cell>
          <cell r="O665" t="str">
            <v/>
          </cell>
          <cell r="Q665" t="str">
            <v/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  <cell r="X665">
            <v>0</v>
          </cell>
          <cell r="AK665">
            <v>0</v>
          </cell>
          <cell r="AL665">
            <v>0</v>
          </cell>
        </row>
        <row r="666">
          <cell r="B666" t="str">
            <v/>
          </cell>
          <cell r="C666" t="str">
            <v/>
          </cell>
          <cell r="O666" t="str">
            <v/>
          </cell>
          <cell r="Q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X666">
            <v>0</v>
          </cell>
          <cell r="AK666">
            <v>0</v>
          </cell>
          <cell r="AL666">
            <v>0</v>
          </cell>
        </row>
        <row r="667">
          <cell r="B667" t="str">
            <v/>
          </cell>
          <cell r="C667" t="str">
            <v/>
          </cell>
          <cell r="O667" t="str">
            <v/>
          </cell>
          <cell r="Q667" t="str">
            <v/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X667">
            <v>0</v>
          </cell>
          <cell r="AK667">
            <v>0</v>
          </cell>
          <cell r="AL667">
            <v>0</v>
          </cell>
        </row>
        <row r="668">
          <cell r="B668" t="str">
            <v/>
          </cell>
          <cell r="C668" t="str">
            <v/>
          </cell>
          <cell r="O668" t="str">
            <v/>
          </cell>
          <cell r="Q668" t="str">
            <v/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  <cell r="X668">
            <v>0</v>
          </cell>
          <cell r="AK668">
            <v>0</v>
          </cell>
          <cell r="AL668">
            <v>0</v>
          </cell>
        </row>
        <row r="669">
          <cell r="B669" t="str">
            <v/>
          </cell>
          <cell r="C669" t="str">
            <v/>
          </cell>
          <cell r="O669" t="str">
            <v/>
          </cell>
          <cell r="Q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X669">
            <v>0</v>
          </cell>
          <cell r="AK669">
            <v>0</v>
          </cell>
          <cell r="AL669">
            <v>0</v>
          </cell>
        </row>
        <row r="670">
          <cell r="B670" t="str">
            <v/>
          </cell>
          <cell r="C670" t="str">
            <v/>
          </cell>
          <cell r="O670" t="str">
            <v/>
          </cell>
          <cell r="Q670" t="str">
            <v/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  <cell r="X670">
            <v>0</v>
          </cell>
          <cell r="AK670">
            <v>0</v>
          </cell>
          <cell r="AL670">
            <v>0</v>
          </cell>
        </row>
        <row r="671">
          <cell r="B671" t="str">
            <v/>
          </cell>
          <cell r="C671" t="str">
            <v/>
          </cell>
          <cell r="O671" t="str">
            <v/>
          </cell>
          <cell r="Q671" t="str">
            <v/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  <cell r="X671">
            <v>0</v>
          </cell>
          <cell r="AK671">
            <v>0</v>
          </cell>
          <cell r="AL671">
            <v>0</v>
          </cell>
        </row>
        <row r="672">
          <cell r="B672" t="str">
            <v/>
          </cell>
          <cell r="C672" t="str">
            <v/>
          </cell>
          <cell r="O672" t="str">
            <v/>
          </cell>
          <cell r="Q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X672">
            <v>0</v>
          </cell>
          <cell r="AK672">
            <v>0</v>
          </cell>
          <cell r="AL672">
            <v>0</v>
          </cell>
        </row>
        <row r="673">
          <cell r="B673" t="str">
            <v/>
          </cell>
          <cell r="C673" t="str">
            <v/>
          </cell>
          <cell r="O673" t="str">
            <v/>
          </cell>
          <cell r="Q673" t="str">
            <v/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  <cell r="X673">
            <v>0</v>
          </cell>
          <cell r="AK673">
            <v>0</v>
          </cell>
          <cell r="AL673">
            <v>0</v>
          </cell>
        </row>
        <row r="674">
          <cell r="B674" t="str">
            <v/>
          </cell>
          <cell r="C674" t="str">
            <v/>
          </cell>
          <cell r="O674" t="str">
            <v/>
          </cell>
          <cell r="Q674" t="str">
            <v/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  <cell r="X674">
            <v>0</v>
          </cell>
          <cell r="AK674">
            <v>0</v>
          </cell>
          <cell r="AL674">
            <v>0</v>
          </cell>
        </row>
        <row r="675">
          <cell r="B675" t="str">
            <v/>
          </cell>
          <cell r="C675" t="str">
            <v/>
          </cell>
          <cell r="O675" t="str">
            <v/>
          </cell>
          <cell r="Q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X675">
            <v>0</v>
          </cell>
          <cell r="AK675">
            <v>0</v>
          </cell>
          <cell r="AL675">
            <v>0</v>
          </cell>
        </row>
        <row r="676">
          <cell r="B676" t="str">
            <v/>
          </cell>
          <cell r="C676" t="str">
            <v/>
          </cell>
          <cell r="O676" t="str">
            <v/>
          </cell>
          <cell r="Q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X676">
            <v>0</v>
          </cell>
          <cell r="AK676">
            <v>0</v>
          </cell>
          <cell r="AL676">
            <v>0</v>
          </cell>
        </row>
        <row r="677">
          <cell r="B677" t="str">
            <v/>
          </cell>
          <cell r="C677" t="str">
            <v/>
          </cell>
          <cell r="O677" t="str">
            <v/>
          </cell>
          <cell r="Q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X677">
            <v>0</v>
          </cell>
          <cell r="AK677">
            <v>0</v>
          </cell>
          <cell r="AL677">
            <v>0</v>
          </cell>
        </row>
        <row r="678">
          <cell r="B678" t="str">
            <v/>
          </cell>
          <cell r="C678" t="str">
            <v/>
          </cell>
          <cell r="O678" t="str">
            <v/>
          </cell>
          <cell r="Q678" t="str">
            <v/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X678">
            <v>0</v>
          </cell>
          <cell r="AK678">
            <v>0</v>
          </cell>
          <cell r="AL678">
            <v>0</v>
          </cell>
        </row>
      </sheetData>
      <sheetData sheetId="7" refreshError="1"/>
      <sheetData sheetId="8" refreshError="1">
        <row r="7">
          <cell r="A7">
            <v>1</v>
          </cell>
          <cell r="B7" t="str">
            <v/>
          </cell>
          <cell r="F7" t="str">
            <v>Engineering Technologist</v>
          </cell>
          <cell r="G7" t="str">
            <v>W</v>
          </cell>
          <cell r="H7">
            <v>71.453197916666667</v>
          </cell>
        </row>
        <row r="8">
          <cell r="A8">
            <v>2</v>
          </cell>
          <cell r="B8" t="str">
            <v/>
          </cell>
          <cell r="F8" t="str">
            <v>Meterperson - 3rd Class</v>
          </cell>
          <cell r="G8" t="str">
            <v>W</v>
          </cell>
          <cell r="H8">
            <v>57.388500976562497</v>
          </cell>
        </row>
        <row r="9">
          <cell r="A9">
            <v>3</v>
          </cell>
          <cell r="B9" t="str">
            <v/>
          </cell>
          <cell r="F9" t="str">
            <v>Meterperson, Lead Hand</v>
          </cell>
          <cell r="G9" t="str">
            <v>W</v>
          </cell>
          <cell r="H9">
            <v>73.397998046875003</v>
          </cell>
        </row>
        <row r="10">
          <cell r="A10">
            <v>4</v>
          </cell>
          <cell r="B10" t="str">
            <v/>
          </cell>
          <cell r="F10" t="str">
            <v>Meterperson - 1st Class</v>
          </cell>
          <cell r="G10" t="str">
            <v>W</v>
          </cell>
          <cell r="H10">
            <v>67.801499023437501</v>
          </cell>
        </row>
        <row r="11">
          <cell r="A11" t="str">
            <v/>
          </cell>
          <cell r="B11">
            <v>1</v>
          </cell>
          <cell r="F11" t="str">
            <v>Supervisor, Customer Connections</v>
          </cell>
          <cell r="G11" t="str">
            <v>P</v>
          </cell>
          <cell r="H11">
            <v>84.962177734375004</v>
          </cell>
        </row>
        <row r="12">
          <cell r="A12">
            <v>5</v>
          </cell>
          <cell r="B12" t="str">
            <v/>
          </cell>
          <cell r="F12" t="str">
            <v>Meterperson - 2nd Class</v>
          </cell>
          <cell r="G12" t="str">
            <v>W</v>
          </cell>
          <cell r="H12">
            <v>62.809501953125</v>
          </cell>
        </row>
        <row r="13">
          <cell r="A13">
            <v>6</v>
          </cell>
          <cell r="B13" t="str">
            <v/>
          </cell>
          <cell r="F13" t="str">
            <v>Meter Support Clerk</v>
          </cell>
          <cell r="G13" t="str">
            <v>W</v>
          </cell>
          <cell r="H13">
            <v>42.023799479166669</v>
          </cell>
        </row>
        <row r="14">
          <cell r="A14">
            <v>7</v>
          </cell>
          <cell r="B14" t="str">
            <v/>
          </cell>
          <cell r="F14" t="str">
            <v>Engineering Technician 2</v>
          </cell>
          <cell r="G14" t="str">
            <v>W</v>
          </cell>
          <cell r="H14">
            <v>51.01459895833333</v>
          </cell>
        </row>
        <row r="15">
          <cell r="A15" t="str">
            <v/>
          </cell>
          <cell r="B15">
            <v>2</v>
          </cell>
          <cell r="F15" t="str">
            <v>Manager, Customer Connections</v>
          </cell>
          <cell r="G15" t="str">
            <v>P</v>
          </cell>
          <cell r="H15">
            <v>90.150380859375005</v>
          </cell>
        </row>
        <row r="16">
          <cell r="A16">
            <v>8</v>
          </cell>
          <cell r="B16" t="str">
            <v/>
          </cell>
          <cell r="F16" t="str">
            <v>New classification</v>
          </cell>
          <cell r="G16" t="str">
            <v>W</v>
          </cell>
          <cell r="H16">
            <v>0</v>
          </cell>
        </row>
        <row r="17">
          <cell r="A17">
            <v>9</v>
          </cell>
          <cell r="B17" t="str">
            <v/>
          </cell>
          <cell r="F17" t="str">
            <v>Summer Student</v>
          </cell>
          <cell r="G17" t="str">
            <v>W</v>
          </cell>
          <cell r="H17">
            <v>14.56</v>
          </cell>
        </row>
        <row r="18">
          <cell r="A18" t="str">
            <v/>
          </cell>
          <cell r="B18" t="str">
            <v/>
          </cell>
          <cell r="F18" t="str">
            <v/>
          </cell>
          <cell r="G18" t="str">
            <v/>
          </cell>
          <cell r="H18" t="str">
            <v/>
          </cell>
        </row>
        <row r="19">
          <cell r="A19" t="str">
            <v/>
          </cell>
          <cell r="B19" t="str">
            <v/>
          </cell>
          <cell r="F19" t="str">
            <v/>
          </cell>
          <cell r="G19" t="str">
            <v/>
          </cell>
          <cell r="H19" t="str">
            <v/>
          </cell>
        </row>
        <row r="20">
          <cell r="A20" t="str">
            <v/>
          </cell>
          <cell r="B20" t="str">
            <v/>
          </cell>
          <cell r="F20" t="str">
            <v/>
          </cell>
          <cell r="G20" t="str">
            <v/>
          </cell>
          <cell r="H20" t="str">
            <v/>
          </cell>
        </row>
        <row r="21">
          <cell r="A21" t="str">
            <v/>
          </cell>
          <cell r="B21" t="str">
            <v/>
          </cell>
          <cell r="F21" t="str">
            <v/>
          </cell>
          <cell r="G21" t="str">
            <v/>
          </cell>
          <cell r="H21" t="str">
            <v/>
          </cell>
        </row>
        <row r="22">
          <cell r="A22" t="str">
            <v/>
          </cell>
          <cell r="B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A23" t="str">
            <v/>
          </cell>
          <cell r="B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A24" t="str">
            <v/>
          </cell>
          <cell r="B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A25" t="str">
            <v/>
          </cell>
          <cell r="B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A26" t="str">
            <v/>
          </cell>
          <cell r="B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A27" t="str">
            <v/>
          </cell>
          <cell r="B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A28" t="str">
            <v/>
          </cell>
          <cell r="B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/>
          </cell>
          <cell r="B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A30" t="str">
            <v/>
          </cell>
          <cell r="B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/>
          </cell>
          <cell r="B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A32" t="str">
            <v/>
          </cell>
          <cell r="B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/>
          </cell>
          <cell r="B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A34" t="str">
            <v/>
          </cell>
          <cell r="B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A35" t="str">
            <v/>
          </cell>
          <cell r="B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/>
          </cell>
          <cell r="B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A37" t="str">
            <v/>
          </cell>
          <cell r="B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A38" t="str">
            <v/>
          </cell>
          <cell r="B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A39" t="str">
            <v/>
          </cell>
          <cell r="B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A40" t="str">
            <v/>
          </cell>
          <cell r="B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A41" t="str">
            <v/>
          </cell>
          <cell r="B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A42" t="str">
            <v/>
          </cell>
          <cell r="B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A43" t="str">
            <v/>
          </cell>
          <cell r="B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A44" t="str">
            <v/>
          </cell>
          <cell r="B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/>
          </cell>
          <cell r="B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A46" t="str">
            <v/>
          </cell>
          <cell r="B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A47" t="str">
            <v/>
          </cell>
          <cell r="B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A48" t="str">
            <v/>
          </cell>
          <cell r="B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A49" t="str">
            <v/>
          </cell>
          <cell r="B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/>
          </cell>
          <cell r="B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A51" t="str">
            <v/>
          </cell>
          <cell r="B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A52" t="str">
            <v/>
          </cell>
          <cell r="B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/>
          </cell>
          <cell r="B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A54" t="str">
            <v/>
          </cell>
          <cell r="B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/>
          </cell>
          <cell r="B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A56" t="str">
            <v/>
          </cell>
          <cell r="B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A57" t="str">
            <v/>
          </cell>
          <cell r="B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A58" t="str">
            <v/>
          </cell>
          <cell r="B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A59" t="str">
            <v/>
          </cell>
          <cell r="B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A60" t="str">
            <v/>
          </cell>
          <cell r="B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A61" t="str">
            <v/>
          </cell>
          <cell r="B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A62" t="str">
            <v/>
          </cell>
          <cell r="B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A63" t="str">
            <v/>
          </cell>
          <cell r="B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/>
          </cell>
          <cell r="B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/>
          </cell>
          <cell r="B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/>
          </cell>
          <cell r="B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A67" t="str">
            <v/>
          </cell>
          <cell r="B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A68" t="str">
            <v/>
          </cell>
          <cell r="B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A69" t="str">
            <v/>
          </cell>
          <cell r="B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A70" t="str">
            <v/>
          </cell>
          <cell r="B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A71" t="str">
            <v/>
          </cell>
          <cell r="B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A72" t="str">
            <v/>
          </cell>
          <cell r="B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A73" t="str">
            <v/>
          </cell>
          <cell r="B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A74" t="str">
            <v/>
          </cell>
          <cell r="B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A75" t="str">
            <v/>
          </cell>
          <cell r="B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A76" t="str">
            <v/>
          </cell>
          <cell r="B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/>
          </cell>
          <cell r="B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A78" t="str">
            <v/>
          </cell>
          <cell r="B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A79" t="str">
            <v/>
          </cell>
          <cell r="B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A80" t="str">
            <v/>
          </cell>
          <cell r="B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A81" t="str">
            <v/>
          </cell>
          <cell r="B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A82" t="str">
            <v/>
          </cell>
          <cell r="B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A83" t="str">
            <v/>
          </cell>
          <cell r="B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A84" t="str">
            <v/>
          </cell>
          <cell r="B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A85" t="str">
            <v/>
          </cell>
          <cell r="B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A86" t="str">
            <v/>
          </cell>
          <cell r="B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/>
          </cell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A88" t="str">
            <v/>
          </cell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A89" t="str">
            <v/>
          </cell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A90" t="str">
            <v/>
          </cell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A91" t="str">
            <v/>
          </cell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A92" t="str">
            <v/>
          </cell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A93" t="str">
            <v/>
          </cell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A94" t="str">
            <v/>
          </cell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A95" t="str">
            <v/>
          </cell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A96" t="str">
            <v/>
          </cell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A97" t="str">
            <v/>
          </cell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A98" t="str">
            <v/>
          </cell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/>
          </cell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A100" t="str">
            <v/>
          </cell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A101" t="str">
            <v/>
          </cell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A102" t="str">
            <v/>
          </cell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A103" t="str">
            <v/>
          </cell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/>
          </cell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A105" t="str">
            <v/>
          </cell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A106" t="str">
            <v/>
          </cell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A/P</v>
          </cell>
        </row>
        <row r="6">
          <cell r="A6" t="str">
            <v>Vehicle</v>
          </cell>
        </row>
        <row r="7">
          <cell r="A7" t="str">
            <v>Expense</v>
          </cell>
        </row>
        <row r="8">
          <cell r="A8" t="str">
            <v>Inventory</v>
          </cell>
        </row>
        <row r="9">
          <cell r="A9" t="str">
            <v>Workorder Time</v>
          </cell>
        </row>
        <row r="10">
          <cell r="A10" t="str">
            <v>Project Time</v>
          </cell>
        </row>
        <row r="30">
          <cell r="A30" t="str">
            <v>BGSA1 - Facilities Maintenance</v>
          </cell>
        </row>
        <row r="31">
          <cell r="A31" t="str">
            <v>FLSA1 - Fleet Maintenance</v>
          </cell>
        </row>
        <row r="32">
          <cell r="A32" t="str">
            <v>SA1 - Training and Development</v>
          </cell>
        </row>
        <row r="33">
          <cell r="A33" t="str">
            <v>SA10 - General Office Supplies</v>
          </cell>
        </row>
        <row r="34">
          <cell r="A34" t="str">
            <v>SA11 - Small Tools</v>
          </cell>
        </row>
        <row r="35">
          <cell r="A35" t="str">
            <v>SA12 - Other Supplies</v>
          </cell>
        </row>
        <row r="36">
          <cell r="A36" t="str">
            <v>SA13 - Rent</v>
          </cell>
        </row>
        <row r="37">
          <cell r="A37" t="str">
            <v>SA14 - Repairs and Maintenance - Equipment</v>
          </cell>
        </row>
        <row r="38">
          <cell r="A38" t="str">
            <v>SA15 - Equipment Repair</v>
          </cell>
        </row>
        <row r="39">
          <cell r="A39" t="str">
            <v>SA16 - Equipment Rental</v>
          </cell>
        </row>
        <row r="40">
          <cell r="A40" t="str">
            <v>SA17 - Rent - Building</v>
          </cell>
        </row>
        <row r="41">
          <cell r="A41" t="str">
            <v>SA18 - Rent - Outside Storage</v>
          </cell>
        </row>
        <row r="42">
          <cell r="A42" t="str">
            <v>SA19 - Utilities</v>
          </cell>
        </row>
        <row r="43">
          <cell r="A43" t="str">
            <v>SA2 - Subscriptions and Memberships</v>
          </cell>
        </row>
        <row r="44">
          <cell r="A44" t="str">
            <v>SA20 - Property Tax</v>
          </cell>
        </row>
        <row r="45">
          <cell r="A45" t="str">
            <v>SA21 - Repairs and Maintenance - Building</v>
          </cell>
        </row>
        <row r="46">
          <cell r="A46" t="str">
            <v>SA22 - HVAC Maintenance</v>
          </cell>
        </row>
        <row r="47">
          <cell r="A47" t="str">
            <v>SA23 - Janitorial and Landscaping Service</v>
          </cell>
        </row>
        <row r="48">
          <cell r="A48" t="str">
            <v>SA24 - Security Service</v>
          </cell>
        </row>
        <row r="49">
          <cell r="A49" t="str">
            <v>SA25 - WSIB</v>
          </cell>
        </row>
        <row r="50">
          <cell r="A50" t="str">
            <v>SA26 - Insurance - Property</v>
          </cell>
        </row>
        <row r="51">
          <cell r="A51" t="str">
            <v>SA27 - Insurance - General</v>
          </cell>
        </row>
        <row r="52">
          <cell r="A52" t="str">
            <v>SA28 - Insurance - Automobile</v>
          </cell>
        </row>
        <row r="53">
          <cell r="A53" t="str">
            <v>SA29 - Telephone</v>
          </cell>
        </row>
        <row r="54">
          <cell r="A54" t="str">
            <v>SA30 - Cellular and Pager - Expense</v>
          </cell>
        </row>
        <row r="55">
          <cell r="A55" t="str">
            <v>SA31 - Wireless Communications - Expense</v>
          </cell>
        </row>
        <row r="56">
          <cell r="A56" t="str">
            <v>SA32 - Freight, Postage and Delivery</v>
          </cell>
        </row>
        <row r="57">
          <cell r="A57" t="str">
            <v>SA33 - Emergency Maintenance</v>
          </cell>
        </row>
        <row r="58">
          <cell r="A58" t="str">
            <v>SA34 - Legal Fees</v>
          </cell>
        </row>
        <row r="59">
          <cell r="A59" t="str">
            <v>SA35 - Auditing Fees</v>
          </cell>
        </row>
        <row r="60">
          <cell r="A60" t="str">
            <v>SA36 - Tax Service</v>
          </cell>
        </row>
        <row r="61">
          <cell r="A61" t="str">
            <v>SA37 - Consulting</v>
          </cell>
        </row>
        <row r="62">
          <cell r="A62" t="str">
            <v>SA38 - Tree Trimming</v>
          </cell>
        </row>
        <row r="63">
          <cell r="A63" t="str">
            <v>SA39 - Outside Service Provider</v>
          </cell>
        </row>
        <row r="64">
          <cell r="A64" t="str">
            <v>SA4 - Fuel</v>
          </cell>
        </row>
        <row r="65">
          <cell r="A65" t="str">
            <v>SA40 - Service Agreements</v>
          </cell>
        </row>
        <row r="66">
          <cell r="A66" t="str">
            <v>SA41 - Other Professional Service</v>
          </cell>
        </row>
        <row r="67">
          <cell r="A67" t="str">
            <v>SA42 - Joint Use</v>
          </cell>
        </row>
        <row r="68">
          <cell r="A68" t="str">
            <v>SA43 - Outside Sales Commissions</v>
          </cell>
        </row>
        <row r="69">
          <cell r="A69" t="str">
            <v>SA44 - Board Expenses</v>
          </cell>
        </row>
        <row r="70">
          <cell r="A70" t="str">
            <v>SA45 - Meter Reading</v>
          </cell>
        </row>
        <row r="71">
          <cell r="A71" t="str">
            <v>SA46 - Meter Cuts and Reconnections</v>
          </cell>
        </row>
        <row r="72">
          <cell r="A72" t="str">
            <v>SA47 - Bank Charges</v>
          </cell>
        </row>
        <row r="73">
          <cell r="A73" t="str">
            <v>SA48 - Collection Agency Fees</v>
          </cell>
        </row>
        <row r="74">
          <cell r="A74" t="str">
            <v>SA49 - Dues and Subscriptions</v>
          </cell>
        </row>
        <row r="75">
          <cell r="A75" t="str">
            <v>SA5 - Safety Expenses</v>
          </cell>
        </row>
        <row r="76">
          <cell r="A76" t="str">
            <v>SA50 - Donations</v>
          </cell>
        </row>
        <row r="77">
          <cell r="A77" t="str">
            <v>SA51 - Sponsorships</v>
          </cell>
        </row>
        <row r="78">
          <cell r="A78" t="str">
            <v>SA53 - Research and Development</v>
          </cell>
        </row>
        <row r="79">
          <cell r="A79" t="str">
            <v>SA54 - Project Planning</v>
          </cell>
        </row>
        <row r="80">
          <cell r="A80" t="str">
            <v>SA55 - Regulatory Costs - Operating</v>
          </cell>
        </row>
        <row r="81">
          <cell r="A81" t="str">
            <v>SA56 - Advertising</v>
          </cell>
        </row>
        <row r="82">
          <cell r="A82" t="str">
            <v>SA57 - Promotions</v>
          </cell>
        </row>
        <row r="83">
          <cell r="A83" t="str">
            <v>SA58 - Public Relations</v>
          </cell>
        </row>
        <row r="84">
          <cell r="A84" t="str">
            <v>SA59 - Marketing</v>
          </cell>
        </row>
        <row r="85">
          <cell r="A85" t="str">
            <v>SA6 - Computer Maintenance</v>
          </cell>
        </row>
        <row r="86">
          <cell r="A86" t="str">
            <v>SA60 - Payment in Lieu of Taxes - Federal</v>
          </cell>
        </row>
        <row r="87">
          <cell r="A87" t="str">
            <v>SA61 - Payment in Lieu of Taxes - Provincial</v>
          </cell>
        </row>
        <row r="88">
          <cell r="A88" t="str">
            <v>SA62 - Capital Tax</v>
          </cell>
        </row>
        <row r="89">
          <cell r="A89" t="str">
            <v>SA64 - Temporary Labour</v>
          </cell>
        </row>
        <row r="90">
          <cell r="A90" t="str">
            <v>SA69 - Meeting Supplies</v>
          </cell>
        </row>
        <row r="91">
          <cell r="A91" t="str">
            <v>SA7 - Internet Services</v>
          </cell>
        </row>
        <row r="92">
          <cell r="A92" t="str">
            <v>SA70 - Maintenance - Tools and Equipment</v>
          </cell>
        </row>
        <row r="93">
          <cell r="A93" t="str">
            <v>SA73 - Plant Maintenance</v>
          </cell>
        </row>
        <row r="94">
          <cell r="A94" t="str">
            <v>SA75 - System Supervisory Equipment</v>
          </cell>
        </row>
        <row r="95">
          <cell r="A95" t="str">
            <v>SA79 - Scrap and Spoilage</v>
          </cell>
        </row>
        <row r="96">
          <cell r="A96" t="str">
            <v>SA8 - Software License and Maintenance</v>
          </cell>
        </row>
        <row r="97">
          <cell r="A97" t="str">
            <v>SA80 - Consumables</v>
          </cell>
        </row>
        <row r="98">
          <cell r="A98" t="str">
            <v>SA81 - Aggregates</v>
          </cell>
        </row>
        <row r="99">
          <cell r="A99" t="str">
            <v>SA84 - Temporary agencies</v>
          </cell>
        </row>
        <row r="100">
          <cell r="A100" t="str">
            <v>SA85 - Employee Promotions</v>
          </cell>
        </row>
        <row r="101">
          <cell r="A101" t="str">
            <v>SA86 - Cable Locates</v>
          </cell>
        </row>
        <row r="102">
          <cell r="A102" t="str">
            <v>SA87 - Non-Inventoried Materials - Direct to Site</v>
          </cell>
        </row>
        <row r="103">
          <cell r="A103" t="str">
            <v>SA88 - Recruitment</v>
          </cell>
        </row>
        <row r="104">
          <cell r="A104" t="str">
            <v>SA89 - Travel and Accommodations</v>
          </cell>
        </row>
        <row r="105">
          <cell r="A105" t="str">
            <v>SA9 - Maintenance Supplies</v>
          </cell>
        </row>
        <row r="106">
          <cell r="A106" t="str">
            <v>SA90 - Meals and Entertainment</v>
          </cell>
        </row>
        <row r="115">
          <cell r="A115" t="str">
            <v>VECP - Cable Pulling Truck</v>
          </cell>
        </row>
        <row r="116">
          <cell r="A116" t="str">
            <v>VEDD - Digger Derrick Truck</v>
          </cell>
        </row>
        <row r="117">
          <cell r="A117" t="str">
            <v>VEDB - Double Bucket Truck</v>
          </cell>
        </row>
        <row r="118">
          <cell r="A118" t="str">
            <v>VEHD - Heavy Duty Pick Up</v>
          </cell>
        </row>
        <row r="119">
          <cell r="A119" t="str">
            <v>VECS - Crew Support Vehicle</v>
          </cell>
        </row>
        <row r="120">
          <cell r="A120" t="str">
            <v>VEKC - Knuckle Crane Truck</v>
          </cell>
        </row>
        <row r="121">
          <cell r="A121" t="str">
            <v>VELD - Low Duty Pick Up</v>
          </cell>
        </row>
        <row r="122">
          <cell r="A122" t="str">
            <v>VEPV - Passenger Vehicle</v>
          </cell>
        </row>
        <row r="123">
          <cell r="A123" t="str">
            <v>VECV - Cargo Van</v>
          </cell>
        </row>
        <row r="124">
          <cell r="A124" t="str">
            <v>VESB - Single Bucket Truck</v>
          </cell>
        </row>
        <row r="125">
          <cell r="A125" t="str">
            <v>VESV - Step Van</v>
          </cell>
        </row>
        <row r="126">
          <cell r="A126" t="str">
            <v>VEVT - Vac Truck</v>
          </cell>
        </row>
        <row r="127">
          <cell r="A127" t="str">
            <v>EQSW - Sweeper</v>
          </cell>
        </row>
        <row r="128">
          <cell r="A128" t="str">
            <v>EQTR - Trailer</v>
          </cell>
        </row>
        <row r="129">
          <cell r="A129" t="str">
            <v>EQTC - Transformer Cart</v>
          </cell>
        </row>
        <row r="130">
          <cell r="A130" t="str">
            <v>EQTT - Tension Trailer</v>
          </cell>
        </row>
        <row r="131">
          <cell r="A131" t="str">
            <v>EQAC - Air Compressor</v>
          </cell>
        </row>
        <row r="132">
          <cell r="A132" t="str">
            <v>EQFL - Forklift</v>
          </cell>
        </row>
        <row r="133">
          <cell r="A133" t="str">
            <v>EQGN - Generator</v>
          </cell>
        </row>
        <row r="134">
          <cell r="A134" t="str">
            <v>BACK - Backhoe</v>
          </cell>
        </row>
        <row r="160">
          <cell r="A160" t="str">
            <v>Vehicle</v>
          </cell>
          <cell r="B160">
            <v>651000</v>
          </cell>
        </row>
        <row r="161">
          <cell r="A161" t="str">
            <v>Inventory</v>
          </cell>
          <cell r="B161">
            <v>650000</v>
          </cell>
        </row>
        <row r="162">
          <cell r="A162" t="str">
            <v>Workorder Time</v>
          </cell>
          <cell r="B162">
            <v>608000</v>
          </cell>
        </row>
        <row r="163">
          <cell r="A163" t="str">
            <v>Project Time</v>
          </cell>
          <cell r="B163">
            <v>609000</v>
          </cell>
        </row>
        <row r="164">
          <cell r="A164" t="str">
            <v>BGSA1 - Facilities Maintenance</v>
          </cell>
          <cell r="B164">
            <v>723000</v>
          </cell>
        </row>
        <row r="165">
          <cell r="A165" t="str">
            <v>FLSA1 - Fleet Maintenance</v>
          </cell>
          <cell r="B165">
            <v>671000</v>
          </cell>
        </row>
        <row r="166">
          <cell r="A166" t="str">
            <v>SA1 - Training and Development</v>
          </cell>
          <cell r="B166">
            <v>640000</v>
          </cell>
        </row>
        <row r="167">
          <cell r="A167" t="str">
            <v>SA10 - General Office Supplies</v>
          </cell>
          <cell r="B167">
            <v>704000</v>
          </cell>
        </row>
        <row r="168">
          <cell r="A168" t="str">
            <v>SA11 - Small Tools</v>
          </cell>
          <cell r="B168">
            <v>707000</v>
          </cell>
        </row>
        <row r="169">
          <cell r="A169" t="str">
            <v>SA12 - Other Supplies</v>
          </cell>
          <cell r="B169">
            <v>709000</v>
          </cell>
        </row>
        <row r="170">
          <cell r="A170" t="str">
            <v>SA13 - Rent</v>
          </cell>
          <cell r="B170">
            <v>710000</v>
          </cell>
        </row>
        <row r="171">
          <cell r="A171" t="str">
            <v>SA14 - Repairs and Maintenance - Equipment</v>
          </cell>
          <cell r="B171">
            <v>711000</v>
          </cell>
        </row>
        <row r="172">
          <cell r="A172" t="str">
            <v>SA15 - Equipment Repair</v>
          </cell>
          <cell r="B172">
            <v>711200</v>
          </cell>
        </row>
        <row r="173">
          <cell r="A173" t="str">
            <v>SA16 - Equipment Rental</v>
          </cell>
          <cell r="B173">
            <v>711500</v>
          </cell>
        </row>
        <row r="174">
          <cell r="A174" t="str">
            <v>SA17 - Rent - Building</v>
          </cell>
          <cell r="B174">
            <v>720000</v>
          </cell>
        </row>
        <row r="175">
          <cell r="A175" t="str">
            <v>SA18 - Rent - Outside Storage</v>
          </cell>
          <cell r="B175">
            <v>720500</v>
          </cell>
        </row>
        <row r="176">
          <cell r="A176" t="str">
            <v>SA19 - Utilities</v>
          </cell>
          <cell r="B176">
            <v>721000</v>
          </cell>
        </row>
        <row r="177">
          <cell r="A177" t="str">
            <v>SA2 - Subscriptions and Memberships</v>
          </cell>
          <cell r="B177">
            <v>641000</v>
          </cell>
        </row>
        <row r="178">
          <cell r="A178" t="str">
            <v>SA20 - Property Tax</v>
          </cell>
          <cell r="B178">
            <v>722000</v>
          </cell>
        </row>
        <row r="179">
          <cell r="A179" t="str">
            <v>SA21 - Repairs and Maintenance - Building</v>
          </cell>
          <cell r="B179">
            <v>723000</v>
          </cell>
        </row>
        <row r="180">
          <cell r="A180" t="str">
            <v>SA22 - HVAC Maintenance</v>
          </cell>
          <cell r="B180">
            <v>723500</v>
          </cell>
        </row>
        <row r="181">
          <cell r="A181" t="str">
            <v>SA23 - Janitorial and Landscaping Service</v>
          </cell>
          <cell r="B181">
            <v>724000</v>
          </cell>
        </row>
        <row r="182">
          <cell r="A182" t="str">
            <v>SA24 - Security Service</v>
          </cell>
          <cell r="B182">
            <v>725000</v>
          </cell>
        </row>
        <row r="183">
          <cell r="A183" t="str">
            <v>SA25 - WSIB</v>
          </cell>
          <cell r="B183">
            <v>726100</v>
          </cell>
        </row>
        <row r="184">
          <cell r="A184" t="str">
            <v>SA26 - Insurance - Property</v>
          </cell>
          <cell r="B184">
            <v>726200</v>
          </cell>
        </row>
        <row r="185">
          <cell r="A185" t="str">
            <v>SA27 - Insurance - General</v>
          </cell>
          <cell r="B185">
            <v>726300</v>
          </cell>
        </row>
        <row r="186">
          <cell r="A186" t="str">
            <v>SA28 - Insurance - Automobile</v>
          </cell>
          <cell r="B186">
            <v>726400</v>
          </cell>
        </row>
        <row r="187">
          <cell r="A187" t="str">
            <v>SA29 - Telephone</v>
          </cell>
          <cell r="B187">
            <v>730000</v>
          </cell>
        </row>
        <row r="188">
          <cell r="A188" t="str">
            <v>SA3 - FIXED ASSETS - Vehicle</v>
          </cell>
          <cell r="B188">
            <v>157000</v>
          </cell>
        </row>
        <row r="189">
          <cell r="A189" t="str">
            <v>SA30 - Cellular and Pager - Expense</v>
          </cell>
          <cell r="B189">
            <v>731000</v>
          </cell>
        </row>
        <row r="190">
          <cell r="A190" t="str">
            <v>SA31 - Wireless Communications - Expense</v>
          </cell>
          <cell r="B190">
            <v>735000</v>
          </cell>
        </row>
        <row r="191">
          <cell r="A191" t="str">
            <v>SA32 - Freight, Postage and Delivery</v>
          </cell>
          <cell r="B191">
            <v>740000</v>
          </cell>
        </row>
        <row r="192">
          <cell r="A192" t="str">
            <v>SA33 - Emergency Maintenance</v>
          </cell>
          <cell r="B192">
            <v>745000</v>
          </cell>
        </row>
        <row r="193">
          <cell r="A193" t="str">
            <v>SA34 - Legal Fees</v>
          </cell>
          <cell r="B193">
            <v>750000</v>
          </cell>
        </row>
        <row r="194">
          <cell r="A194" t="str">
            <v>SA35 - Auditing Fees</v>
          </cell>
          <cell r="B194">
            <v>751000</v>
          </cell>
        </row>
        <row r="195">
          <cell r="A195" t="str">
            <v>SA36 - Tax Service</v>
          </cell>
          <cell r="B195">
            <v>752000</v>
          </cell>
        </row>
        <row r="196">
          <cell r="A196" t="str">
            <v>SA37 - Consulting</v>
          </cell>
          <cell r="B196">
            <v>753000</v>
          </cell>
        </row>
        <row r="197">
          <cell r="A197" t="str">
            <v>SA38 - Tree Trimming</v>
          </cell>
          <cell r="B197">
            <v>753500</v>
          </cell>
        </row>
        <row r="198">
          <cell r="A198" t="str">
            <v>SA39 - Outside Service Provider</v>
          </cell>
          <cell r="B198">
            <v>754000</v>
          </cell>
        </row>
        <row r="199">
          <cell r="A199" t="str">
            <v>SA4 - Fuel</v>
          </cell>
          <cell r="B199">
            <v>672000</v>
          </cell>
        </row>
        <row r="200">
          <cell r="A200" t="str">
            <v>SA40 - Service Agreements</v>
          </cell>
          <cell r="B200">
            <v>754500</v>
          </cell>
        </row>
        <row r="201">
          <cell r="A201" t="str">
            <v>SA41 - Other Professional Service</v>
          </cell>
          <cell r="B201">
            <v>755000</v>
          </cell>
        </row>
        <row r="202">
          <cell r="A202" t="str">
            <v>SA42 - Joint Use</v>
          </cell>
          <cell r="B202">
            <v>755500</v>
          </cell>
        </row>
        <row r="203">
          <cell r="A203" t="str">
            <v>SA43 - Outside Sales Commissions</v>
          </cell>
          <cell r="B203">
            <v>756000</v>
          </cell>
        </row>
        <row r="204">
          <cell r="A204" t="str">
            <v>SA44 - Board Expenses</v>
          </cell>
          <cell r="B204">
            <v>757510</v>
          </cell>
        </row>
        <row r="205">
          <cell r="A205" t="str">
            <v>SA45 - Meter Reading</v>
          </cell>
          <cell r="B205">
            <v>758000</v>
          </cell>
        </row>
        <row r="206">
          <cell r="A206" t="str">
            <v>SA46 - Meter Cuts and Reconnections</v>
          </cell>
          <cell r="B206">
            <v>758500</v>
          </cell>
        </row>
        <row r="207">
          <cell r="A207" t="str">
            <v>SA47 - Bank Charges</v>
          </cell>
          <cell r="B207">
            <v>760000</v>
          </cell>
        </row>
        <row r="208">
          <cell r="A208" t="str">
            <v>SA48 - Collection Agency Fees</v>
          </cell>
          <cell r="B208">
            <v>761700</v>
          </cell>
        </row>
        <row r="209">
          <cell r="A209" t="str">
            <v>SA49 - Dues and Subscriptions</v>
          </cell>
          <cell r="B209">
            <v>763000</v>
          </cell>
        </row>
        <row r="210">
          <cell r="A210" t="str">
            <v>SA5 - Safety Expenses</v>
          </cell>
          <cell r="B210">
            <v>681000</v>
          </cell>
        </row>
        <row r="211">
          <cell r="A211" t="str">
            <v>SA50 - Donations</v>
          </cell>
          <cell r="B211">
            <v>764000</v>
          </cell>
        </row>
        <row r="212">
          <cell r="A212" t="str">
            <v>SA51 - Sponsorships</v>
          </cell>
          <cell r="B212">
            <v>764100</v>
          </cell>
        </row>
        <row r="213">
          <cell r="A213" t="str">
            <v>SA53 - Research and Development</v>
          </cell>
          <cell r="B213">
            <v>765500</v>
          </cell>
        </row>
        <row r="214">
          <cell r="A214" t="str">
            <v>SA54 - Project Planning</v>
          </cell>
          <cell r="B214">
            <v>767500</v>
          </cell>
        </row>
        <row r="215">
          <cell r="A215" t="str">
            <v>SA55 - Regulatory Costs - Operating</v>
          </cell>
          <cell r="B215">
            <v>768500</v>
          </cell>
        </row>
        <row r="216">
          <cell r="A216" t="str">
            <v>SA56 - Advertising</v>
          </cell>
          <cell r="B216">
            <v>770000</v>
          </cell>
        </row>
        <row r="217">
          <cell r="A217" t="str">
            <v>SA57 - Promotions</v>
          </cell>
          <cell r="B217">
            <v>772000</v>
          </cell>
        </row>
        <row r="218">
          <cell r="A218" t="str">
            <v>SA58 - Public Relations</v>
          </cell>
          <cell r="B218">
            <v>773000</v>
          </cell>
        </row>
        <row r="219">
          <cell r="A219" t="str">
            <v>SA59 - Marketing</v>
          </cell>
          <cell r="B219">
            <v>779000</v>
          </cell>
        </row>
        <row r="220">
          <cell r="A220" t="str">
            <v>SA6 - Computer Maintenance</v>
          </cell>
          <cell r="B220">
            <v>690000</v>
          </cell>
        </row>
        <row r="221">
          <cell r="A221" t="str">
            <v>SA60 - Payment in Lieu of Taxes - Federal</v>
          </cell>
          <cell r="B221">
            <v>851000</v>
          </cell>
        </row>
        <row r="222">
          <cell r="A222" t="str">
            <v>SA61 - Payment in Lieu of Taxes - Provincial</v>
          </cell>
          <cell r="B222">
            <v>852000</v>
          </cell>
        </row>
        <row r="223">
          <cell r="A223" t="str">
            <v>SA62 - Capital Tax</v>
          </cell>
          <cell r="B223">
            <v>853000</v>
          </cell>
        </row>
        <row r="224">
          <cell r="A224" t="str">
            <v>SA63 - FIXED ASSET Furniture and Fixtures</v>
          </cell>
          <cell r="B224">
            <v>154000</v>
          </cell>
        </row>
        <row r="225">
          <cell r="A225" t="str">
            <v>SA64 - Temporary Labour</v>
          </cell>
          <cell r="B225">
            <v>604000</v>
          </cell>
        </row>
        <row r="226">
          <cell r="A226" t="str">
            <v>SA65 - FIXED ASSET Computer Hardware</v>
          </cell>
          <cell r="B226">
            <v>155000</v>
          </cell>
        </row>
        <row r="227">
          <cell r="A227" t="str">
            <v>SA66 - FIXED ASSET Computer Software</v>
          </cell>
          <cell r="B227">
            <v>154500</v>
          </cell>
        </row>
        <row r="228">
          <cell r="A228" t="str">
            <v>SA68 - FIXED ASSET Tools, Shop and Garage Equipment</v>
          </cell>
          <cell r="B228">
            <v>153000</v>
          </cell>
        </row>
        <row r="229">
          <cell r="A229" t="str">
            <v>SA69 - Meeting Supplies</v>
          </cell>
          <cell r="B229">
            <v>704000</v>
          </cell>
        </row>
        <row r="230">
          <cell r="A230" t="str">
            <v>SA7 - Internet Services</v>
          </cell>
          <cell r="B230">
            <v>691000</v>
          </cell>
        </row>
        <row r="231">
          <cell r="A231" t="str">
            <v>SA70 - Maintenance - Tools and Equipment</v>
          </cell>
          <cell r="B231">
            <v>711000</v>
          </cell>
        </row>
        <row r="232">
          <cell r="A232" t="str">
            <v>SA71 - FIXED ASSET Measurement and Testing Equipment</v>
          </cell>
          <cell r="B232">
            <v>153100</v>
          </cell>
        </row>
        <row r="233">
          <cell r="A233" t="str">
            <v>SA72 - FIXED ASSET Communications Equipment</v>
          </cell>
          <cell r="B233">
            <v>153300</v>
          </cell>
        </row>
        <row r="234">
          <cell r="A234" t="str">
            <v>SA73 - Plant Maintenance</v>
          </cell>
          <cell r="B234">
            <v>711000</v>
          </cell>
        </row>
        <row r="235">
          <cell r="A235" t="str">
            <v>SA75 - System Supervisory Equipment</v>
          </cell>
          <cell r="B235">
            <v>153600</v>
          </cell>
        </row>
        <row r="236">
          <cell r="A236" t="str">
            <v>SA79 - Scrap and Spoilage</v>
          </cell>
          <cell r="B236">
            <v>792000</v>
          </cell>
        </row>
        <row r="237">
          <cell r="A237" t="str">
            <v>SA8 - Software License and Maintenance</v>
          </cell>
          <cell r="B237">
            <v>140300</v>
          </cell>
        </row>
        <row r="238">
          <cell r="A238" t="str">
            <v>SA80 - Consumables</v>
          </cell>
          <cell r="B238">
            <v>708000</v>
          </cell>
        </row>
        <row r="239">
          <cell r="A239" t="str">
            <v>SA81 - Aggregates</v>
          </cell>
          <cell r="B239">
            <v>650000</v>
          </cell>
        </row>
        <row r="240">
          <cell r="A240" t="str">
            <v>SA84 - Temporary agencies</v>
          </cell>
          <cell r="B240">
            <v>604000</v>
          </cell>
        </row>
        <row r="241">
          <cell r="A241" t="str">
            <v>SA85 - Employee Promotions</v>
          </cell>
          <cell r="B241">
            <v>771000</v>
          </cell>
        </row>
        <row r="242">
          <cell r="A242" t="str">
            <v>SA86 - Cable Locates</v>
          </cell>
          <cell r="B242">
            <v>753600</v>
          </cell>
        </row>
        <row r="243">
          <cell r="A243" t="str">
            <v>SA87 - Non-Inventoried Materials - Direct to Site</v>
          </cell>
          <cell r="B243">
            <v>650000</v>
          </cell>
        </row>
        <row r="244">
          <cell r="A244" t="str">
            <v>SA88 - Recruitment</v>
          </cell>
          <cell r="B244">
            <v>630000</v>
          </cell>
        </row>
        <row r="245">
          <cell r="A245" t="str">
            <v>SA89 - Travel and Accommodations</v>
          </cell>
          <cell r="B245">
            <v>620000</v>
          </cell>
        </row>
        <row r="246">
          <cell r="A246" t="str">
            <v>SA9 - Maintenance Supplies</v>
          </cell>
          <cell r="B246">
            <v>700000</v>
          </cell>
        </row>
        <row r="247">
          <cell r="A247" t="str">
            <v>Travel and accommodations</v>
          </cell>
          <cell r="B247">
            <v>620000</v>
          </cell>
        </row>
        <row r="248">
          <cell r="A248" t="str">
            <v>Advertising</v>
          </cell>
          <cell r="B248">
            <v>770000</v>
          </cell>
        </row>
        <row r="249">
          <cell r="A249" t="str">
            <v>Travel and accommodations</v>
          </cell>
          <cell r="B249">
            <v>620000</v>
          </cell>
        </row>
        <row r="250">
          <cell r="A250" t="str">
            <v>Other employee compensation</v>
          </cell>
          <cell r="B250">
            <v>619000</v>
          </cell>
        </row>
        <row r="251">
          <cell r="A251" t="str">
            <v>Telephone</v>
          </cell>
          <cell r="B251">
            <v>730000</v>
          </cell>
        </row>
        <row r="252">
          <cell r="A252" t="str">
            <v>Dues and subscriptions</v>
          </cell>
          <cell r="B252">
            <v>763000</v>
          </cell>
        </row>
        <row r="253">
          <cell r="A253" t="str">
            <v>Employee promotions</v>
          </cell>
          <cell r="B253">
            <v>771000</v>
          </cell>
        </row>
        <row r="254">
          <cell r="A254" t="str">
            <v>Subscriptions and memberships</v>
          </cell>
          <cell r="B254">
            <v>641000</v>
          </cell>
        </row>
        <row r="255">
          <cell r="A255" t="str">
            <v>Freight postage and delivery</v>
          </cell>
          <cell r="B255">
            <v>740000</v>
          </cell>
        </row>
        <row r="256">
          <cell r="A256" t="str">
            <v>Maintenance supplies</v>
          </cell>
          <cell r="B256">
            <v>700000</v>
          </cell>
        </row>
        <row r="257">
          <cell r="A257" t="str">
            <v>Marketing</v>
          </cell>
          <cell r="B257">
            <v>779000</v>
          </cell>
        </row>
        <row r="258">
          <cell r="A258" t="str">
            <v>Meals and entertainment</v>
          </cell>
          <cell r="B258">
            <v>622000</v>
          </cell>
        </row>
        <row r="259">
          <cell r="A259" t="str">
            <v>Meals and entertainment</v>
          </cell>
          <cell r="B259">
            <v>622000</v>
          </cell>
        </row>
        <row r="260">
          <cell r="A260" t="str">
            <v>Meals and entertainment</v>
          </cell>
          <cell r="B260">
            <v>622000</v>
          </cell>
        </row>
        <row r="261">
          <cell r="A261" t="str">
            <v>Mileage</v>
          </cell>
          <cell r="B261">
            <v>621000</v>
          </cell>
        </row>
        <row r="262">
          <cell r="A262" t="str">
            <v>Other employee compensation</v>
          </cell>
          <cell r="B262">
            <v>619000</v>
          </cell>
        </row>
        <row r="263">
          <cell r="A263" t="str">
            <v>General office supplies</v>
          </cell>
          <cell r="B263">
            <v>704000</v>
          </cell>
        </row>
        <row r="264">
          <cell r="A264" t="str">
            <v>Travel and accommodations</v>
          </cell>
          <cell r="B264">
            <v>620000</v>
          </cell>
        </row>
        <row r="265">
          <cell r="A265" t="str">
            <v>Subscriptions and memberships</v>
          </cell>
          <cell r="B265">
            <v>641000</v>
          </cell>
        </row>
        <row r="266">
          <cell r="A266" t="str">
            <v>Repairs and maintenance - Building</v>
          </cell>
          <cell r="B266">
            <v>723000</v>
          </cell>
        </row>
        <row r="267">
          <cell r="A267" t="str">
            <v>Repairs and maintenance - Equipment</v>
          </cell>
          <cell r="B267">
            <v>711000</v>
          </cell>
        </row>
        <row r="268">
          <cell r="A268" t="str">
            <v>Small tools</v>
          </cell>
          <cell r="B268">
            <v>707000</v>
          </cell>
        </row>
        <row r="269">
          <cell r="A269" t="str">
            <v>Safety</v>
          </cell>
          <cell r="B269">
            <v>681000</v>
          </cell>
        </row>
        <row r="270">
          <cell r="A270" t="str">
            <v>Promotions</v>
          </cell>
          <cell r="B270">
            <v>772000</v>
          </cell>
        </row>
        <row r="271">
          <cell r="A271" t="str">
            <v>Software license and maintenance</v>
          </cell>
          <cell r="B271">
            <v>692000</v>
          </cell>
        </row>
        <row r="272">
          <cell r="A272" t="str">
            <v>Training and development</v>
          </cell>
          <cell r="B272">
            <v>640000</v>
          </cell>
        </row>
        <row r="273">
          <cell r="A273" t="str">
            <v>Travel and accommodations</v>
          </cell>
          <cell r="B273">
            <v>620000</v>
          </cell>
        </row>
        <row r="274">
          <cell r="A274" t="str">
            <v>Training and development</v>
          </cell>
          <cell r="B274">
            <v>640000</v>
          </cell>
        </row>
        <row r="275">
          <cell r="A275" t="str">
            <v>Other employee compensation</v>
          </cell>
          <cell r="B275">
            <v>619000</v>
          </cell>
        </row>
        <row r="276">
          <cell r="A276" t="str">
            <v>SA90 - Meals and Entertainment</v>
          </cell>
          <cell r="B276">
            <v>622000</v>
          </cell>
        </row>
        <row r="284">
          <cell r="B284" t="str">
            <v>100000</v>
          </cell>
          <cell r="C284" t="str">
            <v>Cash - General chequing</v>
          </cell>
        </row>
        <row r="285">
          <cell r="B285" t="str">
            <v>100100</v>
          </cell>
          <cell r="C285" t="str">
            <v>Cash - Daffron energy credits</v>
          </cell>
        </row>
        <row r="286">
          <cell r="B286" t="str">
            <v>100200</v>
          </cell>
          <cell r="C286" t="str">
            <v>Cash - Receipts</v>
          </cell>
        </row>
        <row r="287">
          <cell r="B287" t="str">
            <v>100300</v>
          </cell>
          <cell r="C287" t="str">
            <v>Cash - Disbursments</v>
          </cell>
        </row>
        <row r="288">
          <cell r="B288" t="str">
            <v>104000</v>
          </cell>
          <cell r="C288" t="str">
            <v>Unapplied cash - A/R</v>
          </cell>
        </row>
        <row r="289">
          <cell r="B289" t="str">
            <v>105000</v>
          </cell>
          <cell r="C289" t="str">
            <v>Outstanding cheques - A/P (L)</v>
          </cell>
        </row>
        <row r="290">
          <cell r="B290" t="str">
            <v>106000</v>
          </cell>
          <cell r="C290" t="str">
            <v>Open customer cheques (L)</v>
          </cell>
        </row>
        <row r="291">
          <cell r="B291" t="str">
            <v>106100</v>
          </cell>
          <cell r="C291" t="str">
            <v>Clearing account customer cheques (L)</v>
          </cell>
        </row>
        <row r="292">
          <cell r="B292" t="str">
            <v>107000</v>
          </cell>
          <cell r="C292" t="str">
            <v>Cash - Petty cash</v>
          </cell>
        </row>
        <row r="293">
          <cell r="B293" t="str">
            <v>108500</v>
          </cell>
          <cell r="C293" t="str">
            <v>Foreign exchange</v>
          </cell>
        </row>
        <row r="294">
          <cell r="B294" t="str">
            <v>110000</v>
          </cell>
          <cell r="C294" t="str">
            <v>Accounts receivable - Trade (L)</v>
          </cell>
        </row>
        <row r="295">
          <cell r="B295" t="str">
            <v>110001</v>
          </cell>
          <cell r="C295" t="str">
            <v>Accounts receivable - Trade other</v>
          </cell>
        </row>
        <row r="296">
          <cell r="B296" t="str">
            <v>111100</v>
          </cell>
          <cell r="C296" t="str">
            <v>Intercompany accounts receivable - Horizon Holdings Inc. (L)</v>
          </cell>
        </row>
        <row r="297">
          <cell r="B297" t="str">
            <v>111110</v>
          </cell>
          <cell r="C297" t="str">
            <v>Intercompany accounts receivable - Horizon Utilities - EDO (L)</v>
          </cell>
        </row>
        <row r="298">
          <cell r="B298" t="str">
            <v>111120</v>
          </cell>
          <cell r="C298" t="str">
            <v>Intercompany accounts receivable - Horizon Utilities - Customer care (L)</v>
          </cell>
        </row>
        <row r="299">
          <cell r="B299" t="str">
            <v>111130</v>
          </cell>
          <cell r="C299" t="str">
            <v>Intercompany accounts receivable - Horizon Energy Solutions Inc. (L)</v>
          </cell>
        </row>
        <row r="300">
          <cell r="B300" t="str">
            <v>111140</v>
          </cell>
          <cell r="C300" t="str">
            <v>Intercompany accounts receivable - HESI - MSP (L)</v>
          </cell>
        </row>
        <row r="301">
          <cell r="B301" t="str">
            <v>111150</v>
          </cell>
          <cell r="C301" t="str">
            <v>Intercompany accounts receivable - HESI - Water heaters - St. Catharines (L)</v>
          </cell>
        </row>
        <row r="302">
          <cell r="B302" t="str">
            <v>111160</v>
          </cell>
          <cell r="C302" t="str">
            <v>Intercompany accounts receivable - Hamilton Hydro Services Inc. (L)</v>
          </cell>
        </row>
        <row r="303">
          <cell r="B303" t="str">
            <v>111170</v>
          </cell>
          <cell r="C303" t="str">
            <v>Intercompany accounts receivable - HHSI - Hamilton Community Energy (L)</v>
          </cell>
        </row>
        <row r="304">
          <cell r="B304" t="str">
            <v>111180</v>
          </cell>
          <cell r="C304" t="str">
            <v>Intercompany accounts receivable - HHSI - Water heaters - Hamilton (L)</v>
          </cell>
        </row>
        <row r="305">
          <cell r="B305" t="str">
            <v>111190</v>
          </cell>
          <cell r="C305" t="str">
            <v>Intercompany accounts receivable - HHSI - FibreWired (L)</v>
          </cell>
        </row>
        <row r="306">
          <cell r="B306" t="str">
            <v>111200</v>
          </cell>
          <cell r="C306" t="str">
            <v>Intercompany accounts receivable - Hamilton Utilities Corporation (L)</v>
          </cell>
        </row>
        <row r="307">
          <cell r="B307" t="str">
            <v>111300</v>
          </cell>
          <cell r="C307" t="str">
            <v>Intercompany receivable - HHSI - Daffron - Water Heaters</v>
          </cell>
        </row>
        <row r="308">
          <cell r="B308" t="str">
            <v>111310</v>
          </cell>
          <cell r="C308" t="str">
            <v>Intercompany receivable - HHSI - Daffron - HCE</v>
          </cell>
        </row>
        <row r="309">
          <cell r="B309" t="str">
            <v>111320</v>
          </cell>
          <cell r="C309" t="str">
            <v>Intercompany receivable - HESI - Daffron - Water Heaters</v>
          </cell>
        </row>
        <row r="310">
          <cell r="B310" t="str">
            <v>111330</v>
          </cell>
          <cell r="C310" t="str">
            <v>Intercompany receivable - HESI - Daffron - MSP</v>
          </cell>
        </row>
        <row r="311">
          <cell r="B311" t="str">
            <v>111400</v>
          </cell>
          <cell r="C311" t="str">
            <v>Intercompany accounts receivable - HHSI - Hamilton Community Energy</v>
          </cell>
        </row>
        <row r="312">
          <cell r="B312" t="str">
            <v>111410</v>
          </cell>
          <cell r="C312" t="str">
            <v>Intercompany accounts receivable - Hamilton Hydro Services Inc.</v>
          </cell>
        </row>
        <row r="313">
          <cell r="B313" t="str">
            <v>111420</v>
          </cell>
          <cell r="C313" t="str">
            <v>Intercompany accounts receivable - HHSI - Water heaters - Hamilton</v>
          </cell>
        </row>
        <row r="314">
          <cell r="B314" t="str">
            <v>111500</v>
          </cell>
          <cell r="C314" t="str">
            <v>Intercompany accounts receivable - HESI - MSP</v>
          </cell>
        </row>
        <row r="315">
          <cell r="B315" t="str">
            <v>111510</v>
          </cell>
          <cell r="C315" t="str">
            <v>Intercompany accounts receivable - Horizon Energy Solutions Inc.</v>
          </cell>
        </row>
        <row r="316">
          <cell r="B316" t="str">
            <v>111520</v>
          </cell>
          <cell r="C316" t="str">
            <v>Intercompany accounts receivable - HESI Water heaters - St. Catharines</v>
          </cell>
        </row>
        <row r="317">
          <cell r="B317" t="str">
            <v>111600</v>
          </cell>
          <cell r="C317" t="str">
            <v>Intercompany accounts receivable - Customer care - Clearing</v>
          </cell>
        </row>
        <row r="318">
          <cell r="B318" t="str">
            <v>111610</v>
          </cell>
          <cell r="C318" t="str">
            <v>Intercompany accounts receivable - Horizon Utilities - Customer care</v>
          </cell>
        </row>
        <row r="319">
          <cell r="B319" t="str">
            <v>111700</v>
          </cell>
          <cell r="C319" t="str">
            <v>Intercompany accounts receivable - Horizon Holdings Inc.</v>
          </cell>
        </row>
        <row r="320">
          <cell r="B320" t="str">
            <v>111800</v>
          </cell>
          <cell r="C320" t="str">
            <v>Intercompany accounts receivable - Horizon Utilities - EDO</v>
          </cell>
        </row>
        <row r="321">
          <cell r="B321" t="str">
            <v>111900</v>
          </cell>
          <cell r="C321" t="str">
            <v>Intercompany accounts receivable - Hamilton Utilities Corporation</v>
          </cell>
        </row>
        <row r="322">
          <cell r="B322" t="str">
            <v>112000</v>
          </cell>
          <cell r="C322" t="str">
            <v>Advanced invoice clearing (L)</v>
          </cell>
        </row>
        <row r="323">
          <cell r="B323" t="str">
            <v>112500</v>
          </cell>
          <cell r="C323" t="str">
            <v>Accounts receivable - Recoverable work (L)</v>
          </cell>
        </row>
        <row r="324">
          <cell r="B324" t="str">
            <v>112501</v>
          </cell>
          <cell r="C324" t="str">
            <v>Accounts receivable - Recoverable work other</v>
          </cell>
        </row>
        <row r="325">
          <cell r="B325" t="str">
            <v>113000</v>
          </cell>
          <cell r="C325" t="str">
            <v>Accounts receivable - Retailers</v>
          </cell>
        </row>
        <row r="326">
          <cell r="B326" t="str">
            <v>113500</v>
          </cell>
          <cell r="C326" t="str">
            <v>Accounts receivable - Daffron</v>
          </cell>
        </row>
        <row r="327">
          <cell r="B327" t="str">
            <v>113600</v>
          </cell>
          <cell r="C327" t="str">
            <v>Accounts receivable - Unbilled</v>
          </cell>
        </row>
        <row r="328">
          <cell r="B328" t="str">
            <v>113998</v>
          </cell>
          <cell r="C328" t="str">
            <v>Daffron historical clearing account</v>
          </cell>
        </row>
        <row r="329">
          <cell r="B329" t="str">
            <v>113999</v>
          </cell>
          <cell r="C329" t="str">
            <v>Water and sewer - Clearing account</v>
          </cell>
        </row>
        <row r="330">
          <cell r="B330" t="str">
            <v>114000</v>
          </cell>
          <cell r="C330" t="str">
            <v>Allowance for doubtful accounts - Trade (L)</v>
          </cell>
        </row>
        <row r="331">
          <cell r="B331" t="str">
            <v>114100</v>
          </cell>
          <cell r="C331" t="str">
            <v>Allowance for doubtful accounts - Daffron</v>
          </cell>
        </row>
        <row r="332">
          <cell r="B332" t="str">
            <v>114200</v>
          </cell>
          <cell r="C332" t="str">
            <v>Allowance for doubtful accounts - Miscellaneous</v>
          </cell>
        </row>
        <row r="333">
          <cell r="B333" t="str">
            <v>115000</v>
          </cell>
          <cell r="C333" t="str">
            <v>Advance - Employee travel</v>
          </cell>
        </row>
        <row r="334">
          <cell r="B334" t="str">
            <v>117000</v>
          </cell>
          <cell r="C334" t="str">
            <v>Other receivables</v>
          </cell>
        </row>
        <row r="335">
          <cell r="B335" t="str">
            <v>117100</v>
          </cell>
          <cell r="C335" t="str">
            <v>Other receivables - Regulatory</v>
          </cell>
        </row>
        <row r="336">
          <cell r="B336" t="str">
            <v>117200</v>
          </cell>
          <cell r="C336" t="str">
            <v>Other receivables - Miscellaneous backbilling</v>
          </cell>
        </row>
        <row r="337">
          <cell r="B337" t="str">
            <v>118000</v>
          </cell>
          <cell r="C337" t="str">
            <v>Interest/dividend receivable</v>
          </cell>
        </row>
        <row r="338">
          <cell r="B338" t="str">
            <v>118500</v>
          </cell>
          <cell r="C338" t="str">
            <v>Rents receivable</v>
          </cell>
        </row>
        <row r="339">
          <cell r="B339" t="str">
            <v>119000</v>
          </cell>
          <cell r="C339" t="str">
            <v>Notes receivables</v>
          </cell>
        </row>
        <row r="340">
          <cell r="B340" t="str">
            <v>120000</v>
          </cell>
          <cell r="C340" t="str">
            <v>Inventory (L)</v>
          </cell>
        </row>
        <row r="341">
          <cell r="B341" t="str">
            <v>120001</v>
          </cell>
          <cell r="C341" t="str">
            <v>Inventory</v>
          </cell>
        </row>
        <row r="342">
          <cell r="B342" t="str">
            <v>120099</v>
          </cell>
          <cell r="C342" t="str">
            <v>Inventory - Return clearing</v>
          </cell>
        </row>
        <row r="343">
          <cell r="B343" t="str">
            <v>120500</v>
          </cell>
          <cell r="C343" t="str">
            <v>Inventory - Fuel</v>
          </cell>
        </row>
        <row r="344">
          <cell r="B344" t="str">
            <v>122000</v>
          </cell>
          <cell r="C344" t="str">
            <v>Inventory - Work in process</v>
          </cell>
        </row>
        <row r="345">
          <cell r="B345" t="str">
            <v>122500</v>
          </cell>
          <cell r="C345" t="str">
            <v>Inventory - Work in process at vendor</v>
          </cell>
        </row>
        <row r="346">
          <cell r="B346" t="str">
            <v>122600</v>
          </cell>
          <cell r="C346" t="str">
            <v>Inventory in exchange</v>
          </cell>
        </row>
        <row r="347">
          <cell r="B347" t="str">
            <v>124500</v>
          </cell>
          <cell r="C347" t="str">
            <v>Transfer within a site</v>
          </cell>
        </row>
        <row r="348">
          <cell r="B348" t="str">
            <v>124600</v>
          </cell>
          <cell r="C348" t="str">
            <v>Transfer between sites</v>
          </cell>
        </row>
        <row r="349">
          <cell r="B349" t="str">
            <v>124700</v>
          </cell>
          <cell r="C349" t="str">
            <v>Non-inventory trans between sites</v>
          </cell>
        </row>
        <row r="350">
          <cell r="B350" t="str">
            <v>125800</v>
          </cell>
          <cell r="C350" t="str">
            <v>Inventory - Consignment</v>
          </cell>
        </row>
        <row r="351">
          <cell r="B351" t="str">
            <v>126000</v>
          </cell>
          <cell r="C351" t="str">
            <v>Reserve for excess and obsolete inventory</v>
          </cell>
        </row>
        <row r="352">
          <cell r="B352" t="str">
            <v>127100</v>
          </cell>
          <cell r="C352" t="str">
            <v>Work in progress (L)</v>
          </cell>
        </row>
        <row r="353">
          <cell r="B353" t="str">
            <v>127101</v>
          </cell>
          <cell r="C353" t="str">
            <v>Work in progress - Other</v>
          </cell>
        </row>
        <row r="354">
          <cell r="B354" t="str">
            <v>127102</v>
          </cell>
          <cell r="C354" t="str">
            <v>Work in progress - Project closure clearing</v>
          </cell>
        </row>
        <row r="355">
          <cell r="B355" t="str">
            <v>127800</v>
          </cell>
          <cell r="C355" t="str">
            <v>Capitalized project revenue (L)</v>
          </cell>
        </row>
        <row r="356">
          <cell r="B356" t="str">
            <v>130000</v>
          </cell>
          <cell r="C356" t="str">
            <v>Deferred tax - Current</v>
          </cell>
        </row>
        <row r="357">
          <cell r="B357" t="str">
            <v>131000</v>
          </cell>
          <cell r="C357" t="str">
            <v>Deferred tax - Long-term</v>
          </cell>
        </row>
        <row r="358">
          <cell r="B358" t="str">
            <v>140000</v>
          </cell>
          <cell r="C358" t="str">
            <v>Prepaid expense (L)</v>
          </cell>
        </row>
        <row r="359">
          <cell r="B359" t="str">
            <v>140100</v>
          </cell>
          <cell r="C359" t="str">
            <v>Prepaid insurance (L)</v>
          </cell>
        </row>
        <row r="360">
          <cell r="B360" t="str">
            <v>140200</v>
          </cell>
          <cell r="C360" t="str">
            <v>Prepaid property taxes</v>
          </cell>
        </row>
        <row r="361">
          <cell r="B361" t="str">
            <v>140300</v>
          </cell>
          <cell r="C361" t="str">
            <v>Prepaid other</v>
          </cell>
        </row>
        <row r="362">
          <cell r="B362" t="str">
            <v>140350</v>
          </cell>
          <cell r="C362" t="str">
            <v>Prepaid Postage</v>
          </cell>
        </row>
        <row r="363">
          <cell r="B363" t="str">
            <v>140390</v>
          </cell>
          <cell r="C363" t="str">
            <v>Prepaid Customer Care (L)</v>
          </cell>
        </row>
        <row r="364">
          <cell r="B364" t="str">
            <v>140391</v>
          </cell>
          <cell r="C364" t="str">
            <v>Prepaid Customer Care</v>
          </cell>
        </row>
        <row r="365">
          <cell r="B365" t="str">
            <v>140400</v>
          </cell>
          <cell r="C365" t="str">
            <v>Supplier advances (L)</v>
          </cell>
        </row>
        <row r="366">
          <cell r="B366" t="str">
            <v>144000</v>
          </cell>
          <cell r="C366" t="str">
            <v>Other Current Assets</v>
          </cell>
        </row>
        <row r="367">
          <cell r="B367" t="str">
            <v>144100</v>
          </cell>
          <cell r="C367" t="str">
            <v>Accrual for tax - Federal</v>
          </cell>
        </row>
        <row r="368">
          <cell r="B368" t="str">
            <v>144200</v>
          </cell>
          <cell r="C368" t="str">
            <v>Accrual for tax - Provincial</v>
          </cell>
        </row>
        <row r="369">
          <cell r="B369" t="str">
            <v>145000</v>
          </cell>
          <cell r="C369" t="str">
            <v>Investment - Long-term</v>
          </cell>
        </row>
        <row r="370">
          <cell r="B370" t="str">
            <v>146000</v>
          </cell>
          <cell r="C370" t="str">
            <v>Other special or collateral funds</v>
          </cell>
        </row>
        <row r="371">
          <cell r="B371" t="str">
            <v>146500</v>
          </cell>
          <cell r="C371" t="str">
            <v>Sinking funds</v>
          </cell>
        </row>
        <row r="372">
          <cell r="B372" t="str">
            <v>147000</v>
          </cell>
          <cell r="C372" t="str">
            <v>Unamortized debt expense</v>
          </cell>
        </row>
        <row r="373">
          <cell r="B373" t="str">
            <v>148000</v>
          </cell>
          <cell r="C373" t="str">
            <v>Deferred issuance costs</v>
          </cell>
        </row>
        <row r="374">
          <cell r="B374" t="str">
            <v>148100</v>
          </cell>
          <cell r="C374" t="str">
            <v>Deferred merger and aquisition costs</v>
          </cell>
        </row>
        <row r="375">
          <cell r="B375" t="str">
            <v>148200</v>
          </cell>
          <cell r="C375" t="str">
            <v>Deferred costs - Other</v>
          </cell>
        </row>
        <row r="376">
          <cell r="B376" t="str">
            <v>148300</v>
          </cell>
          <cell r="C376" t="str">
            <v>Account 1562 reserve</v>
          </cell>
        </row>
        <row r="377">
          <cell r="B377" t="str">
            <v>148400</v>
          </cell>
          <cell r="C377" t="str">
            <v>Deferred conservation and demand management costs</v>
          </cell>
        </row>
        <row r="378">
          <cell r="B378" t="str">
            <v>150000</v>
          </cell>
          <cell r="C378" t="str">
            <v>Land</v>
          </cell>
        </row>
        <row r="379">
          <cell r="B379" t="str">
            <v>150500</v>
          </cell>
          <cell r="C379" t="str">
            <v>Land rights - Distribution plant</v>
          </cell>
        </row>
        <row r="380">
          <cell r="B380" t="str">
            <v>150600</v>
          </cell>
          <cell r="C380" t="str">
            <v>Land rights - General plant</v>
          </cell>
        </row>
        <row r="381">
          <cell r="B381" t="str">
            <v>150700</v>
          </cell>
          <cell r="C381" t="str">
            <v>Land - Substations</v>
          </cell>
        </row>
        <row r="382">
          <cell r="B382" t="str">
            <v>151000</v>
          </cell>
          <cell r="C382" t="str">
            <v>Building</v>
          </cell>
        </row>
        <row r="383">
          <cell r="B383" t="str">
            <v>151200</v>
          </cell>
          <cell r="C383" t="str">
            <v>Building - Substations</v>
          </cell>
        </row>
        <row r="384">
          <cell r="B384" t="str">
            <v>151250</v>
          </cell>
          <cell r="C384" t="str">
            <v>Hydro One substation contribution</v>
          </cell>
        </row>
        <row r="385">
          <cell r="B385" t="str">
            <v>151300</v>
          </cell>
          <cell r="C385" t="str">
            <v>Substation equipment</v>
          </cell>
        </row>
        <row r="386">
          <cell r="B386" t="str">
            <v>151400</v>
          </cell>
          <cell r="C386" t="str">
            <v>Transformers</v>
          </cell>
        </row>
        <row r="387">
          <cell r="B387" t="str">
            <v>151450</v>
          </cell>
          <cell r="C387" t="str">
            <v>Services</v>
          </cell>
        </row>
        <row r="388">
          <cell r="B388" t="str">
            <v>151500</v>
          </cell>
          <cell r="C388" t="str">
            <v>Meters</v>
          </cell>
        </row>
        <row r="389">
          <cell r="B389" t="str">
            <v>151510</v>
          </cell>
          <cell r="C389" t="str">
            <v>Smart meters</v>
          </cell>
        </row>
        <row r="390">
          <cell r="B390" t="str">
            <v>152000</v>
          </cell>
          <cell r="C390" t="str">
            <v>Leasehold improvement - Distribution plant</v>
          </cell>
        </row>
        <row r="391">
          <cell r="B391" t="str">
            <v>152100</v>
          </cell>
          <cell r="C391" t="str">
            <v>Leasehold improvement - General plant</v>
          </cell>
        </row>
        <row r="392">
          <cell r="B392" t="str">
            <v>152500</v>
          </cell>
          <cell r="C392" t="str">
            <v>Poles, towers and fixtures</v>
          </cell>
        </row>
        <row r="393">
          <cell r="B393" t="str">
            <v>153000</v>
          </cell>
          <cell r="C393" t="str">
            <v>Tools, shop and garage equipment</v>
          </cell>
        </row>
        <row r="394">
          <cell r="B394" t="str">
            <v>153100</v>
          </cell>
          <cell r="C394" t="str">
            <v>Measurement and testing equipment</v>
          </cell>
        </row>
        <row r="395">
          <cell r="B395" t="str">
            <v>153200</v>
          </cell>
          <cell r="C395" t="str">
            <v>Power operated equipment</v>
          </cell>
        </row>
        <row r="396">
          <cell r="B396" t="str">
            <v>153300</v>
          </cell>
          <cell r="C396" t="str">
            <v>Communications equipment</v>
          </cell>
        </row>
        <row r="397">
          <cell r="B397" t="str">
            <v>153400</v>
          </cell>
          <cell r="C397" t="str">
            <v>Other equipment</v>
          </cell>
        </row>
        <row r="398">
          <cell r="B398" t="str">
            <v>153500</v>
          </cell>
          <cell r="C398" t="str">
            <v>Stores equipment</v>
          </cell>
        </row>
        <row r="399">
          <cell r="B399" t="str">
            <v>153600</v>
          </cell>
          <cell r="C399" t="str">
            <v>System supervisory equipment</v>
          </cell>
        </row>
        <row r="400">
          <cell r="B400" t="str">
            <v>154000</v>
          </cell>
          <cell r="C400" t="str">
            <v>Furniture and fixtures</v>
          </cell>
        </row>
        <row r="401">
          <cell r="B401" t="str">
            <v>154500</v>
          </cell>
          <cell r="C401" t="str">
            <v>Computer software</v>
          </cell>
        </row>
        <row r="402">
          <cell r="B402" t="str">
            <v>155000</v>
          </cell>
          <cell r="C402" t="str">
            <v>Computer hardware</v>
          </cell>
        </row>
        <row r="403">
          <cell r="B403" t="str">
            <v>155500</v>
          </cell>
          <cell r="C403" t="str">
            <v>Overhead conductors and devices</v>
          </cell>
        </row>
        <row r="404">
          <cell r="B404" t="str">
            <v>156000</v>
          </cell>
          <cell r="C404" t="str">
            <v>Underground conductors and devices</v>
          </cell>
        </row>
        <row r="405">
          <cell r="B405" t="str">
            <v>156600</v>
          </cell>
          <cell r="C405" t="str">
            <v>Underground conduit</v>
          </cell>
        </row>
        <row r="406">
          <cell r="B406" t="str">
            <v>157000</v>
          </cell>
          <cell r="C406" t="str">
            <v>Vehicles</v>
          </cell>
        </row>
        <row r="407">
          <cell r="B407" t="str">
            <v>158000</v>
          </cell>
          <cell r="C407" t="str">
            <v>Other tangible property</v>
          </cell>
        </row>
        <row r="408">
          <cell r="B408" t="str">
            <v>158100</v>
          </cell>
          <cell r="C408" t="str">
            <v>Water heaters</v>
          </cell>
        </row>
        <row r="409">
          <cell r="B409" t="str">
            <v>158200</v>
          </cell>
          <cell r="C409" t="str">
            <v>Sentinel lights</v>
          </cell>
        </row>
        <row r="410">
          <cell r="B410" t="str">
            <v>158300</v>
          </cell>
          <cell r="C410" t="str">
            <v>Piping infrastructure</v>
          </cell>
        </row>
        <row r="411">
          <cell r="B411" t="str">
            <v>158400</v>
          </cell>
          <cell r="C411" t="str">
            <v>Generators</v>
          </cell>
        </row>
        <row r="412">
          <cell r="B412" t="str">
            <v>158500</v>
          </cell>
          <cell r="C412" t="str">
            <v>Energy centre equipment class 43.1</v>
          </cell>
        </row>
        <row r="413">
          <cell r="B413" t="str">
            <v>159000</v>
          </cell>
          <cell r="C413" t="str">
            <v>Capital - work in progress</v>
          </cell>
        </row>
        <row r="414">
          <cell r="B414" t="str">
            <v>159500</v>
          </cell>
          <cell r="C414" t="str">
            <v>Property under capital lease</v>
          </cell>
        </row>
        <row r="415">
          <cell r="B415" t="str">
            <v>159900</v>
          </cell>
          <cell r="C415" t="str">
            <v>Provision for impairment</v>
          </cell>
        </row>
        <row r="416">
          <cell r="B416" t="str">
            <v>160000</v>
          </cell>
          <cell r="C416" t="str">
            <v>Accumulated depreciation</v>
          </cell>
        </row>
        <row r="417">
          <cell r="B417" t="str">
            <v>160500</v>
          </cell>
          <cell r="C417" t="str">
            <v>Accumulated depreciation - capital contribution</v>
          </cell>
        </row>
        <row r="418">
          <cell r="B418" t="str">
            <v>160900</v>
          </cell>
          <cell r="C418" t="str">
            <v>Amortization of provision for impairment</v>
          </cell>
        </row>
        <row r="419">
          <cell r="B419" t="str">
            <v>161000</v>
          </cell>
          <cell r="C419" t="str">
            <v>Accumulated depreciation - Adjustments</v>
          </cell>
        </row>
        <row r="420">
          <cell r="B420" t="str">
            <v>170000</v>
          </cell>
          <cell r="C420" t="str">
            <v>Unrecovered plant and regulatory study costs</v>
          </cell>
        </row>
        <row r="421">
          <cell r="B421" t="str">
            <v>170500</v>
          </cell>
          <cell r="C421" t="str">
            <v>Other regulatory assets - Net accruals</v>
          </cell>
        </row>
        <row r="422">
          <cell r="B422" t="str">
            <v>170510</v>
          </cell>
          <cell r="C422" t="str">
            <v>Other regulatory assets - Other adjustments</v>
          </cell>
        </row>
        <row r="423">
          <cell r="B423" t="str">
            <v>170520</v>
          </cell>
          <cell r="C423" t="str">
            <v>Other regulatory assets - Carrying charges</v>
          </cell>
        </row>
        <row r="424">
          <cell r="B424" t="str">
            <v>171000</v>
          </cell>
          <cell r="C424" t="str">
            <v>Preliminary survey and investigation charges</v>
          </cell>
        </row>
        <row r="425">
          <cell r="B425" t="str">
            <v>171500</v>
          </cell>
          <cell r="C425" t="str">
            <v>Emission allowance inventory</v>
          </cell>
        </row>
        <row r="426">
          <cell r="B426" t="str">
            <v>171600</v>
          </cell>
          <cell r="C426" t="str">
            <v>Emission allowance withheld</v>
          </cell>
        </row>
        <row r="427">
          <cell r="B427" t="str">
            <v>171800</v>
          </cell>
          <cell r="C427" t="str">
            <v>RCVA retail - Net accruals</v>
          </cell>
        </row>
        <row r="428">
          <cell r="B428" t="str">
            <v>171810</v>
          </cell>
          <cell r="C428" t="str">
            <v>RCVA retail - Other Adjustments</v>
          </cell>
        </row>
        <row r="429">
          <cell r="B429" t="str">
            <v>171820</v>
          </cell>
          <cell r="C429" t="str">
            <v>RCVA retail - Carrying charges</v>
          </cell>
        </row>
        <row r="430">
          <cell r="B430" t="str">
            <v>172500</v>
          </cell>
          <cell r="C430" t="str">
            <v>Miscellaneous deferred debits - Regulatory</v>
          </cell>
        </row>
        <row r="431">
          <cell r="B431" t="str">
            <v>172510</v>
          </cell>
          <cell r="C431" t="str">
            <v>Retroactive revenue recovery</v>
          </cell>
        </row>
        <row r="432">
          <cell r="B432" t="str">
            <v>173000</v>
          </cell>
          <cell r="C432" t="str">
            <v>Deferred losses from disposition of utility plant</v>
          </cell>
        </row>
        <row r="433">
          <cell r="B433" t="str">
            <v>174000</v>
          </cell>
          <cell r="C433" t="str">
            <v>Unamortized loss on reacquired debt</v>
          </cell>
        </row>
        <row r="434">
          <cell r="B434" t="str">
            <v>174500</v>
          </cell>
          <cell r="C434" t="str">
            <v>Development charge deposits/receivables</v>
          </cell>
        </row>
        <row r="435">
          <cell r="B435" t="str">
            <v>174800</v>
          </cell>
          <cell r="C435" t="str">
            <v>RCVA STR - Net accruals</v>
          </cell>
        </row>
        <row r="436">
          <cell r="B436" t="str">
            <v>174810</v>
          </cell>
          <cell r="C436" t="str">
            <v>RCVA STR - Other adjustments</v>
          </cell>
        </row>
        <row r="437">
          <cell r="B437" t="str">
            <v>174820</v>
          </cell>
          <cell r="C437" t="str">
            <v>RCVA STR - Carrying charges</v>
          </cell>
        </row>
        <row r="438">
          <cell r="B438" t="str">
            <v>175000</v>
          </cell>
          <cell r="C438" t="str">
            <v>LV variance account - Net accruals</v>
          </cell>
        </row>
        <row r="439">
          <cell r="B439" t="str">
            <v>175010</v>
          </cell>
          <cell r="C439" t="str">
            <v>LV variance account - Other adjustments</v>
          </cell>
        </row>
        <row r="440">
          <cell r="B440" t="str">
            <v>175020</v>
          </cell>
          <cell r="C440" t="str">
            <v>LV variance account - Carrying charges</v>
          </cell>
        </row>
        <row r="441">
          <cell r="B441" t="str">
            <v>175500</v>
          </cell>
          <cell r="C441" t="str">
            <v>Smart meter capital and recovery offset VA - Revenues</v>
          </cell>
        </row>
        <row r="442">
          <cell r="B442" t="str">
            <v>175510</v>
          </cell>
          <cell r="C442" t="str">
            <v>Smart meter capital and recovery offset VA - Capital</v>
          </cell>
        </row>
        <row r="443">
          <cell r="B443" t="str">
            <v>175520</v>
          </cell>
          <cell r="C443" t="str">
            <v>Smart meter capital and recovery offset VA - Carrying charges</v>
          </cell>
        </row>
        <row r="444">
          <cell r="B444" t="str">
            <v>175530</v>
          </cell>
          <cell r="C444" t="str">
            <v>Smart meter capital and recovery offset VA - Accumulated amortization</v>
          </cell>
        </row>
        <row r="445">
          <cell r="B445" t="str">
            <v>175540</v>
          </cell>
          <cell r="C445" t="str">
            <v>Smart meter capital and recovery offset VA - Stranded meter costs</v>
          </cell>
        </row>
        <row r="446">
          <cell r="B446" t="str">
            <v>175550</v>
          </cell>
          <cell r="C446" t="str">
            <v>Smart meter capital and recovery offset VA - Smart meter revenue for GAAP</v>
          </cell>
        </row>
        <row r="447">
          <cell r="B447" t="str">
            <v>175600</v>
          </cell>
          <cell r="C447" t="str">
            <v>Smart Meter OM&amp;A VA - Incremental costs</v>
          </cell>
        </row>
        <row r="448">
          <cell r="B448" t="str">
            <v>175610</v>
          </cell>
          <cell r="C448" t="str">
            <v>Smart Meter OM&amp;A VA - Carrying charges</v>
          </cell>
        </row>
        <row r="449">
          <cell r="B449" t="str">
            <v>175620</v>
          </cell>
          <cell r="C449" t="str">
            <v>Smart meter historical</v>
          </cell>
        </row>
        <row r="450">
          <cell r="B450" t="str">
            <v>175630</v>
          </cell>
          <cell r="C450" t="str">
            <v>Smart Meter OM&amp;A VA - Amortization expense</v>
          </cell>
        </row>
        <row r="451">
          <cell r="B451" t="str">
            <v>176000</v>
          </cell>
          <cell r="C451" t="str">
            <v>Deferred development costs</v>
          </cell>
        </row>
        <row r="452">
          <cell r="B452" t="str">
            <v>176200</v>
          </cell>
          <cell r="C452" t="str">
            <v>Deferred taxes</v>
          </cell>
        </row>
        <row r="453">
          <cell r="B453" t="str">
            <v>176201</v>
          </cell>
          <cell r="C453" t="str">
            <v>Deferred taxes - Future payment in lieu of taxes</v>
          </cell>
        </row>
        <row r="454">
          <cell r="B454" t="str">
            <v>176300</v>
          </cell>
          <cell r="C454" t="str">
            <v>Contra asset - Deferred taxes</v>
          </cell>
        </row>
        <row r="455">
          <cell r="B455" t="str">
            <v>176500</v>
          </cell>
          <cell r="C455" t="str">
            <v>Conservation and demand management expenditures and recoveries</v>
          </cell>
        </row>
        <row r="456">
          <cell r="B456" t="str">
            <v>176600</v>
          </cell>
          <cell r="C456" t="str">
            <v>Conservation and demand management contra account</v>
          </cell>
        </row>
        <row r="457">
          <cell r="B457" t="str">
            <v>177000</v>
          </cell>
          <cell r="C457" t="str">
            <v>Reserve for transition costs</v>
          </cell>
        </row>
        <row r="458">
          <cell r="B458" t="str">
            <v>177100</v>
          </cell>
          <cell r="C458" t="str">
            <v>Qualifying transition costs</v>
          </cell>
        </row>
        <row r="459">
          <cell r="B459" t="str">
            <v>177200</v>
          </cell>
          <cell r="C459" t="str">
            <v>Extraordinary event costs</v>
          </cell>
        </row>
        <row r="460">
          <cell r="B460" t="str">
            <v>177400</v>
          </cell>
          <cell r="C460" t="str">
            <v>Deferred rate impact amounts</v>
          </cell>
        </row>
        <row r="461">
          <cell r="B461" t="str">
            <v>178000</v>
          </cell>
          <cell r="C461" t="str">
            <v>RSVA WMS - Net accruals</v>
          </cell>
        </row>
        <row r="462">
          <cell r="B462" t="str">
            <v>178010</v>
          </cell>
          <cell r="C462" t="str">
            <v>RSVA WMS - Other adjustments</v>
          </cell>
        </row>
        <row r="463">
          <cell r="B463" t="str">
            <v>178020</v>
          </cell>
          <cell r="C463" t="str">
            <v>RSVA WMS - Carrying charges</v>
          </cell>
        </row>
        <row r="464">
          <cell r="B464" t="str">
            <v>178200</v>
          </cell>
          <cell r="C464" t="str">
            <v>RSVA one-time - Net accruals</v>
          </cell>
        </row>
        <row r="465">
          <cell r="B465" t="str">
            <v>178210</v>
          </cell>
          <cell r="C465" t="str">
            <v>RSVA one-time - Other adjustments</v>
          </cell>
        </row>
        <row r="466">
          <cell r="B466" t="str">
            <v>178220</v>
          </cell>
          <cell r="C466" t="str">
            <v>RSVA one-time - Carrying charges</v>
          </cell>
        </row>
        <row r="467">
          <cell r="B467" t="str">
            <v>178400</v>
          </cell>
          <cell r="C467" t="str">
            <v>RSVA NW - Net accruals</v>
          </cell>
        </row>
        <row r="468">
          <cell r="B468" t="str">
            <v>178410</v>
          </cell>
          <cell r="C468" t="str">
            <v>RSVA NW - Other adjustments</v>
          </cell>
        </row>
        <row r="469">
          <cell r="B469" t="str">
            <v>178420</v>
          </cell>
          <cell r="C469" t="str">
            <v>RSVA NW - Carrying charges</v>
          </cell>
        </row>
        <row r="470">
          <cell r="B470" t="str">
            <v>178600</v>
          </cell>
          <cell r="C470" t="str">
            <v>RSVA CN - Net accruals</v>
          </cell>
        </row>
        <row r="471">
          <cell r="B471" t="str">
            <v>178610</v>
          </cell>
          <cell r="C471" t="str">
            <v>RSVA CN - Other adjustments</v>
          </cell>
        </row>
        <row r="472">
          <cell r="B472" t="str">
            <v>178620</v>
          </cell>
          <cell r="C472" t="str">
            <v>RSVA CN - Carrying charges</v>
          </cell>
        </row>
        <row r="473">
          <cell r="B473" t="str">
            <v>178800</v>
          </cell>
          <cell r="C473" t="str">
            <v>RSVA power - Net accruals</v>
          </cell>
        </row>
        <row r="474">
          <cell r="B474" t="str">
            <v>178810</v>
          </cell>
          <cell r="C474" t="str">
            <v>RSVA power - Other adjustments</v>
          </cell>
        </row>
        <row r="475">
          <cell r="B475" t="str">
            <v>178820</v>
          </cell>
          <cell r="C475" t="str">
            <v>RSVA power - Carrying charges</v>
          </cell>
        </row>
        <row r="476">
          <cell r="B476" t="str">
            <v>178830</v>
          </cell>
          <cell r="C476" t="str">
            <v>RSVA power adj - Net accruals</v>
          </cell>
        </row>
        <row r="477">
          <cell r="B477" t="str">
            <v>178840</v>
          </cell>
          <cell r="C477" t="str">
            <v>RSVA power adj - Other adjustments</v>
          </cell>
        </row>
        <row r="478">
          <cell r="B478" t="str">
            <v>178850</v>
          </cell>
          <cell r="C478" t="str">
            <v>RSVA power adj - Carrying charges</v>
          </cell>
        </row>
        <row r="479">
          <cell r="B479" t="str">
            <v>179000</v>
          </cell>
          <cell r="C479" t="str">
            <v>Recovery of regulatory asset balances - Net accruals</v>
          </cell>
        </row>
        <row r="480">
          <cell r="B480" t="str">
            <v>179010</v>
          </cell>
          <cell r="C480" t="str">
            <v>Recovery of regulatory asset balances - Other adjustments</v>
          </cell>
        </row>
        <row r="481">
          <cell r="B481" t="str">
            <v>179020</v>
          </cell>
          <cell r="C481" t="str">
            <v>Recovery of regulatory asset balances - Carrying charges</v>
          </cell>
        </row>
        <row r="482">
          <cell r="B482" t="str">
            <v>179030</v>
          </cell>
          <cell r="C482" t="str">
            <v>Recovery of regulatory asset balances 2008 - Net accruals</v>
          </cell>
        </row>
        <row r="483">
          <cell r="B483" t="str">
            <v>179040</v>
          </cell>
          <cell r="C483" t="str">
            <v>Recovery of regulatory asset balances 2008 - Other adjustments</v>
          </cell>
        </row>
        <row r="484">
          <cell r="B484" t="str">
            <v>179050</v>
          </cell>
          <cell r="C484" t="str">
            <v>Recovery of regulatory asset balances 2008 - Carrying charges</v>
          </cell>
        </row>
        <row r="485">
          <cell r="B485" t="str">
            <v>179200</v>
          </cell>
          <cell r="C485" t="str">
            <v>PIL's and tax variance for 2006 and subsequent years</v>
          </cell>
        </row>
        <row r="486">
          <cell r="B486" t="str">
            <v>179210</v>
          </cell>
          <cell r="C486" t="str">
            <v>PIL's and tax variance for 2006 and subsequent years - Other adjustments</v>
          </cell>
        </row>
        <row r="487">
          <cell r="B487" t="str">
            <v>179220</v>
          </cell>
          <cell r="C487" t="str">
            <v>PIL's and tax variance for 2006 and sub years - Carrying charges</v>
          </cell>
        </row>
        <row r="488">
          <cell r="B488" t="str">
            <v>179300</v>
          </cell>
          <cell r="C488" t="str">
            <v>Regulatory provisions</v>
          </cell>
        </row>
        <row r="489">
          <cell r="B489" t="str">
            <v>180000</v>
          </cell>
          <cell r="C489" t="str">
            <v>Customer contracts</v>
          </cell>
        </row>
        <row r="490">
          <cell r="B490" t="str">
            <v>190000</v>
          </cell>
          <cell r="C490" t="str">
            <v>Deposits</v>
          </cell>
        </row>
        <row r="491">
          <cell r="B491" t="str">
            <v>190100</v>
          </cell>
          <cell r="C491" t="str">
            <v>Deposits - Long-term</v>
          </cell>
        </row>
        <row r="492">
          <cell r="B492" t="str">
            <v>190400</v>
          </cell>
          <cell r="C492" t="str">
            <v>Contribution to overhead substation</v>
          </cell>
        </row>
        <row r="493">
          <cell r="B493" t="str">
            <v>190500</v>
          </cell>
          <cell r="C493" t="str">
            <v>Contributions and grants</v>
          </cell>
        </row>
        <row r="494">
          <cell r="B494" t="str">
            <v>190600</v>
          </cell>
          <cell r="C494" t="str">
            <v>Contributions - Damage recoverable</v>
          </cell>
        </row>
        <row r="495">
          <cell r="B495" t="str">
            <v>193000</v>
          </cell>
          <cell r="C495" t="str">
            <v>Unamortized bond issue cost</v>
          </cell>
        </row>
        <row r="496">
          <cell r="B496" t="str">
            <v>193500</v>
          </cell>
          <cell r="C496" t="str">
            <v>Unamortized bond discount</v>
          </cell>
        </row>
        <row r="497">
          <cell r="B497" t="str">
            <v>193600</v>
          </cell>
          <cell r="C497" t="str">
            <v>Goodwill</v>
          </cell>
        </row>
        <row r="498">
          <cell r="B498" t="str">
            <v>194000</v>
          </cell>
          <cell r="C498" t="str">
            <v>Notes receivable from associated companies</v>
          </cell>
        </row>
        <row r="499">
          <cell r="B499" t="str">
            <v>195000</v>
          </cell>
          <cell r="C499" t="str">
            <v>Investment in subsidiaries</v>
          </cell>
        </row>
        <row r="500">
          <cell r="B500" t="str">
            <v>196000</v>
          </cell>
          <cell r="C500" t="str">
            <v>Promissory note receivable</v>
          </cell>
        </row>
        <row r="501">
          <cell r="B501" t="str">
            <v>199999</v>
          </cell>
          <cell r="C501" t="str">
            <v>Consolidation clearing - Balance sheet</v>
          </cell>
        </row>
        <row r="502">
          <cell r="B502" t="str">
            <v>200000</v>
          </cell>
          <cell r="C502" t="str">
            <v>Accounts payable - Trade (L)</v>
          </cell>
        </row>
        <row r="503">
          <cell r="B503" t="str">
            <v>200100</v>
          </cell>
          <cell r="C503" t="str">
            <v>Accounts payable - Daffron energy credits</v>
          </cell>
        </row>
        <row r="504">
          <cell r="B504" t="str">
            <v>200200</v>
          </cell>
          <cell r="C504" t="str">
            <v>Accounts payable - Trade preliminary invoice (L)</v>
          </cell>
        </row>
        <row r="505">
          <cell r="B505" t="str">
            <v>201000</v>
          </cell>
          <cell r="C505" t="str">
            <v>Accounts payable - Unbilled material receipt (L)</v>
          </cell>
        </row>
        <row r="506">
          <cell r="B506" t="str">
            <v>201001</v>
          </cell>
          <cell r="C506" t="str">
            <v>Accounts payable - Unbilled material receipt conversion</v>
          </cell>
        </row>
        <row r="507">
          <cell r="B507" t="str">
            <v>202000</v>
          </cell>
          <cell r="C507" t="str">
            <v>Accounts payable - Receipt without purchase order</v>
          </cell>
        </row>
        <row r="508">
          <cell r="B508" t="str">
            <v>203000</v>
          </cell>
          <cell r="C508" t="str">
            <v>Accounts payable - Unbilled prepayment</v>
          </cell>
        </row>
        <row r="509">
          <cell r="B509" t="str">
            <v>204000</v>
          </cell>
          <cell r="C509" t="str">
            <v>Accounts payable - Customer credit balances</v>
          </cell>
        </row>
        <row r="510">
          <cell r="B510" t="str">
            <v>205000</v>
          </cell>
          <cell r="C510" t="str">
            <v>Accounts payable - Employee travel reimbursement</v>
          </cell>
        </row>
        <row r="511">
          <cell r="B511" t="str">
            <v>205100</v>
          </cell>
          <cell r="C511" t="str">
            <v>Customer overpayment (L)</v>
          </cell>
        </row>
        <row r="512">
          <cell r="B512" t="str">
            <v>205200</v>
          </cell>
          <cell r="C512" t="str">
            <v>Holdbacks payable</v>
          </cell>
        </row>
        <row r="513">
          <cell r="B513" t="str">
            <v>205300</v>
          </cell>
          <cell r="C513" t="str">
            <v>Debt retirement charges payable</v>
          </cell>
        </row>
        <row r="514">
          <cell r="B514" t="str">
            <v>205400</v>
          </cell>
          <cell r="C514" t="str">
            <v>Accounts payable - Other</v>
          </cell>
        </row>
        <row r="515">
          <cell r="B515" t="str">
            <v>205410</v>
          </cell>
          <cell r="C515" t="str">
            <v>Accounts payable - Unmatched supplier cheque (L)</v>
          </cell>
        </row>
        <row r="516">
          <cell r="B516" t="str">
            <v>205900</v>
          </cell>
          <cell r="C516" t="str">
            <v>Accounts payable - City of Hamilton</v>
          </cell>
        </row>
        <row r="517">
          <cell r="B517" t="str">
            <v>206000</v>
          </cell>
          <cell r="C517" t="str">
            <v>Capital lease obligation - Current</v>
          </cell>
        </row>
        <row r="518">
          <cell r="B518" t="str">
            <v>208000</v>
          </cell>
          <cell r="C518" t="str">
            <v>Payroll payable</v>
          </cell>
        </row>
        <row r="519">
          <cell r="B519" t="str">
            <v>208010</v>
          </cell>
          <cell r="C519" t="str">
            <v>Payroll - OMERS payable</v>
          </cell>
        </row>
        <row r="520">
          <cell r="B520" t="str">
            <v>208020</v>
          </cell>
          <cell r="C520" t="str">
            <v>Payroll - EI payable</v>
          </cell>
        </row>
        <row r="521">
          <cell r="B521" t="str">
            <v>208030</v>
          </cell>
          <cell r="C521" t="str">
            <v>Payroll - CPP payable</v>
          </cell>
        </row>
        <row r="522">
          <cell r="B522" t="str">
            <v>208040</v>
          </cell>
          <cell r="C522" t="str">
            <v>Payroll - Income taxes payable</v>
          </cell>
        </row>
        <row r="523">
          <cell r="B523" t="str">
            <v>208050</v>
          </cell>
          <cell r="C523" t="str">
            <v>Payroll - Union dues payable</v>
          </cell>
        </row>
        <row r="524">
          <cell r="B524" t="str">
            <v>208060</v>
          </cell>
          <cell r="C524" t="str">
            <v>Payroll - Charity fund payable</v>
          </cell>
        </row>
        <row r="525">
          <cell r="B525" t="str">
            <v>208070</v>
          </cell>
          <cell r="C525" t="str">
            <v>Payroll - Garnish payable</v>
          </cell>
        </row>
        <row r="526">
          <cell r="B526" t="str">
            <v>208080</v>
          </cell>
          <cell r="C526" t="str">
            <v>Payroll - WSIB payable</v>
          </cell>
        </row>
        <row r="527">
          <cell r="B527" t="str">
            <v>208090</v>
          </cell>
          <cell r="C527" t="str">
            <v>Payroll - EHT payable</v>
          </cell>
        </row>
        <row r="528">
          <cell r="B528" t="str">
            <v>208100</v>
          </cell>
          <cell r="C528" t="str">
            <v>Payroll - Group benefits payable</v>
          </cell>
        </row>
        <row r="529">
          <cell r="B529" t="str">
            <v>208110</v>
          </cell>
          <cell r="C529" t="str">
            <v>Payroll - Life insurance payable</v>
          </cell>
        </row>
        <row r="530">
          <cell r="B530" t="str">
            <v>208120</v>
          </cell>
          <cell r="C530" t="str">
            <v>Payroll - CSB payable</v>
          </cell>
        </row>
        <row r="531">
          <cell r="B531" t="str">
            <v>208130</v>
          </cell>
          <cell r="C531" t="str">
            <v>Payroll - Credit union payable</v>
          </cell>
        </row>
        <row r="532">
          <cell r="B532" t="str">
            <v>208140</v>
          </cell>
          <cell r="C532" t="str">
            <v>Payroll - Other deductions</v>
          </cell>
        </row>
        <row r="533">
          <cell r="B533" t="str">
            <v>208150</v>
          </cell>
          <cell r="C533" t="str">
            <v>Payroll - Support payable</v>
          </cell>
        </row>
        <row r="534">
          <cell r="B534" t="str">
            <v>208200</v>
          </cell>
          <cell r="C534" t="str">
            <v>Payroll - Banked overtime payable</v>
          </cell>
        </row>
        <row r="535">
          <cell r="B535" t="str">
            <v>209000</v>
          </cell>
          <cell r="C535" t="str">
            <v>Customer deposits - Current</v>
          </cell>
        </row>
        <row r="536">
          <cell r="B536" t="str">
            <v>209005</v>
          </cell>
          <cell r="C536" t="str">
            <v>Construction deposits (L)</v>
          </cell>
        </row>
        <row r="537">
          <cell r="B537" t="str">
            <v>209006</v>
          </cell>
          <cell r="C537" t="str">
            <v>Construction deposits - other</v>
          </cell>
        </row>
        <row r="538">
          <cell r="B538" t="str">
            <v>209007</v>
          </cell>
          <cell r="C538" t="str">
            <v>Deposits - meter fees</v>
          </cell>
        </row>
        <row r="539">
          <cell r="B539" t="str">
            <v>209010</v>
          </cell>
          <cell r="C539" t="str">
            <v>Interest on customer deposits - Current</v>
          </cell>
        </row>
        <row r="540">
          <cell r="B540" t="str">
            <v>209020</v>
          </cell>
          <cell r="C540" t="str">
            <v>Interest on construction deposits - Current</v>
          </cell>
        </row>
        <row r="541">
          <cell r="B541" t="str">
            <v>209030</v>
          </cell>
          <cell r="C541" t="str">
            <v>Customer deferred deposits - Current</v>
          </cell>
        </row>
        <row r="542">
          <cell r="B542" t="str">
            <v>209035</v>
          </cell>
          <cell r="C542" t="str">
            <v>Retailer deposits - Current</v>
          </cell>
        </row>
        <row r="543">
          <cell r="B543" t="str">
            <v>209040</v>
          </cell>
          <cell r="C543" t="str">
            <v>Advanced invoice clearing (L)</v>
          </cell>
        </row>
        <row r="544">
          <cell r="B544" t="str">
            <v>209050</v>
          </cell>
          <cell r="C544" t="str">
            <v>Customer rebates payable</v>
          </cell>
        </row>
        <row r="545">
          <cell r="B545" t="str">
            <v>209100</v>
          </cell>
          <cell r="C545" t="str">
            <v>Unearned revenue</v>
          </cell>
        </row>
        <row r="546">
          <cell r="B546" t="str">
            <v>211100</v>
          </cell>
          <cell r="C546" t="str">
            <v>Intercompany accounts payable - Horizon Holdings Inc. (L)</v>
          </cell>
        </row>
        <row r="547">
          <cell r="B547" t="str">
            <v>211110</v>
          </cell>
          <cell r="C547" t="str">
            <v>Intercompany accounts payable - Horizon Utilities - EDO (L)</v>
          </cell>
        </row>
        <row r="548">
          <cell r="B548" t="str">
            <v>211120</v>
          </cell>
          <cell r="C548" t="str">
            <v>Intercompany accounts payable - Horizon Utilities - Customer care (L)</v>
          </cell>
        </row>
        <row r="549">
          <cell r="B549" t="str">
            <v>211130</v>
          </cell>
          <cell r="C549" t="str">
            <v>Intercompany accounts payable - Horizon Energy Solutions Inc. (L)</v>
          </cell>
        </row>
        <row r="550">
          <cell r="B550" t="str">
            <v>211140</v>
          </cell>
          <cell r="C550" t="str">
            <v>Intercompany accounts payable - HESI - MSP (L)</v>
          </cell>
        </row>
        <row r="551">
          <cell r="B551" t="str">
            <v>211150</v>
          </cell>
          <cell r="C551" t="str">
            <v>Intercompany accounts payable - HESI - Water heaters - St. Catharines (L)</v>
          </cell>
        </row>
        <row r="552">
          <cell r="B552" t="str">
            <v>211160</v>
          </cell>
          <cell r="C552" t="str">
            <v>Intercompany accounts payable - Hamilton Hydro Services Inc. (L)</v>
          </cell>
        </row>
        <row r="553">
          <cell r="B553" t="str">
            <v>211170</v>
          </cell>
          <cell r="C553" t="str">
            <v>Intercompany accounts payable - HHSI - Hamilton Community Energy (L)</v>
          </cell>
        </row>
        <row r="554">
          <cell r="B554" t="str">
            <v>211180</v>
          </cell>
          <cell r="C554" t="str">
            <v>Intercompany accounts payable - HHSI - Water heaters Hamilton (L)</v>
          </cell>
        </row>
        <row r="555">
          <cell r="B555" t="str">
            <v>211190</v>
          </cell>
          <cell r="C555" t="str">
            <v>Intercompany accounts payable - HHSI - FibreWired (L)</v>
          </cell>
        </row>
        <row r="556">
          <cell r="B556" t="str">
            <v>211200</v>
          </cell>
          <cell r="C556" t="str">
            <v>Intercompany accounts payable - Hamilton Utilities Corporation (L)</v>
          </cell>
        </row>
        <row r="557">
          <cell r="B557" t="str">
            <v>211300</v>
          </cell>
          <cell r="C557" t="str">
            <v>Intercompany payable - HHSI - Daffron - Water Heaters</v>
          </cell>
        </row>
        <row r="558">
          <cell r="B558" t="str">
            <v>211310</v>
          </cell>
          <cell r="C558" t="str">
            <v>Intercompany payable - HHSI - Daffron - HCE</v>
          </cell>
        </row>
        <row r="559">
          <cell r="B559" t="str">
            <v>211320</v>
          </cell>
          <cell r="C559" t="str">
            <v>Intercompany payable - HESI - Daffron - Water Heaters</v>
          </cell>
        </row>
        <row r="560">
          <cell r="B560" t="str">
            <v>211330</v>
          </cell>
          <cell r="C560" t="str">
            <v>Intercompany payable - HESI - Daffron - MSP</v>
          </cell>
        </row>
        <row r="561">
          <cell r="B561" t="str">
            <v>211400</v>
          </cell>
          <cell r="C561" t="str">
            <v>Intercompany payable - HHSI - Hamilton Community Energy</v>
          </cell>
        </row>
        <row r="562">
          <cell r="B562" t="str">
            <v>211410</v>
          </cell>
          <cell r="C562" t="str">
            <v>Intercompany payable - Hamilton Hydro Services Inc.</v>
          </cell>
        </row>
        <row r="563">
          <cell r="B563" t="str">
            <v>211420</v>
          </cell>
          <cell r="C563" t="str">
            <v>Intercompany payable - HHSI - Water heaters - Hamilton</v>
          </cell>
        </row>
        <row r="564">
          <cell r="B564" t="str">
            <v>211500</v>
          </cell>
          <cell r="C564" t="str">
            <v>Intercompany payable - HESI - MSP</v>
          </cell>
        </row>
        <row r="565">
          <cell r="B565" t="str">
            <v>211510</v>
          </cell>
          <cell r="C565" t="str">
            <v>Intercompany payable - Horizon Energy Solutions Inc.</v>
          </cell>
        </row>
        <row r="566">
          <cell r="B566" t="str">
            <v>211520</v>
          </cell>
          <cell r="C566" t="str">
            <v>Intercompany payable - HESI - Water heaters - St. Catharines</v>
          </cell>
        </row>
        <row r="567">
          <cell r="B567" t="str">
            <v>211610</v>
          </cell>
          <cell r="C567" t="str">
            <v>Intercompany payable - Horizon Utilities - Customer care</v>
          </cell>
        </row>
        <row r="568">
          <cell r="B568" t="str">
            <v>211700</v>
          </cell>
          <cell r="C568" t="str">
            <v>Intercompany payable - Horizon Holdings Inc.</v>
          </cell>
        </row>
        <row r="569">
          <cell r="B569" t="str">
            <v>211800</v>
          </cell>
          <cell r="C569" t="str">
            <v>Intercompany payable - Horizon Utilities - EDO</v>
          </cell>
        </row>
        <row r="570">
          <cell r="B570" t="str">
            <v>211900</v>
          </cell>
          <cell r="C570" t="str">
            <v>Intercompany payable - Hamilton Utilities Corporation</v>
          </cell>
        </row>
        <row r="571">
          <cell r="B571" t="str">
            <v>212100</v>
          </cell>
          <cell r="C571" t="str">
            <v>Intercompany accounts receivable SHGI</v>
          </cell>
        </row>
        <row r="572">
          <cell r="B572" t="str">
            <v>218000</v>
          </cell>
          <cell r="C572" t="str">
            <v>Intercompany loan payable (L)</v>
          </cell>
        </row>
        <row r="573">
          <cell r="B573" t="str">
            <v>219000</v>
          </cell>
          <cell r="C573" t="str">
            <v>Intercompany loan receivable (L)</v>
          </cell>
        </row>
        <row r="574">
          <cell r="B574" t="str">
            <v>220000</v>
          </cell>
          <cell r="C574" t="str">
            <v>Accrued salaries and wages</v>
          </cell>
        </row>
        <row r="575">
          <cell r="B575" t="str">
            <v>221000</v>
          </cell>
          <cell r="C575" t="str">
            <v>Accrued payroll tax</v>
          </cell>
        </row>
        <row r="576">
          <cell r="B576" t="str">
            <v>222000</v>
          </cell>
          <cell r="C576" t="str">
            <v>Accrued dividend payable</v>
          </cell>
        </row>
        <row r="577">
          <cell r="B577" t="str">
            <v>224000</v>
          </cell>
          <cell r="C577" t="str">
            <v>Accrued employee benefit and payroll deduction</v>
          </cell>
        </row>
        <row r="578">
          <cell r="B578" t="str">
            <v>226000</v>
          </cell>
          <cell r="C578" t="str">
            <v>Accrued bonus</v>
          </cell>
        </row>
        <row r="579">
          <cell r="B579" t="str">
            <v>227000</v>
          </cell>
          <cell r="C579" t="str">
            <v>Accrued vacation</v>
          </cell>
        </row>
        <row r="580">
          <cell r="B580" t="str">
            <v>229000</v>
          </cell>
          <cell r="C580" t="str">
            <v>Other accrued liabilities</v>
          </cell>
        </row>
        <row r="581">
          <cell r="B581" t="str">
            <v>229100</v>
          </cell>
          <cell r="C581" t="str">
            <v>Other accrued liabilities - Regulatory</v>
          </cell>
        </row>
        <row r="582">
          <cell r="B582" t="str">
            <v>229200</v>
          </cell>
          <cell r="C582" t="str">
            <v>Other accrued liabilities - Backbilling</v>
          </cell>
        </row>
        <row r="583">
          <cell r="B583" t="str">
            <v>229400</v>
          </cell>
          <cell r="C583" t="str">
            <v>Accrual for tax - Federal</v>
          </cell>
        </row>
        <row r="584">
          <cell r="B584" t="str">
            <v>229500</v>
          </cell>
          <cell r="C584" t="str">
            <v>Accrual for tax - Provincial</v>
          </cell>
        </row>
        <row r="585">
          <cell r="B585" t="str">
            <v>230100</v>
          </cell>
          <cell r="C585" t="str">
            <v>Deferred revenue (L)</v>
          </cell>
        </row>
        <row r="586">
          <cell r="B586" t="str">
            <v>230200</v>
          </cell>
          <cell r="C586" t="str">
            <v>Deferred revenue</v>
          </cell>
        </row>
        <row r="587">
          <cell r="B587" t="str">
            <v>230600</v>
          </cell>
          <cell r="C587" t="str">
            <v>Employee future benefits</v>
          </cell>
        </row>
        <row r="588">
          <cell r="B588" t="str">
            <v>230800</v>
          </cell>
          <cell r="C588" t="str">
            <v>Pensions - Past service liability</v>
          </cell>
        </row>
        <row r="589">
          <cell r="B589" t="str">
            <v>231000</v>
          </cell>
          <cell r="C589" t="str">
            <v>Vested sick leave liability</v>
          </cell>
        </row>
        <row r="590">
          <cell r="B590" t="str">
            <v>231100</v>
          </cell>
          <cell r="C590" t="str">
            <v>Capital lease obligiation - long-term</v>
          </cell>
        </row>
        <row r="591">
          <cell r="B591" t="str">
            <v>232000</v>
          </cell>
          <cell r="C591" t="str">
            <v>Stale dated cheques</v>
          </cell>
        </row>
        <row r="592">
          <cell r="B592" t="str">
            <v>233500</v>
          </cell>
          <cell r="C592" t="str">
            <v>Unamortized bond premium</v>
          </cell>
        </row>
        <row r="593">
          <cell r="B593" t="str">
            <v>234000</v>
          </cell>
          <cell r="C593" t="str">
            <v>Accrued pension cost liability</v>
          </cell>
        </row>
        <row r="594">
          <cell r="B594" t="str">
            <v>235000</v>
          </cell>
          <cell r="C594" t="str">
            <v>Future income taxes - Long-term</v>
          </cell>
        </row>
        <row r="595">
          <cell r="B595" t="str">
            <v>236000</v>
          </cell>
          <cell r="C595" t="str">
            <v>Due to HUC re: Qualifying transition costs recovery</v>
          </cell>
        </row>
        <row r="596">
          <cell r="B596" t="str">
            <v>237000</v>
          </cell>
          <cell r="C596" t="str">
            <v>Due to SCHI re: Qualifying transition costs recovery</v>
          </cell>
        </row>
        <row r="597">
          <cell r="B597" t="str">
            <v>238000</v>
          </cell>
          <cell r="C597" t="str">
            <v>Due from SCHI - MPA indemnity</v>
          </cell>
        </row>
        <row r="598">
          <cell r="B598" t="str">
            <v>239000</v>
          </cell>
          <cell r="C598" t="str">
            <v>Other regulatory liabilities</v>
          </cell>
        </row>
        <row r="599">
          <cell r="B599" t="str">
            <v>247000</v>
          </cell>
          <cell r="C599" t="str">
            <v>Debt retirement charges payable</v>
          </cell>
        </row>
        <row r="600">
          <cell r="B600" t="str">
            <v>247500</v>
          </cell>
          <cell r="C600" t="str">
            <v>GST payable</v>
          </cell>
        </row>
        <row r="601">
          <cell r="B601" t="str">
            <v>248000</v>
          </cell>
          <cell r="C601" t="str">
            <v>PST payable</v>
          </cell>
        </row>
        <row r="602">
          <cell r="B602" t="str">
            <v>248500</v>
          </cell>
          <cell r="C602" t="str">
            <v>Sales tax on advanced invoices</v>
          </cell>
        </row>
        <row r="603">
          <cell r="B603" t="str">
            <v>249500</v>
          </cell>
          <cell r="C603" t="str">
            <v>Customer deposits - Long-term</v>
          </cell>
        </row>
        <row r="604">
          <cell r="B604" t="str">
            <v>249600</v>
          </cell>
          <cell r="C604" t="str">
            <v>Construction deposits - Long-term (L)</v>
          </cell>
        </row>
        <row r="605">
          <cell r="B605" t="str">
            <v>249700</v>
          </cell>
          <cell r="C605" t="str">
            <v>Retaler deposits - Long-term</v>
          </cell>
        </row>
        <row r="606">
          <cell r="B606" t="str">
            <v>251000</v>
          </cell>
          <cell r="C606" t="str">
            <v>Notes payable</v>
          </cell>
        </row>
        <row r="607">
          <cell r="B607" t="str">
            <v>262000</v>
          </cell>
          <cell r="C607" t="str">
            <v>Current portion of long-term debt</v>
          </cell>
        </row>
        <row r="608">
          <cell r="B608" t="str">
            <v>263000</v>
          </cell>
          <cell r="C608" t="str">
            <v>Accrued interest on long-term debt</v>
          </cell>
        </row>
        <row r="609">
          <cell r="B609" t="str">
            <v>270000</v>
          </cell>
          <cell r="C609" t="str">
            <v>Long-term portion of obligation under capital lease</v>
          </cell>
        </row>
        <row r="610">
          <cell r="B610" t="str">
            <v>272000</v>
          </cell>
          <cell r="C610" t="str">
            <v>Long-term debt</v>
          </cell>
        </row>
        <row r="611">
          <cell r="B611" t="str">
            <v>275000</v>
          </cell>
          <cell r="C611" t="str">
            <v>Debenture - bond issuance long term portion</v>
          </cell>
        </row>
        <row r="612">
          <cell r="B612" t="str">
            <v>285000</v>
          </cell>
          <cell r="C612" t="str">
            <v>Future income taxes - Current</v>
          </cell>
        </row>
        <row r="613">
          <cell r="B613" t="str">
            <v>294000</v>
          </cell>
          <cell r="C613" t="str">
            <v>Notes payable to associated companies</v>
          </cell>
        </row>
        <row r="614">
          <cell r="B614" t="str">
            <v>300000</v>
          </cell>
          <cell r="C614" t="str">
            <v>Common stock</v>
          </cell>
        </row>
        <row r="615">
          <cell r="B615" t="str">
            <v>301000</v>
          </cell>
          <cell r="C615" t="str">
            <v>Contributed surplus</v>
          </cell>
        </row>
        <row r="616">
          <cell r="B616" t="str">
            <v>302000</v>
          </cell>
          <cell r="C616" t="str">
            <v>Minority interest</v>
          </cell>
        </row>
        <row r="617">
          <cell r="B617" t="str">
            <v>310000</v>
          </cell>
          <cell r="C617" t="str">
            <v>Preferred stock</v>
          </cell>
        </row>
        <row r="618">
          <cell r="B618" t="str">
            <v>340000</v>
          </cell>
          <cell r="C618" t="str">
            <v>Retained earnings</v>
          </cell>
        </row>
        <row r="619">
          <cell r="B619" t="str">
            <v>350000</v>
          </cell>
          <cell r="C619" t="str">
            <v>Dividend - Common stock</v>
          </cell>
        </row>
        <row r="620">
          <cell r="B620" t="str">
            <v>351000</v>
          </cell>
          <cell r="C620" t="str">
            <v>Dividend - Preferred stock</v>
          </cell>
        </row>
        <row r="621">
          <cell r="B621" t="str">
            <v>360000</v>
          </cell>
          <cell r="C621" t="str">
            <v>Accumulated income</v>
          </cell>
        </row>
        <row r="622">
          <cell r="B622" t="str">
            <v>400600</v>
          </cell>
          <cell r="C622" t="str">
            <v>Residential energy sales - Power</v>
          </cell>
        </row>
        <row r="623">
          <cell r="B623" t="str">
            <v>400601</v>
          </cell>
          <cell r="C623" t="str">
            <v>Residential energy sales - Power adjustment</v>
          </cell>
        </row>
        <row r="624">
          <cell r="B624" t="str">
            <v>402000</v>
          </cell>
          <cell r="C624" t="str">
            <v>Large users energy sales - Power</v>
          </cell>
        </row>
        <row r="625">
          <cell r="B625" t="str">
            <v>402001</v>
          </cell>
          <cell r="C625" t="str">
            <v>Large users energy sales - Power adjustment</v>
          </cell>
        </row>
        <row r="626">
          <cell r="B626" t="str">
            <v>402500</v>
          </cell>
          <cell r="C626" t="str">
            <v>Street lighting energy sales - Power</v>
          </cell>
        </row>
        <row r="627">
          <cell r="B627" t="str">
            <v>402501</v>
          </cell>
          <cell r="C627" t="str">
            <v>Street lighting energy sales - Power adjustment</v>
          </cell>
        </row>
        <row r="628">
          <cell r="B628" t="str">
            <v>403000</v>
          </cell>
          <cell r="C628" t="str">
            <v>Sentinel lighting energy sales - Power</v>
          </cell>
        </row>
        <row r="629">
          <cell r="B629" t="str">
            <v>403001</v>
          </cell>
          <cell r="C629" t="str">
            <v>Sentinel lighting energy sales - Power adjustment</v>
          </cell>
        </row>
        <row r="630">
          <cell r="B630" t="str">
            <v>403500</v>
          </cell>
          <cell r="C630" t="str">
            <v>General service &lt;50 kW energy sales - Power</v>
          </cell>
        </row>
        <row r="631">
          <cell r="B631" t="str">
            <v>403501</v>
          </cell>
          <cell r="C631" t="str">
            <v>General service &lt;50 kW energy sales - Power adjustment</v>
          </cell>
        </row>
        <row r="632">
          <cell r="B632" t="str">
            <v>403510</v>
          </cell>
          <cell r="C632" t="str">
            <v>General service &gt;50 kW energy sales - Power</v>
          </cell>
        </row>
        <row r="633">
          <cell r="B633" t="str">
            <v>403511</v>
          </cell>
          <cell r="C633" t="str">
            <v>General service &gt;50 kW energy sales - Power adjustment</v>
          </cell>
        </row>
        <row r="634">
          <cell r="B634" t="str">
            <v>403520</v>
          </cell>
          <cell r="C634" t="str">
            <v>Unmetered energy sales - Power</v>
          </cell>
        </row>
        <row r="635">
          <cell r="B635" t="str">
            <v>403521</v>
          </cell>
          <cell r="C635" t="str">
            <v>Unmetered energy sales - Power adjustment</v>
          </cell>
        </row>
        <row r="636">
          <cell r="B636" t="str">
            <v>405000</v>
          </cell>
          <cell r="C636" t="str">
            <v>Revenue adjustment - power</v>
          </cell>
        </row>
        <row r="637">
          <cell r="B637" t="str">
            <v>405001</v>
          </cell>
          <cell r="C637" t="str">
            <v>Revenue adjustment - power adjustment</v>
          </cell>
        </row>
        <row r="638">
          <cell r="B638" t="str">
            <v>405500</v>
          </cell>
          <cell r="C638" t="str">
            <v>Energy sales for resale (retailers)</v>
          </cell>
        </row>
        <row r="639">
          <cell r="B639" t="str">
            <v>406200</v>
          </cell>
          <cell r="C639" t="str">
            <v>Billed - WMS</v>
          </cell>
        </row>
        <row r="640">
          <cell r="B640" t="str">
            <v>406400</v>
          </cell>
          <cell r="C640" t="str">
            <v>Billed - One time</v>
          </cell>
        </row>
        <row r="641">
          <cell r="B641" t="str">
            <v>406600</v>
          </cell>
          <cell r="C641" t="str">
            <v>Billed - NW</v>
          </cell>
        </row>
        <row r="642">
          <cell r="B642" t="str">
            <v>406800</v>
          </cell>
          <cell r="C642" t="str">
            <v>Billed - CN</v>
          </cell>
        </row>
        <row r="643">
          <cell r="B643" t="str">
            <v>407500</v>
          </cell>
          <cell r="C643" t="str">
            <v>Billed - LV</v>
          </cell>
        </row>
        <row r="644">
          <cell r="B644" t="str">
            <v>408000</v>
          </cell>
          <cell r="C644" t="str">
            <v>Distribution services revenue - Residential - Fixed</v>
          </cell>
        </row>
        <row r="645">
          <cell r="B645" t="str">
            <v>408001</v>
          </cell>
          <cell r="C645" t="str">
            <v>Distribution services revenue - Large users - Fixed</v>
          </cell>
        </row>
        <row r="646">
          <cell r="B646" t="str">
            <v>408002</v>
          </cell>
          <cell r="C646" t="str">
            <v>Distribution services revenue - Street lighting - Fixed</v>
          </cell>
        </row>
        <row r="647">
          <cell r="B647" t="str">
            <v>408003</v>
          </cell>
          <cell r="C647" t="str">
            <v>Distribution services revenue - Sentinel lighting - Fixed</v>
          </cell>
        </row>
        <row r="648">
          <cell r="B648" t="str">
            <v>408004</v>
          </cell>
          <cell r="C648" t="str">
            <v>Distribution services revenue - General services &lt; 50 kW - Fixed</v>
          </cell>
        </row>
        <row r="649">
          <cell r="B649" t="str">
            <v>408005</v>
          </cell>
          <cell r="C649" t="str">
            <v>Distribution services revenue - General services &gt; 50 kW - Fixed</v>
          </cell>
        </row>
        <row r="650">
          <cell r="B650" t="str">
            <v>408006</v>
          </cell>
          <cell r="C650" t="str">
            <v>Distribution services revenue - Unmetered - Fixed</v>
          </cell>
        </row>
        <row r="651">
          <cell r="B651" t="str">
            <v>408008</v>
          </cell>
          <cell r="C651" t="str">
            <v>Distribution services revenue - Adjustment - Fixed</v>
          </cell>
        </row>
        <row r="652">
          <cell r="B652" t="str">
            <v>408009</v>
          </cell>
          <cell r="C652" t="str">
            <v>Distribution services revenue - SSS administration charge - Fixed</v>
          </cell>
        </row>
        <row r="653">
          <cell r="B653" t="str">
            <v>408010</v>
          </cell>
          <cell r="C653" t="str">
            <v>Regulatory assets drawdown - Fixed</v>
          </cell>
        </row>
        <row r="654">
          <cell r="B654" t="str">
            <v>408012</v>
          </cell>
          <cell r="C654" t="str">
            <v>Other PILS adjustments - Fixed</v>
          </cell>
        </row>
        <row r="655">
          <cell r="B655" t="str">
            <v>408014</v>
          </cell>
          <cell r="C655" t="str">
            <v>Backbilling adjustments - Fixed</v>
          </cell>
        </row>
        <row r="656">
          <cell r="B656" t="str">
            <v>408016</v>
          </cell>
          <cell r="C656" t="str">
            <v>Distribution services revenue - Unbilled - Fixed</v>
          </cell>
        </row>
        <row r="657">
          <cell r="B657" t="str">
            <v>408018</v>
          </cell>
          <cell r="C657" t="str">
            <v>Distribution services revenue - Adjustment - Smart meter</v>
          </cell>
        </row>
        <row r="658">
          <cell r="B658" t="str">
            <v>408030</v>
          </cell>
          <cell r="C658" t="str">
            <v>Distribution services revenue - Residential - Variable</v>
          </cell>
        </row>
        <row r="659">
          <cell r="B659" t="str">
            <v>408031</v>
          </cell>
          <cell r="C659" t="str">
            <v>Distribution services revenue - Large users - Variable</v>
          </cell>
        </row>
        <row r="660">
          <cell r="B660" t="str">
            <v>408032</v>
          </cell>
          <cell r="C660" t="str">
            <v>Distribution services revenue - Street lighting - Variable</v>
          </cell>
        </row>
        <row r="661">
          <cell r="B661" t="str">
            <v>408033</v>
          </cell>
          <cell r="C661" t="str">
            <v>Distribution services revenue - Sentinel lighting - Variable</v>
          </cell>
        </row>
        <row r="662">
          <cell r="B662" t="str">
            <v>408034</v>
          </cell>
          <cell r="C662" t="str">
            <v>Distribution services revenue - General services &lt; 50 kW - Variable</v>
          </cell>
        </row>
        <row r="663">
          <cell r="B663" t="str">
            <v>408035</v>
          </cell>
          <cell r="C663" t="str">
            <v>Distribution services revenue - General services &gt; 50 kW - Variable</v>
          </cell>
        </row>
        <row r="664">
          <cell r="B664" t="str">
            <v>408036</v>
          </cell>
          <cell r="C664" t="str">
            <v>Distribution services revenue - Unmetered - Variable</v>
          </cell>
        </row>
        <row r="665">
          <cell r="B665" t="str">
            <v>408037</v>
          </cell>
          <cell r="C665" t="str">
            <v>Distribution services revenue - Standby - Variable</v>
          </cell>
        </row>
        <row r="666">
          <cell r="B666" t="str">
            <v>408038</v>
          </cell>
          <cell r="C666" t="str">
            <v>Distribution services revenue - Adjustment - Variable</v>
          </cell>
        </row>
        <row r="667">
          <cell r="B667" t="str">
            <v>408039</v>
          </cell>
          <cell r="C667" t="str">
            <v>Distribution services revenue - Unbilled - Variable</v>
          </cell>
        </row>
        <row r="668">
          <cell r="B668" t="str">
            <v>408040</v>
          </cell>
          <cell r="C668" t="str">
            <v>Regulatory assets drawdown - Variable</v>
          </cell>
        </row>
        <row r="669">
          <cell r="B669" t="str">
            <v>408042</v>
          </cell>
          <cell r="C669" t="str">
            <v>PILS 2007 drawdown - Variable</v>
          </cell>
        </row>
        <row r="670">
          <cell r="B670" t="str">
            <v>408044</v>
          </cell>
          <cell r="C670" t="str">
            <v>Backbilling adjustments - Variable</v>
          </cell>
        </row>
        <row r="671">
          <cell r="B671" t="str">
            <v>408046</v>
          </cell>
          <cell r="C671" t="str">
            <v>Distribution services revenue - Load transfer - Variable</v>
          </cell>
        </row>
        <row r="672">
          <cell r="B672" t="str">
            <v>408048</v>
          </cell>
          <cell r="C672" t="str">
            <v>Distribution services revenue - Theft of power - Variable</v>
          </cell>
        </row>
        <row r="673">
          <cell r="B673" t="str">
            <v>408070</v>
          </cell>
          <cell r="C673" t="str">
            <v>Transformer discounts - GS &lt; 50 kW</v>
          </cell>
        </row>
        <row r="674">
          <cell r="B674" t="str">
            <v>408071</v>
          </cell>
          <cell r="C674" t="str">
            <v>Transformer discounts - GS &gt; 50 kW</v>
          </cell>
        </row>
        <row r="675">
          <cell r="B675" t="str">
            <v>408072</v>
          </cell>
          <cell r="C675" t="str">
            <v>Transformer discounts - Large users</v>
          </cell>
        </row>
        <row r="676">
          <cell r="B676" t="str">
            <v>408200</v>
          </cell>
          <cell r="C676" t="str">
            <v>Retail services revenue - Establishing service agreements</v>
          </cell>
        </row>
        <row r="677">
          <cell r="B677" t="str">
            <v>408210</v>
          </cell>
          <cell r="C677" t="str">
            <v>Retail services revenue - Distributor consolidated billing</v>
          </cell>
        </row>
        <row r="678">
          <cell r="B678" t="str">
            <v>408220</v>
          </cell>
          <cell r="C678" t="str">
            <v>Retail services revenue - Retailer consolidated billing</v>
          </cell>
        </row>
        <row r="679">
          <cell r="B679" t="str">
            <v>408400</v>
          </cell>
          <cell r="C679" t="str">
            <v>Service transaction request revenue - Retailer request fee</v>
          </cell>
        </row>
        <row r="680">
          <cell r="B680" t="str">
            <v>408410</v>
          </cell>
          <cell r="C680" t="str">
            <v>Service transaction request revenue - Retailer processing fee</v>
          </cell>
        </row>
        <row r="681">
          <cell r="B681" t="str">
            <v>409005</v>
          </cell>
          <cell r="C681" t="str">
            <v>Power purchased</v>
          </cell>
        </row>
        <row r="682">
          <cell r="B682" t="str">
            <v>409008</v>
          </cell>
          <cell r="C682" t="str">
            <v>Charges - WMS</v>
          </cell>
        </row>
        <row r="683">
          <cell r="B683" t="str">
            <v>409010</v>
          </cell>
          <cell r="C683" t="str">
            <v>Cost of power adjustments</v>
          </cell>
        </row>
        <row r="684">
          <cell r="B684" t="str">
            <v>409012</v>
          </cell>
          <cell r="C684" t="str">
            <v>Charges - WMS one time</v>
          </cell>
        </row>
        <row r="685">
          <cell r="B685" t="str">
            <v>409014</v>
          </cell>
          <cell r="C685" t="str">
            <v>Charges - Retail transmission - NW</v>
          </cell>
        </row>
        <row r="686">
          <cell r="B686" t="str">
            <v>409016</v>
          </cell>
          <cell r="C686" t="str">
            <v>Charges - Retail transmission - CN</v>
          </cell>
        </row>
        <row r="687">
          <cell r="B687" t="str">
            <v>409018</v>
          </cell>
          <cell r="C687" t="str">
            <v>Charges - Low voltage</v>
          </cell>
        </row>
        <row r="688">
          <cell r="B688" t="str">
            <v>410000</v>
          </cell>
          <cell r="C688" t="str">
            <v>Rental income - Pole and duct</v>
          </cell>
        </row>
        <row r="689">
          <cell r="B689" t="str">
            <v>410010</v>
          </cell>
          <cell r="C689" t="str">
            <v>Rental income - Pole and duct - Intercompany</v>
          </cell>
        </row>
        <row r="690">
          <cell r="B690" t="str">
            <v>411000</v>
          </cell>
          <cell r="C690" t="str">
            <v>Building rental - John Street (Daffron)</v>
          </cell>
        </row>
        <row r="691">
          <cell r="B691" t="str">
            <v>411500</v>
          </cell>
          <cell r="C691" t="str">
            <v>Building rental - John Street (City of Hamilton)</v>
          </cell>
        </row>
        <row r="692">
          <cell r="B692" t="str">
            <v>412000</v>
          </cell>
          <cell r="C692" t="str">
            <v>Building rental - Stoney Creek</v>
          </cell>
        </row>
        <row r="693">
          <cell r="B693" t="str">
            <v>412500</v>
          </cell>
          <cell r="C693" t="str">
            <v>Building rental - Governor's Road</v>
          </cell>
        </row>
        <row r="694">
          <cell r="B694" t="str">
            <v>413000</v>
          </cell>
          <cell r="C694" t="str">
            <v>Building rental - St. Catharines</v>
          </cell>
        </row>
        <row r="695">
          <cell r="B695" t="str">
            <v>420000</v>
          </cell>
          <cell r="C695" t="str">
            <v>Late payment charges</v>
          </cell>
        </row>
        <row r="696">
          <cell r="B696" t="str">
            <v>421000</v>
          </cell>
          <cell r="C696" t="str">
            <v>Lawyers fees</v>
          </cell>
        </row>
        <row r="697">
          <cell r="B697" t="str">
            <v>421100</v>
          </cell>
          <cell r="C697" t="str">
            <v>Income tax letter</v>
          </cell>
        </row>
        <row r="698">
          <cell r="B698" t="str">
            <v>421200</v>
          </cell>
          <cell r="C698" t="str">
            <v>Notification charge</v>
          </cell>
        </row>
        <row r="699">
          <cell r="B699" t="str">
            <v>421300</v>
          </cell>
          <cell r="C699" t="str">
            <v>Account history</v>
          </cell>
        </row>
        <row r="700">
          <cell r="B700" t="str">
            <v>421400</v>
          </cell>
          <cell r="C700" t="str">
            <v>Legal letter</v>
          </cell>
        </row>
        <row r="701">
          <cell r="B701" t="str">
            <v>421500</v>
          </cell>
          <cell r="C701" t="str">
            <v>NSF payment charges</v>
          </cell>
        </row>
        <row r="702">
          <cell r="B702" t="str">
            <v>421600</v>
          </cell>
          <cell r="C702" t="str">
            <v>Special meter reads</v>
          </cell>
        </row>
        <row r="703">
          <cell r="B703" t="str">
            <v>421700</v>
          </cell>
          <cell r="C703" t="str">
            <v>Meter dispute charges</v>
          </cell>
        </row>
        <row r="704">
          <cell r="B704" t="str">
            <v>421800</v>
          </cell>
          <cell r="C704" t="str">
            <v>Statement of account</v>
          </cell>
        </row>
        <row r="705">
          <cell r="B705" t="str">
            <v>421900</v>
          </cell>
          <cell r="C705" t="str">
            <v>Post dated cheque removal</v>
          </cell>
        </row>
        <row r="706">
          <cell r="B706" t="str">
            <v>422000</v>
          </cell>
          <cell r="C706" t="str">
            <v>Collection charges</v>
          </cell>
        </row>
        <row r="707">
          <cell r="B707" t="str">
            <v>422100</v>
          </cell>
          <cell r="C707" t="str">
            <v>Reconnection charges</v>
          </cell>
        </row>
        <row r="708">
          <cell r="B708" t="str">
            <v>422200</v>
          </cell>
          <cell r="C708" t="str">
            <v>Credit checks</v>
          </cell>
        </row>
        <row r="709">
          <cell r="B709" t="str">
            <v>422300</v>
          </cell>
          <cell r="C709" t="str">
            <v>Duplicate invoice charges</v>
          </cell>
        </row>
        <row r="710">
          <cell r="B710" t="str">
            <v>422400</v>
          </cell>
          <cell r="C710" t="str">
            <v>Request for other billing information</v>
          </cell>
        </row>
        <row r="711">
          <cell r="B711" t="str">
            <v>422500</v>
          </cell>
          <cell r="C711" t="str">
            <v>New connection charges</v>
          </cell>
        </row>
        <row r="712">
          <cell r="B712" t="str">
            <v>423000</v>
          </cell>
          <cell r="C712" t="str">
            <v>Meter department charges</v>
          </cell>
        </row>
        <row r="713">
          <cell r="B713" t="str">
            <v>423500</v>
          </cell>
          <cell r="C713" t="str">
            <v>Theft of power</v>
          </cell>
        </row>
        <row r="714">
          <cell r="B714" t="str">
            <v>424000</v>
          </cell>
          <cell r="C714" t="str">
            <v>Scrap sales</v>
          </cell>
        </row>
        <row r="715">
          <cell r="B715" t="str">
            <v>424500</v>
          </cell>
          <cell r="C715" t="str">
            <v>Merchandising</v>
          </cell>
        </row>
        <row r="716">
          <cell r="B716" t="str">
            <v>425000</v>
          </cell>
          <cell r="C716" t="str">
            <v>City call centre charges</v>
          </cell>
        </row>
        <row r="717">
          <cell r="B717" t="str">
            <v>426000</v>
          </cell>
          <cell r="C717" t="str">
            <v>Ontario Power Authority program bonus</v>
          </cell>
        </row>
        <row r="718">
          <cell r="B718" t="str">
            <v>427000</v>
          </cell>
          <cell r="C718" t="str">
            <v>Water heater rental</v>
          </cell>
        </row>
        <row r="719">
          <cell r="B719" t="str">
            <v>427500</v>
          </cell>
          <cell r="C719" t="str">
            <v>Sentinel light rental</v>
          </cell>
        </row>
        <row r="720">
          <cell r="B720" t="str">
            <v>429900</v>
          </cell>
          <cell r="C720" t="str">
            <v>Miscellaneous revenue</v>
          </cell>
        </row>
        <row r="721">
          <cell r="B721" t="str">
            <v>429910</v>
          </cell>
          <cell r="C721" t="str">
            <v>Miscellaneous revenue - Intercompany</v>
          </cell>
        </row>
        <row r="722">
          <cell r="B722" t="str">
            <v>430000</v>
          </cell>
          <cell r="C722" t="str">
            <v>Water billing</v>
          </cell>
        </row>
        <row r="723">
          <cell r="B723" t="str">
            <v>431000</v>
          </cell>
          <cell r="C723" t="str">
            <v>Water billing late payment charges</v>
          </cell>
        </row>
        <row r="724">
          <cell r="B724" t="str">
            <v>431500</v>
          </cell>
          <cell r="C724" t="str">
            <v>WNH payment processing charges</v>
          </cell>
        </row>
        <row r="725">
          <cell r="B725" t="str">
            <v>440000</v>
          </cell>
          <cell r="C725" t="str">
            <v>Management fee revenue</v>
          </cell>
        </row>
        <row r="726">
          <cell r="B726" t="str">
            <v>440010</v>
          </cell>
          <cell r="C726" t="str">
            <v>Billing and customer service fees - EDO</v>
          </cell>
        </row>
        <row r="727">
          <cell r="B727" t="str">
            <v>440020</v>
          </cell>
          <cell r="C727" t="str">
            <v>Billing and customer service fees - Water heaters</v>
          </cell>
        </row>
        <row r="728">
          <cell r="B728" t="str">
            <v>440030</v>
          </cell>
          <cell r="C728" t="str">
            <v>Management fee revenue - Intercompany - Horizon</v>
          </cell>
        </row>
        <row r="729">
          <cell r="B729" t="str">
            <v>440040</v>
          </cell>
          <cell r="C729" t="str">
            <v>Management fee revenue - Intercompany - HUC</v>
          </cell>
        </row>
        <row r="730">
          <cell r="B730" t="str">
            <v>451000</v>
          </cell>
          <cell r="C730" t="str">
            <v>Revenue - Cooling</v>
          </cell>
        </row>
        <row r="731">
          <cell r="B731" t="str">
            <v>452000</v>
          </cell>
          <cell r="C731" t="str">
            <v>Revenue - Thermal heat</v>
          </cell>
        </row>
        <row r="732">
          <cell r="B732" t="str">
            <v>453000</v>
          </cell>
          <cell r="C732" t="str">
            <v>Revenue - Electricity</v>
          </cell>
        </row>
        <row r="733">
          <cell r="B733" t="str">
            <v>459000</v>
          </cell>
          <cell r="C733" t="str">
            <v>Telecommunication service charges</v>
          </cell>
        </row>
        <row r="734">
          <cell r="B734" t="str">
            <v>459010</v>
          </cell>
          <cell r="C734" t="str">
            <v>Telecommunication service charges - Intercompany</v>
          </cell>
        </row>
        <row r="735">
          <cell r="B735" t="str">
            <v>490000</v>
          </cell>
          <cell r="C735" t="str">
            <v>Interest income - Intercompany</v>
          </cell>
        </row>
        <row r="736">
          <cell r="B736" t="str">
            <v>491000</v>
          </cell>
          <cell r="C736" t="str">
            <v>Interest income - Bank</v>
          </cell>
        </row>
        <row r="737">
          <cell r="B737" t="str">
            <v>492000</v>
          </cell>
          <cell r="C737" t="str">
            <v>Interest income - Miscellaneous receivables</v>
          </cell>
        </row>
        <row r="738">
          <cell r="B738" t="str">
            <v>498000</v>
          </cell>
          <cell r="C738" t="str">
            <v>Dividend income</v>
          </cell>
        </row>
        <row r="739">
          <cell r="B739" t="str">
            <v>499900</v>
          </cell>
          <cell r="C739" t="str">
            <v>Billing and customer service revenue (Reporting purposes only)</v>
          </cell>
        </row>
        <row r="740">
          <cell r="B740" t="str">
            <v>499910</v>
          </cell>
          <cell r="C740" t="str">
            <v>Other revenue (Reporting purposes only)</v>
          </cell>
        </row>
        <row r="741">
          <cell r="B741" t="str">
            <v>499920</v>
          </cell>
          <cell r="C741" t="str">
            <v>Interest income (Reporting purposes only)</v>
          </cell>
        </row>
        <row r="742">
          <cell r="B742" t="str">
            <v>500000</v>
          </cell>
          <cell r="C742" t="str">
            <v>Cost of goods sold</v>
          </cell>
        </row>
        <row r="743">
          <cell r="B743" t="str">
            <v>502000</v>
          </cell>
          <cell r="C743" t="str">
            <v>Cost of service sold</v>
          </cell>
        </row>
        <row r="744">
          <cell r="B744" t="str">
            <v>503000</v>
          </cell>
          <cell r="C744" t="str">
            <v>Cost of service sold-contra account</v>
          </cell>
        </row>
        <row r="745">
          <cell r="B745" t="str">
            <v>600000</v>
          </cell>
          <cell r="C745" t="str">
            <v>Salaries</v>
          </cell>
        </row>
        <row r="746">
          <cell r="B746" t="str">
            <v>601000</v>
          </cell>
          <cell r="C746" t="str">
            <v>Overtime</v>
          </cell>
        </row>
        <row r="747">
          <cell r="B747" t="str">
            <v>604000</v>
          </cell>
          <cell r="C747" t="str">
            <v>Contract labour</v>
          </cell>
        </row>
        <row r="748">
          <cell r="B748" t="str">
            <v>605000</v>
          </cell>
          <cell r="C748" t="str">
            <v>Bonus</v>
          </cell>
        </row>
        <row r="749">
          <cell r="B749" t="str">
            <v>605500</v>
          </cell>
          <cell r="C749" t="str">
            <v>Commissions</v>
          </cell>
        </row>
        <row r="750">
          <cell r="B750" t="str">
            <v>606000</v>
          </cell>
          <cell r="C750" t="str">
            <v>Overtime and vacation payout</v>
          </cell>
        </row>
        <row r="751">
          <cell r="B751" t="str">
            <v>608000</v>
          </cell>
          <cell r="C751" t="str">
            <v>Direct labour - Work order</v>
          </cell>
        </row>
        <row r="752">
          <cell r="B752" t="str">
            <v>608090</v>
          </cell>
          <cell r="C752" t="str">
            <v>Direct labour - Work order - Contra</v>
          </cell>
        </row>
        <row r="753">
          <cell r="B753" t="str">
            <v>608100</v>
          </cell>
          <cell r="C753" t="str">
            <v>Direct labour - Work order - Overhead</v>
          </cell>
        </row>
        <row r="754">
          <cell r="B754" t="str">
            <v>608190</v>
          </cell>
          <cell r="C754" t="str">
            <v>Direct labour - Work order - Overhead - Contra</v>
          </cell>
        </row>
        <row r="755">
          <cell r="B755" t="str">
            <v>609000</v>
          </cell>
          <cell r="C755" t="str">
            <v>Direct labour - Project (ABC costs)</v>
          </cell>
        </row>
        <row r="756">
          <cell r="B756" t="str">
            <v>609090</v>
          </cell>
          <cell r="C756" t="str">
            <v>Direct labour - Project (ABC costs) - Contra</v>
          </cell>
        </row>
        <row r="757">
          <cell r="B757" t="str">
            <v>609100</v>
          </cell>
          <cell r="C757" t="str">
            <v>Direct labour - Project (ABC costs) - Overhead</v>
          </cell>
        </row>
        <row r="758">
          <cell r="B758" t="str">
            <v>609190</v>
          </cell>
          <cell r="C758" t="str">
            <v>Direct labour - Project (ABC costs) - Overhead - Contra</v>
          </cell>
        </row>
        <row r="759">
          <cell r="B759" t="str">
            <v>610000</v>
          </cell>
          <cell r="C759" t="str">
            <v>Employer payroll taxes</v>
          </cell>
        </row>
        <row r="760">
          <cell r="B760" t="str">
            <v>611000</v>
          </cell>
          <cell r="C760" t="str">
            <v>Health and medical benefits</v>
          </cell>
        </row>
        <row r="761">
          <cell r="B761" t="str">
            <v>611200</v>
          </cell>
          <cell r="C761" t="str">
            <v>OMERS</v>
          </cell>
        </row>
        <row r="762">
          <cell r="B762" t="str">
            <v>611300</v>
          </cell>
          <cell r="C762" t="str">
            <v>Long-term disability</v>
          </cell>
        </row>
        <row r="763">
          <cell r="B763" t="str">
            <v>611400</v>
          </cell>
          <cell r="C763" t="str">
            <v>EHT</v>
          </cell>
        </row>
        <row r="764">
          <cell r="B764" t="str">
            <v>611500</v>
          </cell>
          <cell r="C764" t="str">
            <v>Life insurance premiums</v>
          </cell>
        </row>
        <row r="765">
          <cell r="B765" t="str">
            <v>612000</v>
          </cell>
          <cell r="C765" t="str">
            <v>Employee future benefits</v>
          </cell>
        </row>
        <row r="766">
          <cell r="B766" t="str">
            <v>613000</v>
          </cell>
          <cell r="C766" t="str">
            <v>Retiree benefits</v>
          </cell>
        </row>
        <row r="767">
          <cell r="B767" t="str">
            <v>614000</v>
          </cell>
          <cell r="C767" t="str">
            <v>Vacation and holidays</v>
          </cell>
        </row>
        <row r="768">
          <cell r="B768" t="str">
            <v>615000</v>
          </cell>
          <cell r="C768" t="str">
            <v>Other downtime</v>
          </cell>
        </row>
        <row r="769">
          <cell r="B769" t="str">
            <v>619000</v>
          </cell>
          <cell r="C769" t="str">
            <v>Other employee compensation</v>
          </cell>
        </row>
        <row r="770">
          <cell r="B770" t="str">
            <v>620000</v>
          </cell>
          <cell r="C770" t="str">
            <v>Travel and accommodations</v>
          </cell>
        </row>
        <row r="771">
          <cell r="B771" t="str">
            <v>621000</v>
          </cell>
          <cell r="C771" t="str">
            <v>Mileage</v>
          </cell>
        </row>
        <row r="772">
          <cell r="B772" t="str">
            <v>622000</v>
          </cell>
          <cell r="C772" t="str">
            <v>Meals and entertainment</v>
          </cell>
        </row>
        <row r="773">
          <cell r="B773" t="str">
            <v>630000</v>
          </cell>
          <cell r="C773" t="str">
            <v>Recruiting</v>
          </cell>
        </row>
        <row r="774">
          <cell r="B774" t="str">
            <v>640000</v>
          </cell>
          <cell r="C774" t="str">
            <v>Training and development</v>
          </cell>
        </row>
        <row r="775">
          <cell r="B775" t="str">
            <v>641000</v>
          </cell>
          <cell r="C775" t="str">
            <v>Subscriptions and memberships</v>
          </cell>
        </row>
        <row r="776">
          <cell r="B776" t="str">
            <v>650000</v>
          </cell>
          <cell r="C776" t="str">
            <v>Direct work order charges - Materials used</v>
          </cell>
        </row>
        <row r="777">
          <cell r="B777" t="str">
            <v>651000</v>
          </cell>
          <cell r="C777" t="str">
            <v>Direct work order charges - Vehicles used</v>
          </cell>
        </row>
        <row r="778">
          <cell r="B778" t="str">
            <v>671000</v>
          </cell>
          <cell r="C778" t="str">
            <v>Vehicle</v>
          </cell>
        </row>
        <row r="779">
          <cell r="B779" t="str">
            <v>672000</v>
          </cell>
          <cell r="C779" t="str">
            <v>Fuel</v>
          </cell>
        </row>
        <row r="780">
          <cell r="B780" t="str">
            <v>681000</v>
          </cell>
          <cell r="C780" t="str">
            <v>Safety</v>
          </cell>
        </row>
        <row r="781">
          <cell r="B781" t="str">
            <v>690000</v>
          </cell>
          <cell r="C781" t="str">
            <v>Computer maintenance</v>
          </cell>
        </row>
        <row r="782">
          <cell r="B782" t="str">
            <v>691000</v>
          </cell>
          <cell r="C782" t="str">
            <v>Internet services</v>
          </cell>
        </row>
        <row r="783">
          <cell r="B783" t="str">
            <v>691010</v>
          </cell>
          <cell r="C783" t="str">
            <v>Internet services - Intercompany</v>
          </cell>
        </row>
        <row r="784">
          <cell r="B784" t="str">
            <v>692000</v>
          </cell>
          <cell r="C784" t="str">
            <v>Software license and maintenance</v>
          </cell>
        </row>
        <row r="785">
          <cell r="B785" t="str">
            <v>699900</v>
          </cell>
          <cell r="C785" t="str">
            <v>Salaries and benefits (Reporting purposes only)</v>
          </cell>
        </row>
        <row r="786">
          <cell r="B786" t="str">
            <v>700000</v>
          </cell>
          <cell r="C786" t="str">
            <v>Maintenance supplies</v>
          </cell>
        </row>
        <row r="787">
          <cell r="B787" t="str">
            <v>704000</v>
          </cell>
          <cell r="C787" t="str">
            <v>General office supplies</v>
          </cell>
        </row>
        <row r="788">
          <cell r="B788" t="str">
            <v>707000</v>
          </cell>
          <cell r="C788" t="str">
            <v>Small tools</v>
          </cell>
        </row>
        <row r="789">
          <cell r="B789" t="str">
            <v>708000</v>
          </cell>
          <cell r="C789" t="str">
            <v>Consumables</v>
          </cell>
        </row>
        <row r="790">
          <cell r="B790" t="str">
            <v>709000</v>
          </cell>
          <cell r="C790" t="str">
            <v>Other supplies</v>
          </cell>
        </row>
        <row r="791">
          <cell r="B791" t="str">
            <v>709900</v>
          </cell>
          <cell r="C791" t="str">
            <v>Purchase price variance</v>
          </cell>
        </row>
        <row r="792">
          <cell r="B792" t="str">
            <v>710000</v>
          </cell>
          <cell r="C792" t="str">
            <v>Rent</v>
          </cell>
        </row>
        <row r="793">
          <cell r="B793" t="str">
            <v>711000</v>
          </cell>
          <cell r="C793" t="str">
            <v>Repairs and maintenance - Equipment</v>
          </cell>
        </row>
        <row r="794">
          <cell r="B794" t="str">
            <v>711200</v>
          </cell>
          <cell r="C794" t="str">
            <v>Equipment repair</v>
          </cell>
        </row>
        <row r="795">
          <cell r="B795" t="str">
            <v>711500</v>
          </cell>
          <cell r="C795" t="str">
            <v>Equipment rental</v>
          </cell>
        </row>
        <row r="796">
          <cell r="B796" t="str">
            <v>720000</v>
          </cell>
          <cell r="C796" t="str">
            <v>Rent - Building</v>
          </cell>
        </row>
        <row r="797">
          <cell r="B797" t="str">
            <v>720500</v>
          </cell>
          <cell r="C797" t="str">
            <v>Rent - Outside storage</v>
          </cell>
        </row>
        <row r="798">
          <cell r="B798" t="str">
            <v>721000</v>
          </cell>
          <cell r="C798" t="str">
            <v>Utilities</v>
          </cell>
        </row>
        <row r="799">
          <cell r="B799" t="str">
            <v>721010</v>
          </cell>
          <cell r="C799" t="str">
            <v>Natural Gas</v>
          </cell>
        </row>
        <row r="800">
          <cell r="B800" t="str">
            <v>722000</v>
          </cell>
          <cell r="C800" t="str">
            <v>Property tax</v>
          </cell>
        </row>
        <row r="801">
          <cell r="B801" t="str">
            <v>723000</v>
          </cell>
          <cell r="C801" t="str">
            <v>Repairs and maintenance - Building</v>
          </cell>
        </row>
        <row r="802">
          <cell r="B802" t="str">
            <v>723500</v>
          </cell>
          <cell r="C802" t="str">
            <v>HVAC maintenance</v>
          </cell>
        </row>
        <row r="803">
          <cell r="B803" t="str">
            <v>724000</v>
          </cell>
          <cell r="C803" t="str">
            <v>Janitorial and landscaping service</v>
          </cell>
        </row>
        <row r="804">
          <cell r="B804" t="str">
            <v>725000</v>
          </cell>
          <cell r="C804" t="str">
            <v>Security service</v>
          </cell>
        </row>
        <row r="805">
          <cell r="B805" t="str">
            <v>726100</v>
          </cell>
          <cell r="C805" t="str">
            <v>WSIB</v>
          </cell>
        </row>
        <row r="806">
          <cell r="B806" t="str">
            <v>726200</v>
          </cell>
          <cell r="C806" t="str">
            <v>Insurance - Property</v>
          </cell>
        </row>
        <row r="807">
          <cell r="B807" t="str">
            <v>726300</v>
          </cell>
          <cell r="C807" t="str">
            <v>Insurance - General</v>
          </cell>
        </row>
        <row r="808">
          <cell r="B808" t="str">
            <v>726400</v>
          </cell>
          <cell r="C808" t="str">
            <v>Insurance - Automobile</v>
          </cell>
        </row>
        <row r="809">
          <cell r="B809" t="str">
            <v>730000</v>
          </cell>
          <cell r="C809" t="str">
            <v>Telephone</v>
          </cell>
        </row>
        <row r="810">
          <cell r="B810" t="str">
            <v>730010</v>
          </cell>
          <cell r="C810" t="str">
            <v>Telephone - Intercompany</v>
          </cell>
        </row>
        <row r="811">
          <cell r="B811" t="str">
            <v>731000</v>
          </cell>
          <cell r="C811" t="str">
            <v>Cellular and pager</v>
          </cell>
        </row>
        <row r="812">
          <cell r="B812" t="str">
            <v>735000</v>
          </cell>
          <cell r="C812" t="str">
            <v>Wireless communications</v>
          </cell>
        </row>
        <row r="813">
          <cell r="B813" t="str">
            <v>740000</v>
          </cell>
          <cell r="C813" t="str">
            <v>Freight postage and delivery</v>
          </cell>
        </row>
        <row r="814">
          <cell r="B814" t="str">
            <v>745000</v>
          </cell>
          <cell r="C814" t="str">
            <v>Emergency maintenance</v>
          </cell>
        </row>
        <row r="815">
          <cell r="B815" t="str">
            <v>750000</v>
          </cell>
          <cell r="C815" t="str">
            <v>Legal fees</v>
          </cell>
        </row>
        <row r="816">
          <cell r="B816" t="str">
            <v>751000</v>
          </cell>
          <cell r="C816" t="str">
            <v>Auditing fees</v>
          </cell>
        </row>
        <row r="817">
          <cell r="B817" t="str">
            <v>752000</v>
          </cell>
          <cell r="C817" t="str">
            <v>Tax service</v>
          </cell>
        </row>
        <row r="818">
          <cell r="B818" t="str">
            <v>753000</v>
          </cell>
          <cell r="C818" t="str">
            <v>Consulting</v>
          </cell>
        </row>
        <row r="819">
          <cell r="B819" t="str">
            <v>753500</v>
          </cell>
          <cell r="C819" t="str">
            <v>Tree trimming</v>
          </cell>
        </row>
        <row r="820">
          <cell r="B820" t="str">
            <v>754000</v>
          </cell>
          <cell r="C820" t="str">
            <v>Outside service provider</v>
          </cell>
        </row>
        <row r="821">
          <cell r="B821" t="str">
            <v>754500</v>
          </cell>
          <cell r="C821" t="str">
            <v>Service agreements</v>
          </cell>
        </row>
        <row r="822">
          <cell r="B822" t="str">
            <v>755000</v>
          </cell>
          <cell r="C822" t="str">
            <v>Other professional service</v>
          </cell>
        </row>
        <row r="823">
          <cell r="B823" t="str">
            <v>755500</v>
          </cell>
          <cell r="C823" t="str">
            <v>Joint use</v>
          </cell>
        </row>
        <row r="824">
          <cell r="B824" t="str">
            <v>755510</v>
          </cell>
          <cell r="C824" t="str">
            <v>Joint use - Intercompany</v>
          </cell>
        </row>
        <row r="825">
          <cell r="B825" t="str">
            <v>756000</v>
          </cell>
          <cell r="C825" t="str">
            <v>Outside sales commissions</v>
          </cell>
        </row>
        <row r="826">
          <cell r="B826" t="str">
            <v>756500</v>
          </cell>
          <cell r="C826" t="str">
            <v>Intercompany customer service charges</v>
          </cell>
        </row>
        <row r="827">
          <cell r="B827" t="str">
            <v>757000</v>
          </cell>
          <cell r="C827" t="str">
            <v>Management fee expense</v>
          </cell>
        </row>
        <row r="828">
          <cell r="B828" t="str">
            <v>757010</v>
          </cell>
          <cell r="C828" t="str">
            <v>Management fee expense - Intercompany - Horizon</v>
          </cell>
        </row>
        <row r="829">
          <cell r="B829" t="str">
            <v>757020</v>
          </cell>
          <cell r="C829" t="str">
            <v>Management fee expense - Intercompany - HUC</v>
          </cell>
        </row>
        <row r="830">
          <cell r="B830" t="str">
            <v>757500</v>
          </cell>
          <cell r="C830" t="str">
            <v>Honorarium</v>
          </cell>
        </row>
        <row r="831">
          <cell r="B831" t="str">
            <v>757510</v>
          </cell>
          <cell r="C831" t="str">
            <v>Board expenses</v>
          </cell>
        </row>
        <row r="832">
          <cell r="B832" t="str">
            <v>758000</v>
          </cell>
          <cell r="C832" t="str">
            <v>Meter reading - Hydro</v>
          </cell>
        </row>
        <row r="833">
          <cell r="B833" t="str">
            <v>758100</v>
          </cell>
          <cell r="C833" t="str">
            <v>Meter reading - Water</v>
          </cell>
        </row>
        <row r="834">
          <cell r="B834" t="str">
            <v>758500</v>
          </cell>
          <cell r="C834" t="str">
            <v>Meter cuts and reconnections</v>
          </cell>
        </row>
        <row r="835">
          <cell r="B835" t="str">
            <v>760000</v>
          </cell>
          <cell r="C835" t="str">
            <v>Bank charges</v>
          </cell>
        </row>
        <row r="836">
          <cell r="B836" t="str">
            <v>761000</v>
          </cell>
          <cell r="C836" t="str">
            <v>Bad debts</v>
          </cell>
        </row>
        <row r="837">
          <cell r="B837" t="str">
            <v>761500</v>
          </cell>
          <cell r="C837" t="str">
            <v>Bad debt recovery</v>
          </cell>
        </row>
        <row r="838">
          <cell r="B838" t="str">
            <v>761700</v>
          </cell>
          <cell r="C838" t="str">
            <v>Collection agency fees</v>
          </cell>
        </row>
        <row r="839">
          <cell r="B839" t="str">
            <v>763000</v>
          </cell>
          <cell r="C839" t="str">
            <v>Dues and subscriptions</v>
          </cell>
        </row>
        <row r="840">
          <cell r="B840" t="str">
            <v>764000</v>
          </cell>
          <cell r="C840" t="str">
            <v>Donations</v>
          </cell>
        </row>
        <row r="841">
          <cell r="B841" t="str">
            <v>764100</v>
          </cell>
          <cell r="C841" t="str">
            <v>Sponsorships</v>
          </cell>
        </row>
        <row r="842">
          <cell r="B842" t="str">
            <v>765000</v>
          </cell>
          <cell r="C842" t="str">
            <v>Conservation and demand management expense</v>
          </cell>
        </row>
        <row r="843">
          <cell r="B843" t="str">
            <v>765500</v>
          </cell>
          <cell r="C843" t="str">
            <v>Research and development</v>
          </cell>
        </row>
        <row r="844">
          <cell r="B844" t="str">
            <v>766000</v>
          </cell>
          <cell r="C844" t="str">
            <v>Issuance costs - Debenture</v>
          </cell>
        </row>
        <row r="845">
          <cell r="B845" t="str">
            <v>766500</v>
          </cell>
          <cell r="C845" t="str">
            <v>Letter of credit fees</v>
          </cell>
        </row>
        <row r="846">
          <cell r="B846" t="str">
            <v>767000</v>
          </cell>
          <cell r="C846" t="str">
            <v>Mergers and acquisitions</v>
          </cell>
        </row>
        <row r="847">
          <cell r="B847" t="str">
            <v>767500</v>
          </cell>
          <cell r="C847" t="str">
            <v>Project planning</v>
          </cell>
        </row>
        <row r="848">
          <cell r="B848" t="str">
            <v>768000</v>
          </cell>
          <cell r="C848" t="str">
            <v>Load transfers</v>
          </cell>
        </row>
        <row r="849">
          <cell r="B849" t="str">
            <v>768500</v>
          </cell>
          <cell r="C849" t="str">
            <v>Regulatory costs</v>
          </cell>
        </row>
        <row r="850">
          <cell r="B850" t="str">
            <v>769000</v>
          </cell>
          <cell r="C850" t="str">
            <v>Rounding difference (L)</v>
          </cell>
        </row>
        <row r="851">
          <cell r="B851" t="str">
            <v>770000</v>
          </cell>
          <cell r="C851" t="str">
            <v>Advertising</v>
          </cell>
        </row>
        <row r="852">
          <cell r="B852" t="str">
            <v>772000</v>
          </cell>
          <cell r="C852" t="str">
            <v>Sales promotion</v>
          </cell>
        </row>
        <row r="853">
          <cell r="B853" t="str">
            <v>773000</v>
          </cell>
          <cell r="C853" t="str">
            <v>Public relations</v>
          </cell>
        </row>
        <row r="854">
          <cell r="B854" t="str">
            <v>779000</v>
          </cell>
          <cell r="C854" t="str">
            <v>Marketing</v>
          </cell>
        </row>
        <row r="855">
          <cell r="B855" t="str">
            <v>780000</v>
          </cell>
          <cell r="C855" t="str">
            <v>Intercompany expense</v>
          </cell>
        </row>
        <row r="856">
          <cell r="B856" t="str">
            <v>781000</v>
          </cell>
          <cell r="C856" t="str">
            <v>Issue inventory charge - internal</v>
          </cell>
        </row>
        <row r="857">
          <cell r="B857" t="str">
            <v>781100</v>
          </cell>
          <cell r="C857" t="str">
            <v>Income from issue inventory - internal</v>
          </cell>
        </row>
        <row r="858">
          <cell r="B858" t="str">
            <v>790000</v>
          </cell>
          <cell r="C858" t="str">
            <v>Inventory value adjustments</v>
          </cell>
        </row>
        <row r="859">
          <cell r="B859" t="str">
            <v>792000</v>
          </cell>
          <cell r="C859" t="str">
            <v>Scrap and spoilage</v>
          </cell>
        </row>
        <row r="860">
          <cell r="B860" t="str">
            <v>792300</v>
          </cell>
          <cell r="C860" t="str">
            <v>Non-Inventory transfers between sites</v>
          </cell>
        </row>
        <row r="861">
          <cell r="B861" t="str">
            <v>792400</v>
          </cell>
          <cell r="C861" t="str">
            <v>Purchase price variances - inventory</v>
          </cell>
        </row>
        <row r="862">
          <cell r="B862" t="str">
            <v>792490</v>
          </cell>
          <cell r="C862" t="str">
            <v>Purchasing clearing - Balance must be zero</v>
          </cell>
        </row>
        <row r="863">
          <cell r="B863" t="str">
            <v>792500</v>
          </cell>
          <cell r="C863" t="str">
            <v>Inventory count adjustments</v>
          </cell>
        </row>
        <row r="864">
          <cell r="B864" t="str">
            <v>793000</v>
          </cell>
          <cell r="C864" t="str">
            <v>Inventory obsolesence</v>
          </cell>
        </row>
        <row r="865">
          <cell r="B865" t="str">
            <v>795000</v>
          </cell>
          <cell r="C865" t="str">
            <v>Impairment loss - Long-lived assets</v>
          </cell>
        </row>
        <row r="866">
          <cell r="B866" t="str">
            <v>796000</v>
          </cell>
          <cell r="C866" t="str">
            <v>Interest expense - Intercompany</v>
          </cell>
        </row>
        <row r="867">
          <cell r="B867" t="str">
            <v>799000</v>
          </cell>
          <cell r="C867" t="str">
            <v>Miscellaneous expense</v>
          </cell>
        </row>
        <row r="868">
          <cell r="B868" t="str">
            <v>799900</v>
          </cell>
          <cell r="C868" t="str">
            <v>Operating costs (Reporting purposes only)</v>
          </cell>
        </row>
        <row r="869">
          <cell r="B869" t="str">
            <v>799999</v>
          </cell>
          <cell r="C869" t="str">
            <v>FibreWired operating expenses</v>
          </cell>
        </row>
        <row r="870">
          <cell r="B870" t="str">
            <v>800000</v>
          </cell>
          <cell r="C870" t="str">
            <v>Amortization</v>
          </cell>
        </row>
        <row r="871">
          <cell r="B871" t="str">
            <v>800100</v>
          </cell>
          <cell r="C871" t="str">
            <v>Amortization - Stores and fleet</v>
          </cell>
        </row>
        <row r="872">
          <cell r="B872" t="str">
            <v>800500</v>
          </cell>
          <cell r="C872" t="str">
            <v>Amortization - Capital contribution</v>
          </cell>
        </row>
        <row r="873">
          <cell r="B873" t="str">
            <v>811500</v>
          </cell>
          <cell r="C873" t="str">
            <v>Unrealized gain on foreign currency exchange</v>
          </cell>
        </row>
        <row r="874">
          <cell r="B874" t="str">
            <v>811600</v>
          </cell>
          <cell r="C874" t="str">
            <v>Unrealized loss on foreign currency exchange</v>
          </cell>
        </row>
        <row r="875">
          <cell r="B875" t="str">
            <v>812000</v>
          </cell>
          <cell r="C875" t="str">
            <v>Interest expense</v>
          </cell>
        </row>
        <row r="876">
          <cell r="B876" t="str">
            <v>819000</v>
          </cell>
          <cell r="C876" t="str">
            <v>Other interest expense</v>
          </cell>
        </row>
        <row r="877">
          <cell r="B877" t="str">
            <v>830000</v>
          </cell>
          <cell r="C877" t="str">
            <v>Gain/loss on sale of assets</v>
          </cell>
        </row>
        <row r="878">
          <cell r="B878" t="str">
            <v>832000</v>
          </cell>
          <cell r="C878" t="str">
            <v>Gain/loss on disposal of assets</v>
          </cell>
        </row>
        <row r="879">
          <cell r="B879" t="str">
            <v>840000</v>
          </cell>
          <cell r="C879" t="str">
            <v>Minority interest expense</v>
          </cell>
        </row>
        <row r="880">
          <cell r="B880" t="str">
            <v>851000</v>
          </cell>
          <cell r="C880" t="str">
            <v>Payment in lieu of taxes - Federal</v>
          </cell>
        </row>
        <row r="881">
          <cell r="B881" t="str">
            <v>852000</v>
          </cell>
          <cell r="C881" t="str">
            <v>Payment in lieu of taxes - Provincial</v>
          </cell>
        </row>
        <row r="882">
          <cell r="B882" t="str">
            <v>853000</v>
          </cell>
          <cell r="C882" t="str">
            <v>Capital tax</v>
          </cell>
        </row>
        <row r="883">
          <cell r="B883" t="str">
            <v>860000</v>
          </cell>
          <cell r="C883" t="str">
            <v>Extraordinary income - Gross</v>
          </cell>
        </row>
        <row r="884">
          <cell r="B884" t="str">
            <v>860500</v>
          </cell>
          <cell r="C884" t="str">
            <v>Extraordinary losses - Gross</v>
          </cell>
        </row>
        <row r="885">
          <cell r="B885" t="str">
            <v>861000</v>
          </cell>
          <cell r="C885" t="str">
            <v>Extraordinary items - Tax effect</v>
          </cell>
        </row>
        <row r="886">
          <cell r="B886" t="str">
            <v>881000</v>
          </cell>
          <cell r="C886" t="str">
            <v>Foreign currency translation adjustment</v>
          </cell>
        </row>
        <row r="887">
          <cell r="B887" t="str">
            <v>885000</v>
          </cell>
          <cell r="C887" t="str">
            <v>Gain/loss on tax w/ currency translation</v>
          </cell>
        </row>
        <row r="888">
          <cell r="B888" t="str">
            <v>899900</v>
          </cell>
          <cell r="C888" t="str">
            <v>Depreciation and amortization (Reporting purposes only)</v>
          </cell>
        </row>
        <row r="889">
          <cell r="B889" t="str">
            <v>899910</v>
          </cell>
          <cell r="C889" t="str">
            <v>Income and large corporations taxes (Reporting purposes only)</v>
          </cell>
        </row>
        <row r="890">
          <cell r="B890" t="str">
            <v>900000</v>
          </cell>
          <cell r="C890" t="str">
            <v>Payroll burden - Costs recovered</v>
          </cell>
        </row>
        <row r="891">
          <cell r="B891" t="str">
            <v>900100</v>
          </cell>
          <cell r="C891" t="str">
            <v>Payroll burden - Costs allocated in</v>
          </cell>
        </row>
        <row r="892">
          <cell r="B892" t="str">
            <v>901000</v>
          </cell>
          <cell r="C892" t="str">
            <v>Fleet burden - Costs recovered</v>
          </cell>
        </row>
        <row r="893">
          <cell r="B893" t="str">
            <v>902000</v>
          </cell>
          <cell r="C893" t="str">
            <v>Stores burden - Costs recovered</v>
          </cell>
        </row>
        <row r="894">
          <cell r="B894" t="str">
            <v>902500</v>
          </cell>
          <cell r="C894" t="str">
            <v>Procurement burden - Costs recovered</v>
          </cell>
        </row>
        <row r="895">
          <cell r="B895" t="str">
            <v>903000</v>
          </cell>
          <cell r="C895" t="str">
            <v>Engineering burden - Costs recovered</v>
          </cell>
        </row>
        <row r="896">
          <cell r="B896" t="str">
            <v>903100</v>
          </cell>
          <cell r="C896" t="str">
            <v>Engineering cost centre - Costs recovered</v>
          </cell>
        </row>
        <row r="897">
          <cell r="B897" t="str">
            <v>903200</v>
          </cell>
          <cell r="C897" t="str">
            <v>Capital planning - Costs recovered</v>
          </cell>
        </row>
        <row r="898">
          <cell r="B898" t="str">
            <v>905000</v>
          </cell>
          <cell r="C898" t="str">
            <v>Building costs - Costs recovered</v>
          </cell>
        </row>
        <row r="899">
          <cell r="B899" t="str">
            <v>906000</v>
          </cell>
          <cell r="C899" t="str">
            <v>PC services costs - Costs recovered</v>
          </cell>
        </row>
        <row r="900">
          <cell r="B900" t="str">
            <v>906200</v>
          </cell>
          <cell r="C900" t="str">
            <v>Business applications - Costs recovered</v>
          </cell>
        </row>
        <row r="901">
          <cell r="B901" t="str">
            <v>910000</v>
          </cell>
          <cell r="C901" t="str">
            <v>Payroll burden - Costs allocated in</v>
          </cell>
        </row>
        <row r="902">
          <cell r="B902" t="str">
            <v>911000</v>
          </cell>
          <cell r="C902" t="str">
            <v>Fleet burden - Costs allocated in</v>
          </cell>
        </row>
        <row r="903">
          <cell r="B903" t="str">
            <v>912000</v>
          </cell>
          <cell r="C903" t="str">
            <v>Stores burden - Costs allocated in</v>
          </cell>
        </row>
        <row r="904">
          <cell r="B904" t="str">
            <v>912500</v>
          </cell>
          <cell r="C904" t="str">
            <v>Procurement burden - Costs allocated in</v>
          </cell>
        </row>
        <row r="905">
          <cell r="B905" t="str">
            <v>913000</v>
          </cell>
          <cell r="C905" t="str">
            <v>Engineering burden - Costs allocated in</v>
          </cell>
        </row>
        <row r="906">
          <cell r="B906" t="str">
            <v>913100</v>
          </cell>
          <cell r="C906" t="str">
            <v>Engineering cost centre - Costs allocated in</v>
          </cell>
        </row>
        <row r="907">
          <cell r="B907" t="str">
            <v>913200</v>
          </cell>
          <cell r="C907" t="str">
            <v>Capital planning - Costs allocated in</v>
          </cell>
        </row>
        <row r="908">
          <cell r="B908" t="str">
            <v>915000</v>
          </cell>
          <cell r="C908" t="str">
            <v>Building costs - Costs allocated in</v>
          </cell>
        </row>
        <row r="909">
          <cell r="B909" t="str">
            <v>916000</v>
          </cell>
          <cell r="C909" t="str">
            <v>PC services costs - Costs allocated in</v>
          </cell>
        </row>
        <row r="910">
          <cell r="B910" t="str">
            <v>916200</v>
          </cell>
          <cell r="C910" t="str">
            <v>Business applications - Costs allocated in</v>
          </cell>
        </row>
        <row r="911">
          <cell r="B911" t="str">
            <v>920000</v>
          </cell>
          <cell r="C911" t="str">
            <v>Variance account - Payroll burden</v>
          </cell>
        </row>
        <row r="912">
          <cell r="B912" t="str">
            <v>921000</v>
          </cell>
          <cell r="C912" t="str">
            <v>Variance account - Fleet burden</v>
          </cell>
        </row>
        <row r="913">
          <cell r="B913" t="str">
            <v>922000</v>
          </cell>
          <cell r="C913" t="str">
            <v>Variance account - Stores burden</v>
          </cell>
        </row>
        <row r="914">
          <cell r="B914" t="str">
            <v>923000</v>
          </cell>
          <cell r="C914" t="str">
            <v>Variance account - Engineering burden</v>
          </cell>
        </row>
        <row r="915">
          <cell r="B915" t="str">
            <v>930000</v>
          </cell>
          <cell r="C915" t="str">
            <v>Customer Service - Department contra account</v>
          </cell>
        </row>
        <row r="916">
          <cell r="B916" t="str">
            <v>940000</v>
          </cell>
          <cell r="C916" t="str">
            <v>Smater meter - OM&amp;A Contra</v>
          </cell>
        </row>
        <row r="917">
          <cell r="B917" t="str">
            <v>940010</v>
          </cell>
          <cell r="C917" t="str">
            <v>Smater meter - Depreciation Contra</v>
          </cell>
        </row>
        <row r="918">
          <cell r="B918" t="str">
            <v>980000</v>
          </cell>
          <cell r="C918" t="str">
            <v>Cost recovery account</v>
          </cell>
        </row>
        <row r="919">
          <cell r="B919" t="str">
            <v>999999</v>
          </cell>
          <cell r="C919" t="str">
            <v>Consolidation clearing - Income statement</v>
          </cell>
        </row>
        <row r="928">
          <cell r="D928" t="str">
            <v>Travel and accommodations</v>
          </cell>
        </row>
        <row r="929">
          <cell r="D929" t="str">
            <v>Advertising</v>
          </cell>
        </row>
        <row r="930">
          <cell r="D930" t="str">
            <v>Travel and accommodations</v>
          </cell>
        </row>
        <row r="931">
          <cell r="D931" t="str">
            <v>Other employee compensation</v>
          </cell>
        </row>
        <row r="932">
          <cell r="D932" t="str">
            <v>Telephone</v>
          </cell>
        </row>
        <row r="933">
          <cell r="D933" t="str">
            <v>Dues and subscriptions</v>
          </cell>
        </row>
        <row r="934">
          <cell r="D934" t="str">
            <v>Employee promotions</v>
          </cell>
        </row>
        <row r="935">
          <cell r="D935" t="str">
            <v>Subscriptions and memberships</v>
          </cell>
        </row>
        <row r="936">
          <cell r="D936" t="str">
            <v>Freight postage and delivery</v>
          </cell>
        </row>
        <row r="937">
          <cell r="D937" t="str">
            <v>Maintenance supplies</v>
          </cell>
        </row>
        <row r="938">
          <cell r="D938" t="str">
            <v>Marketing</v>
          </cell>
        </row>
        <row r="939">
          <cell r="D939" t="str">
            <v>Meals and entertainment</v>
          </cell>
        </row>
        <row r="940">
          <cell r="D940" t="str">
            <v>Meals and entertainment</v>
          </cell>
        </row>
        <row r="941">
          <cell r="D941" t="str">
            <v>Meals and entertainment</v>
          </cell>
        </row>
        <row r="942">
          <cell r="D942" t="str">
            <v>Mileage</v>
          </cell>
        </row>
        <row r="943">
          <cell r="D943" t="str">
            <v>Other employee compensation</v>
          </cell>
        </row>
        <row r="944">
          <cell r="D944" t="str">
            <v>General office supplies</v>
          </cell>
        </row>
        <row r="945">
          <cell r="D945" t="str">
            <v>Travel and accommodations</v>
          </cell>
        </row>
        <row r="946">
          <cell r="D946" t="str">
            <v>Subscriptions and memberships</v>
          </cell>
        </row>
        <row r="947">
          <cell r="D947" t="str">
            <v>Repairs and maintenance - Building</v>
          </cell>
        </row>
        <row r="948">
          <cell r="D948" t="str">
            <v>Repairs and maintenance - Equipment</v>
          </cell>
        </row>
        <row r="949">
          <cell r="D949" t="str">
            <v>Small tools</v>
          </cell>
        </row>
        <row r="950">
          <cell r="D950" t="str">
            <v>Safety</v>
          </cell>
        </row>
        <row r="951">
          <cell r="D951" t="str">
            <v>Promotions</v>
          </cell>
        </row>
        <row r="952">
          <cell r="D952" t="str">
            <v>Software license and maintenance</v>
          </cell>
        </row>
        <row r="953">
          <cell r="D953" t="str">
            <v>Training and development</v>
          </cell>
        </row>
        <row r="954">
          <cell r="D954" t="str">
            <v>Travel and accommodations</v>
          </cell>
        </row>
        <row r="955">
          <cell r="D955" t="str">
            <v>Training and development</v>
          </cell>
        </row>
        <row r="956">
          <cell r="D956" t="str">
            <v>Other employee compensation</v>
          </cell>
        </row>
      </sheetData>
      <sheetData sheetId="5" refreshError="1"/>
      <sheetData sheetId="6" refreshError="1"/>
      <sheetData sheetId="7" refreshError="1"/>
      <sheetData sheetId="8" refreshError="1">
        <row r="7">
          <cell r="S7" t="str">
            <v>Student - Workorder</v>
          </cell>
          <cell r="U7" t="str">
            <v>Student - Project</v>
          </cell>
        </row>
        <row r="8">
          <cell r="S8" t="str">
            <v/>
          </cell>
          <cell r="U8" t="str">
            <v>DIRECTOR, CUSTOMER CONNECTIONS</v>
          </cell>
        </row>
        <row r="9">
          <cell r="S9" t="str">
            <v/>
          </cell>
          <cell r="U9" t="str">
            <v/>
          </cell>
        </row>
        <row r="10">
          <cell r="S10" t="str">
            <v/>
          </cell>
          <cell r="U10" t="str">
            <v/>
          </cell>
        </row>
        <row r="11">
          <cell r="S11" t="str">
            <v/>
          </cell>
          <cell r="U11" t="str">
            <v/>
          </cell>
        </row>
        <row r="12">
          <cell r="S12" t="str">
            <v/>
          </cell>
          <cell r="U12" t="str">
            <v/>
          </cell>
        </row>
        <row r="13">
          <cell r="S13" t="str">
            <v/>
          </cell>
          <cell r="U13" t="str">
            <v/>
          </cell>
        </row>
        <row r="14">
          <cell r="S14" t="str">
            <v/>
          </cell>
          <cell r="U14" t="str">
            <v/>
          </cell>
        </row>
        <row r="15">
          <cell r="S15" t="str">
            <v/>
          </cell>
          <cell r="U15" t="str">
            <v/>
          </cell>
        </row>
        <row r="16">
          <cell r="S16" t="str">
            <v/>
          </cell>
          <cell r="U16" t="str">
            <v/>
          </cell>
        </row>
        <row r="17">
          <cell r="S17" t="str">
            <v/>
          </cell>
          <cell r="U17" t="str">
            <v/>
          </cell>
        </row>
        <row r="18">
          <cell r="S18" t="str">
            <v/>
          </cell>
          <cell r="U18" t="str">
            <v/>
          </cell>
        </row>
        <row r="19">
          <cell r="S19" t="str">
            <v/>
          </cell>
          <cell r="U19" t="str">
            <v/>
          </cell>
        </row>
        <row r="20">
          <cell r="S20" t="str">
            <v/>
          </cell>
          <cell r="U20" t="str">
            <v/>
          </cell>
        </row>
        <row r="21">
          <cell r="S21" t="str">
            <v/>
          </cell>
          <cell r="U21" t="str">
            <v/>
          </cell>
        </row>
        <row r="22">
          <cell r="S22" t="str">
            <v/>
          </cell>
          <cell r="U22" t="str">
            <v/>
          </cell>
        </row>
        <row r="23">
          <cell r="S23" t="str">
            <v/>
          </cell>
          <cell r="U23" t="str">
            <v/>
          </cell>
        </row>
        <row r="24">
          <cell r="S24" t="str">
            <v/>
          </cell>
          <cell r="U24" t="str">
            <v/>
          </cell>
        </row>
        <row r="25">
          <cell r="S25" t="str">
            <v/>
          </cell>
          <cell r="U25" t="str">
            <v/>
          </cell>
        </row>
        <row r="26">
          <cell r="S26" t="str">
            <v/>
          </cell>
          <cell r="U26" t="str">
            <v/>
          </cell>
        </row>
        <row r="27">
          <cell r="S27" t="str">
            <v/>
          </cell>
          <cell r="U27" t="str">
            <v/>
          </cell>
        </row>
        <row r="28">
          <cell r="S28" t="str">
            <v/>
          </cell>
          <cell r="U28" t="str">
            <v/>
          </cell>
        </row>
        <row r="29">
          <cell r="S29" t="str">
            <v/>
          </cell>
          <cell r="U29" t="str">
            <v/>
          </cell>
        </row>
        <row r="30">
          <cell r="S30" t="str">
            <v/>
          </cell>
          <cell r="U30" t="str">
            <v/>
          </cell>
        </row>
        <row r="31">
          <cell r="S31" t="str">
            <v/>
          </cell>
          <cell r="U31" t="str">
            <v/>
          </cell>
        </row>
        <row r="32">
          <cell r="S32" t="str">
            <v/>
          </cell>
          <cell r="U32" t="str">
            <v/>
          </cell>
        </row>
        <row r="33">
          <cell r="S33" t="str">
            <v/>
          </cell>
          <cell r="U33" t="str">
            <v/>
          </cell>
        </row>
        <row r="34">
          <cell r="S34" t="str">
            <v/>
          </cell>
          <cell r="U34" t="str">
            <v/>
          </cell>
        </row>
        <row r="35">
          <cell r="S35" t="str">
            <v/>
          </cell>
          <cell r="U35" t="str">
            <v/>
          </cell>
        </row>
        <row r="36">
          <cell r="S36" t="str">
            <v/>
          </cell>
          <cell r="U36" t="str">
            <v/>
          </cell>
        </row>
        <row r="37">
          <cell r="S37" t="str">
            <v/>
          </cell>
          <cell r="U37" t="str">
            <v/>
          </cell>
        </row>
        <row r="38">
          <cell r="S38" t="str">
            <v/>
          </cell>
          <cell r="U38" t="str">
            <v/>
          </cell>
        </row>
        <row r="39">
          <cell r="S39" t="str">
            <v/>
          </cell>
          <cell r="U39" t="str">
            <v/>
          </cell>
        </row>
        <row r="40">
          <cell r="S40" t="str">
            <v/>
          </cell>
          <cell r="U40" t="str">
            <v/>
          </cell>
        </row>
        <row r="41">
          <cell r="S41" t="str">
            <v/>
          </cell>
          <cell r="U41" t="str">
            <v/>
          </cell>
        </row>
        <row r="42">
          <cell r="S42" t="str">
            <v/>
          </cell>
          <cell r="U42" t="str">
            <v/>
          </cell>
        </row>
        <row r="43">
          <cell r="S43" t="str">
            <v/>
          </cell>
          <cell r="U43" t="str">
            <v/>
          </cell>
        </row>
        <row r="44">
          <cell r="S44" t="str">
            <v/>
          </cell>
          <cell r="U44" t="str">
            <v/>
          </cell>
        </row>
        <row r="45">
          <cell r="S45" t="str">
            <v/>
          </cell>
          <cell r="U45" t="str">
            <v/>
          </cell>
        </row>
        <row r="46">
          <cell r="S46" t="str">
            <v/>
          </cell>
          <cell r="U46" t="str">
            <v/>
          </cell>
        </row>
        <row r="47">
          <cell r="S47" t="str">
            <v/>
          </cell>
          <cell r="U47" t="str">
            <v/>
          </cell>
        </row>
        <row r="48">
          <cell r="S48" t="str">
            <v/>
          </cell>
          <cell r="U48" t="str">
            <v/>
          </cell>
        </row>
        <row r="49">
          <cell r="S49" t="str">
            <v/>
          </cell>
          <cell r="U49" t="str">
            <v/>
          </cell>
        </row>
        <row r="50">
          <cell r="S50" t="str">
            <v/>
          </cell>
          <cell r="U50" t="str">
            <v/>
          </cell>
        </row>
        <row r="51">
          <cell r="S51" t="str">
            <v/>
          </cell>
          <cell r="U51" t="str">
            <v/>
          </cell>
        </row>
        <row r="52">
          <cell r="S52" t="str">
            <v/>
          </cell>
          <cell r="U52" t="str">
            <v/>
          </cell>
        </row>
        <row r="53">
          <cell r="S53" t="str">
            <v/>
          </cell>
          <cell r="U53" t="str">
            <v/>
          </cell>
        </row>
        <row r="54">
          <cell r="S54" t="str">
            <v/>
          </cell>
          <cell r="U54" t="str">
            <v/>
          </cell>
        </row>
        <row r="55">
          <cell r="S55" t="str">
            <v/>
          </cell>
          <cell r="U55" t="str">
            <v/>
          </cell>
        </row>
        <row r="56">
          <cell r="S56" t="str">
            <v/>
          </cell>
          <cell r="U56" t="str">
            <v/>
          </cell>
        </row>
        <row r="57">
          <cell r="S57" t="str">
            <v/>
          </cell>
          <cell r="U57" t="str">
            <v/>
          </cell>
        </row>
        <row r="58">
          <cell r="S58" t="str">
            <v/>
          </cell>
          <cell r="U58" t="str">
            <v/>
          </cell>
        </row>
        <row r="59">
          <cell r="S59" t="str">
            <v/>
          </cell>
          <cell r="U59" t="str">
            <v/>
          </cell>
        </row>
        <row r="60">
          <cell r="S60" t="str">
            <v/>
          </cell>
          <cell r="U60" t="str">
            <v/>
          </cell>
        </row>
        <row r="61">
          <cell r="S61" t="str">
            <v/>
          </cell>
          <cell r="U61" t="str">
            <v/>
          </cell>
        </row>
        <row r="62">
          <cell r="S62" t="str">
            <v/>
          </cell>
          <cell r="U62" t="str">
            <v/>
          </cell>
        </row>
        <row r="63">
          <cell r="S63" t="str">
            <v/>
          </cell>
          <cell r="U63" t="str">
            <v/>
          </cell>
        </row>
        <row r="64">
          <cell r="S64" t="str">
            <v/>
          </cell>
          <cell r="U64" t="str">
            <v/>
          </cell>
        </row>
        <row r="65">
          <cell r="S65" t="str">
            <v/>
          </cell>
          <cell r="U65" t="str">
            <v/>
          </cell>
        </row>
        <row r="66">
          <cell r="S66" t="str">
            <v/>
          </cell>
          <cell r="U66" t="str">
            <v/>
          </cell>
        </row>
        <row r="67">
          <cell r="S67" t="str">
            <v/>
          </cell>
          <cell r="U67" t="str">
            <v/>
          </cell>
        </row>
        <row r="68">
          <cell r="S68" t="str">
            <v/>
          </cell>
          <cell r="U68" t="str">
            <v/>
          </cell>
        </row>
        <row r="69">
          <cell r="S69" t="str">
            <v/>
          </cell>
          <cell r="U69" t="str">
            <v/>
          </cell>
        </row>
        <row r="70">
          <cell r="S70" t="str">
            <v/>
          </cell>
          <cell r="U70" t="str">
            <v/>
          </cell>
        </row>
        <row r="71">
          <cell r="S71" t="str">
            <v/>
          </cell>
          <cell r="U71" t="str">
            <v/>
          </cell>
        </row>
        <row r="72">
          <cell r="S72" t="str">
            <v/>
          </cell>
          <cell r="U72" t="str">
            <v/>
          </cell>
        </row>
        <row r="73">
          <cell r="S73" t="str">
            <v/>
          </cell>
          <cell r="U73" t="str">
            <v/>
          </cell>
        </row>
        <row r="74">
          <cell r="S74" t="str">
            <v/>
          </cell>
          <cell r="U74" t="str">
            <v/>
          </cell>
        </row>
        <row r="75">
          <cell r="S75" t="str">
            <v/>
          </cell>
          <cell r="U75" t="str">
            <v/>
          </cell>
        </row>
        <row r="76">
          <cell r="S76" t="str">
            <v/>
          </cell>
          <cell r="U76" t="str">
            <v/>
          </cell>
        </row>
        <row r="77">
          <cell r="S77" t="str">
            <v/>
          </cell>
          <cell r="U77" t="str">
            <v/>
          </cell>
        </row>
        <row r="78">
          <cell r="S78" t="str">
            <v/>
          </cell>
          <cell r="U78" t="str">
            <v/>
          </cell>
        </row>
        <row r="79">
          <cell r="S79" t="str">
            <v/>
          </cell>
          <cell r="U79" t="str">
            <v/>
          </cell>
        </row>
        <row r="80">
          <cell r="S80" t="str">
            <v/>
          </cell>
          <cell r="U80" t="str">
            <v/>
          </cell>
        </row>
        <row r="81">
          <cell r="S81" t="str">
            <v/>
          </cell>
          <cell r="U81" t="str">
            <v/>
          </cell>
        </row>
        <row r="82">
          <cell r="S82" t="str">
            <v/>
          </cell>
          <cell r="U82" t="str">
            <v/>
          </cell>
        </row>
        <row r="83">
          <cell r="S83" t="str">
            <v/>
          </cell>
          <cell r="U83" t="str">
            <v/>
          </cell>
        </row>
        <row r="84">
          <cell r="S84" t="str">
            <v/>
          </cell>
          <cell r="U84" t="str">
            <v/>
          </cell>
        </row>
        <row r="85">
          <cell r="S85" t="str">
            <v/>
          </cell>
          <cell r="U85" t="str">
            <v/>
          </cell>
        </row>
        <row r="86">
          <cell r="S86" t="str">
            <v/>
          </cell>
          <cell r="U86" t="str">
            <v/>
          </cell>
        </row>
        <row r="87">
          <cell r="S87" t="str">
            <v/>
          </cell>
          <cell r="U87" t="str">
            <v/>
          </cell>
        </row>
        <row r="88">
          <cell r="S88" t="str">
            <v/>
          </cell>
          <cell r="U88" t="str">
            <v/>
          </cell>
        </row>
        <row r="89">
          <cell r="S89" t="str">
            <v/>
          </cell>
          <cell r="U89" t="str">
            <v/>
          </cell>
        </row>
        <row r="90">
          <cell r="S90" t="str">
            <v/>
          </cell>
          <cell r="U90" t="str">
            <v/>
          </cell>
        </row>
        <row r="91">
          <cell r="S91" t="str">
            <v/>
          </cell>
          <cell r="U91" t="str">
            <v/>
          </cell>
        </row>
        <row r="92">
          <cell r="S92" t="str">
            <v/>
          </cell>
          <cell r="U92" t="str">
            <v/>
          </cell>
        </row>
        <row r="93">
          <cell r="S93" t="str">
            <v/>
          </cell>
          <cell r="U93" t="str">
            <v/>
          </cell>
        </row>
        <row r="94">
          <cell r="S94" t="str">
            <v/>
          </cell>
          <cell r="U94" t="str">
            <v/>
          </cell>
        </row>
        <row r="95">
          <cell r="S95" t="str">
            <v/>
          </cell>
          <cell r="U95" t="str">
            <v/>
          </cell>
        </row>
        <row r="96">
          <cell r="S96" t="str">
            <v/>
          </cell>
          <cell r="U96" t="str">
            <v/>
          </cell>
        </row>
        <row r="97">
          <cell r="S97" t="str">
            <v/>
          </cell>
          <cell r="U97" t="str">
            <v/>
          </cell>
        </row>
        <row r="98">
          <cell r="S98" t="str">
            <v/>
          </cell>
          <cell r="U98" t="str">
            <v/>
          </cell>
        </row>
        <row r="99">
          <cell r="S99" t="str">
            <v/>
          </cell>
          <cell r="U99" t="str">
            <v/>
          </cell>
        </row>
        <row r="100">
          <cell r="S100" t="str">
            <v/>
          </cell>
          <cell r="U100" t="str">
            <v/>
          </cell>
        </row>
        <row r="101">
          <cell r="S101" t="str">
            <v/>
          </cell>
          <cell r="U101" t="str">
            <v/>
          </cell>
        </row>
        <row r="102">
          <cell r="S102" t="str">
            <v/>
          </cell>
          <cell r="U102" t="str">
            <v/>
          </cell>
        </row>
        <row r="103">
          <cell r="S103" t="str">
            <v/>
          </cell>
          <cell r="U103" t="str">
            <v/>
          </cell>
        </row>
        <row r="104">
          <cell r="S104" t="str">
            <v/>
          </cell>
          <cell r="U104" t="str">
            <v/>
          </cell>
        </row>
        <row r="105">
          <cell r="S105" t="str">
            <v/>
          </cell>
          <cell r="U105" t="str">
            <v/>
          </cell>
        </row>
        <row r="106">
          <cell r="S106" t="str">
            <v/>
          </cell>
          <cell r="U106" t="str">
            <v/>
          </cell>
        </row>
        <row r="107">
          <cell r="S107" t="str">
            <v/>
          </cell>
          <cell r="U107" t="str">
            <v/>
          </cell>
        </row>
        <row r="108">
          <cell r="S108" t="str">
            <v/>
          </cell>
          <cell r="U108" t="str">
            <v/>
          </cell>
        </row>
        <row r="109">
          <cell r="S109" t="str">
            <v/>
          </cell>
          <cell r="U109" t="str">
            <v/>
          </cell>
        </row>
        <row r="110">
          <cell r="S110" t="str">
            <v/>
          </cell>
          <cell r="U110" t="str">
            <v/>
          </cell>
        </row>
        <row r="111">
          <cell r="S111" t="str">
            <v/>
          </cell>
          <cell r="U111" t="str">
            <v/>
          </cell>
        </row>
        <row r="112">
          <cell r="S112" t="str">
            <v/>
          </cell>
          <cell r="U112" t="str">
            <v/>
          </cell>
        </row>
        <row r="113">
          <cell r="S113" t="str">
            <v/>
          </cell>
          <cell r="U113" t="str">
            <v/>
          </cell>
        </row>
        <row r="114">
          <cell r="S114" t="str">
            <v/>
          </cell>
          <cell r="U114" t="str">
            <v/>
          </cell>
        </row>
        <row r="115">
          <cell r="S115" t="str">
            <v/>
          </cell>
          <cell r="U115" t="str">
            <v/>
          </cell>
        </row>
        <row r="116">
          <cell r="S116" t="str">
            <v/>
          </cell>
          <cell r="U116" t="str">
            <v/>
          </cell>
        </row>
        <row r="117">
          <cell r="S117" t="str">
            <v/>
          </cell>
          <cell r="U117" t="str">
            <v/>
          </cell>
        </row>
        <row r="118">
          <cell r="S118" t="str">
            <v/>
          </cell>
          <cell r="U118" t="str">
            <v/>
          </cell>
        </row>
        <row r="119">
          <cell r="S119" t="str">
            <v/>
          </cell>
          <cell r="U119" t="str">
            <v/>
          </cell>
        </row>
        <row r="120">
          <cell r="S120" t="str">
            <v/>
          </cell>
          <cell r="U120" t="str">
            <v/>
          </cell>
        </row>
        <row r="121">
          <cell r="S121" t="str">
            <v/>
          </cell>
          <cell r="U121" t="str">
            <v/>
          </cell>
        </row>
        <row r="122">
          <cell r="S122" t="str">
            <v/>
          </cell>
          <cell r="U122" t="str">
            <v/>
          </cell>
        </row>
        <row r="123">
          <cell r="S123" t="str">
            <v/>
          </cell>
          <cell r="U123" t="str">
            <v/>
          </cell>
        </row>
        <row r="124">
          <cell r="S124" t="str">
            <v/>
          </cell>
          <cell r="U124" t="str">
            <v/>
          </cell>
        </row>
        <row r="125">
          <cell r="S125" t="str">
            <v/>
          </cell>
          <cell r="U125" t="str">
            <v/>
          </cell>
        </row>
        <row r="126">
          <cell r="S126" t="str">
            <v/>
          </cell>
          <cell r="U126" t="str">
            <v/>
          </cell>
        </row>
        <row r="127">
          <cell r="S127" t="str">
            <v/>
          </cell>
          <cell r="U127" t="str">
            <v/>
          </cell>
        </row>
        <row r="128">
          <cell r="S128" t="str">
            <v/>
          </cell>
          <cell r="U128" t="str">
            <v/>
          </cell>
        </row>
        <row r="129">
          <cell r="S129" t="str">
            <v/>
          </cell>
          <cell r="U129" t="str">
            <v/>
          </cell>
        </row>
        <row r="130">
          <cell r="S130" t="str">
            <v/>
          </cell>
          <cell r="U130" t="str">
            <v/>
          </cell>
        </row>
        <row r="131">
          <cell r="S131" t="str">
            <v/>
          </cell>
          <cell r="U131" t="str">
            <v/>
          </cell>
        </row>
        <row r="132">
          <cell r="S132" t="str">
            <v/>
          </cell>
          <cell r="U132" t="str">
            <v/>
          </cell>
        </row>
        <row r="133">
          <cell r="S133" t="str">
            <v/>
          </cell>
          <cell r="U133" t="str">
            <v/>
          </cell>
        </row>
        <row r="134">
          <cell r="S134" t="str">
            <v/>
          </cell>
          <cell r="U134" t="str">
            <v/>
          </cell>
        </row>
        <row r="135">
          <cell r="S135" t="str">
            <v/>
          </cell>
          <cell r="U135" t="str">
            <v/>
          </cell>
        </row>
        <row r="136">
          <cell r="S136" t="str">
            <v/>
          </cell>
          <cell r="U136" t="str">
            <v/>
          </cell>
        </row>
        <row r="137">
          <cell r="S137" t="str">
            <v/>
          </cell>
          <cell r="U137" t="str">
            <v/>
          </cell>
        </row>
      </sheetData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3. Rate Class Selection"/>
      <sheetName val="4. Growth Factor - NUM_CALC1"/>
      <sheetName val="5. Growth Factor - NUM_CALC2"/>
      <sheetName val="6. Rev_Requ_Check"/>
      <sheetName val="7. Growth Factor - DEN_CALC1"/>
      <sheetName val="8. Revenue Proportions"/>
      <sheetName val="9. Threshold Test"/>
      <sheetName val="10b. Proposed ACM ICM Projects"/>
      <sheetName val="11. Incremental Capital Adj."/>
      <sheetName val="12. Opt 1-Rate Rider Calc F &amp; 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E16">
            <v>1.6E-2</v>
          </cell>
        </row>
        <row r="20">
          <cell r="E20">
            <v>2.1079322167218972E-3</v>
          </cell>
        </row>
        <row r="49">
          <cell r="E49">
            <v>610456833.28499997</v>
          </cell>
        </row>
        <row r="51">
          <cell r="E51">
            <v>28721695</v>
          </cell>
        </row>
      </sheetData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>
        <row r="21">
          <cell r="B21">
            <v>580684.99</v>
          </cell>
        </row>
        <row r="22">
          <cell r="B22">
            <v>349191.33</v>
          </cell>
        </row>
        <row r="25">
          <cell r="C25">
            <v>728450.79099999997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ct. Worksheet"/>
    </sheetNames>
    <sheetDataSet>
      <sheetData sheetId="0"/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/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Log"/>
      <sheetName val="Dashboard"/>
      <sheetName val="Key Metrics"/>
      <sheetName val="4.Pro Forma FS"/>
      <sheetName val="6. ICM Calculation"/>
      <sheetName val="11.∑Pro Forma FS"/>
      <sheetName val="Balance Sheet Adj."/>
      <sheetName val="IRR &amp; Payback"/>
      <sheetName val="RORB"/>
      <sheetName val="Cap Struct Summ - 13%"/>
      <sheetName val="I. Input"/>
      <sheetName val="A.General Assumptions"/>
      <sheetName val="B.Financial Inputs"/>
      <sheetName val="C.Volume Inputs"/>
      <sheetName val="D. Merger Inputs"/>
      <sheetName val="II. Calculation"/>
      <sheetName val="&gt;"/>
      <sheetName val="1.Demand"/>
      <sheetName val="2.Rate"/>
      <sheetName val="3.Cash Flows"/>
      <sheetName val="5.Database"/>
      <sheetName val="&gt; "/>
      <sheetName val="7. ESM Rider (NI Overearn)"/>
      <sheetName val="8.∑Demand"/>
      <sheetName val="9.∑Rate"/>
      <sheetName val="10.∑Cash Flows"/>
      <sheetName val="IV. Output"/>
      <sheetName val="&gt;   "/>
      <sheetName val="Graph Data"/>
      <sheetName val="Graphs"/>
      <sheetName val="Historical Data Backup"/>
      <sheetName val="3-Way+HOBI Savings-Costs"/>
      <sheetName val="3-Way Savings-Costs"/>
      <sheetName val="PS Solar 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E8">
            <v>1</v>
          </cell>
          <cell r="F8">
            <v>1</v>
          </cell>
          <cell r="G8">
            <v>1</v>
          </cell>
          <cell r="H8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B6">
            <v>0</v>
          </cell>
          <cell r="C6">
            <v>0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</row>
        <row r="7">
          <cell r="B7">
            <v>0</v>
          </cell>
          <cell r="C7">
            <v>0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</row>
        <row r="8">
          <cell r="B8">
            <v>0</v>
          </cell>
          <cell r="C8">
            <v>0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</row>
        <row r="9">
          <cell r="B9">
            <v>0</v>
          </cell>
          <cell r="C9">
            <v>0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f &gt;&gt;"/>
      <sheetName val="1a. Acct"/>
      <sheetName val="1b. CC Comb"/>
      <sheetName val="1d. HC Rates"/>
      <sheetName val="1e. Forecast Mapping"/>
      <sheetName val="2. Realized Payroll &gt;&gt;"/>
      <sheetName val="2a. YTD Var"/>
      <sheetName val="2b. Pivot"/>
      <sheetName val="2c. Adj "/>
      <sheetName val="3. Operating &gt;&gt;"/>
      <sheetName val="3a. YTD Var"/>
      <sheetName val="3b. Pivot"/>
      <sheetName val="5. Templates"/>
      <sheetName val="5a. OPEX"/>
      <sheetName val="5b. CAPEX"/>
      <sheetName val="5c. HEAD"/>
      <sheetName val="5d. Adj"/>
      <sheetName val="6. Future Payroll &gt;&gt;"/>
      <sheetName val="6a. Budget"/>
      <sheetName val="6b. Forecast"/>
      <sheetName val="6c. Adj"/>
      <sheetName val="6d. Perm Redux"/>
      <sheetName val="7. Dist Cost &gt;&gt;"/>
      <sheetName val="7a. Alloc Percent"/>
      <sheetName val="7b. No of PCs"/>
      <sheetName val="7c. Allocation Entries"/>
      <sheetName val="8. Consol &gt;&gt;"/>
      <sheetName val="8a. 2012 EDO - Details"/>
      <sheetName val="New Mapping Table"/>
      <sheetName val="Data Dashboard"/>
      <sheetName val="8b. FRS Transfer"/>
      <sheetName val="8d. Taxes"/>
      <sheetName val="8e. Frcst Smmry Extract"/>
      <sheetName val="8f. Forecast Summary"/>
      <sheetName val="8g. Finance Cuts"/>
      <sheetName val="8h. FRS Pivot"/>
      <sheetName val="8i. Detailed Pivot"/>
      <sheetName val="8j. Payroll Savings"/>
      <sheetName val="9. Review &gt;&gt;"/>
      <sheetName val="9a. Variance Analysis"/>
      <sheetName val="9b. CC Variance"/>
      <sheetName val="9c. Realized Payroll Savings"/>
      <sheetName val="9d. Future Payroll Savings"/>
      <sheetName val="10. Reporting &gt;&gt;"/>
      <sheetName val="10a. EDO - Inc St"/>
      <sheetName val="10b. EDO - Mgmt Fee"/>
      <sheetName val="10c. CS - Inc St"/>
      <sheetName val="10d. HHI - Inc St"/>
      <sheetName val="10e. Solar PV - Inc St"/>
      <sheetName val="10f. CDM - Inc St"/>
      <sheetName val="10g. HESI - Inc St"/>
      <sheetName val="10h. Eliminations"/>
      <sheetName val="10i. HHI Cons Inc Stmt"/>
      <sheetName val="11. Inputs-Financial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1.1876484560570071E-2</v>
          </cell>
          <cell r="G13">
            <v>1.1876484560570071E-2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1</v>
          </cell>
          <cell r="E14">
            <v>0</v>
          </cell>
          <cell r="F14">
            <v>2.3752969121140144E-3</v>
          </cell>
          <cell r="G14">
            <v>2.3752969121140144E-3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8</v>
          </cell>
          <cell r="E15">
            <v>0</v>
          </cell>
          <cell r="F15">
            <v>1.9002375296912115E-2</v>
          </cell>
          <cell r="G15">
            <v>1.9002375296912115E-2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22</v>
          </cell>
          <cell r="E16">
            <v>0</v>
          </cell>
          <cell r="F16">
            <v>5.2256532066508314E-2</v>
          </cell>
          <cell r="G16">
            <v>5.2256532066508314E-2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17</v>
          </cell>
          <cell r="E17">
            <v>0.2</v>
          </cell>
          <cell r="F17">
            <v>4.0380047505938245E-2</v>
          </cell>
          <cell r="G17">
            <v>4.0380047505938245E-2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28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4</v>
          </cell>
          <cell r="E19">
            <v>0.2</v>
          </cell>
          <cell r="F19">
            <v>9.5011876484560574E-3</v>
          </cell>
          <cell r="G19">
            <v>9.5011876484560574E-3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0</v>
          </cell>
          <cell r="E20">
            <v>0.2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2.3752969121140144E-3</v>
          </cell>
          <cell r="G23">
            <v>2.3752969121140144E-3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301-102</v>
          </cell>
          <cell r="B25">
            <v>301</v>
          </cell>
          <cell r="C25">
            <v>102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302-101</v>
          </cell>
          <cell r="B26">
            <v>302</v>
          </cell>
          <cell r="C26">
            <v>101</v>
          </cell>
          <cell r="D26">
            <v>16</v>
          </cell>
          <cell r="E26">
            <v>0</v>
          </cell>
          <cell r="F26">
            <v>3.800475059382423E-2</v>
          </cell>
          <cell r="G26">
            <v>3.800475059382423E-2</v>
          </cell>
          <cell r="H26">
            <v>7.4999999999999997E-2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303-101</v>
          </cell>
          <cell r="B27">
            <v>303</v>
          </cell>
          <cell r="C27">
            <v>101</v>
          </cell>
          <cell r="D27">
            <v>25</v>
          </cell>
          <cell r="E27">
            <v>0</v>
          </cell>
          <cell r="F27">
            <v>5.9382422802850353E-2</v>
          </cell>
          <cell r="G27">
            <v>5.9382422802850353E-2</v>
          </cell>
          <cell r="H27">
            <v>0.3644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303-102</v>
          </cell>
          <cell r="B28">
            <v>303</v>
          </cell>
          <cell r="C28">
            <v>102</v>
          </cell>
          <cell r="D28">
            <v>25</v>
          </cell>
          <cell r="E28">
            <v>0</v>
          </cell>
          <cell r="F28">
            <v>5.9382422802850353E-2</v>
          </cell>
          <cell r="G28">
            <v>5.9382422802850353E-2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305-101</v>
          </cell>
          <cell r="B29">
            <v>305</v>
          </cell>
          <cell r="C29">
            <v>101</v>
          </cell>
          <cell r="D29">
            <v>10</v>
          </cell>
          <cell r="E29">
            <v>0</v>
          </cell>
          <cell r="F29">
            <v>2.3752969121140142E-2</v>
          </cell>
          <cell r="G29">
            <v>2.3752969121140142E-2</v>
          </cell>
          <cell r="H29">
            <v>4.82E-2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310-101</v>
          </cell>
          <cell r="B30">
            <v>310</v>
          </cell>
          <cell r="C30">
            <v>101</v>
          </cell>
          <cell r="D30">
            <v>12</v>
          </cell>
          <cell r="E30">
            <v>0</v>
          </cell>
          <cell r="F30">
            <v>2.8503562945368172E-2</v>
          </cell>
          <cell r="G30">
            <v>2.8503562945368172E-2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311-101</v>
          </cell>
          <cell r="B31">
            <v>311</v>
          </cell>
          <cell r="C31">
            <v>101</v>
          </cell>
          <cell r="D31">
            <v>33</v>
          </cell>
          <cell r="E31">
            <v>0</v>
          </cell>
          <cell r="F31">
            <v>7.8384798099762468E-2</v>
          </cell>
          <cell r="G31">
            <v>7.8384798099762468E-2</v>
          </cell>
          <cell r="H31">
            <v>0</v>
          </cell>
          <cell r="I31">
            <v>0.1</v>
          </cell>
          <cell r="J31">
            <v>0.5</v>
          </cell>
          <cell r="K31">
            <v>0.155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311-102</v>
          </cell>
          <cell r="B32">
            <v>311</v>
          </cell>
          <cell r="C32">
            <v>102</v>
          </cell>
          <cell r="D32">
            <v>10</v>
          </cell>
          <cell r="E32">
            <v>0</v>
          </cell>
          <cell r="F32">
            <v>2.3752969121140142E-2</v>
          </cell>
          <cell r="G32">
            <v>2.3752969121140142E-2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6.9000000000000006E-2</v>
          </cell>
        </row>
        <row r="33">
          <cell r="A33" t="str">
            <v>312-101</v>
          </cell>
          <cell r="B33">
            <v>312</v>
          </cell>
          <cell r="C33">
            <v>101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313-101</v>
          </cell>
          <cell r="B34">
            <v>313</v>
          </cell>
          <cell r="C34">
            <v>101</v>
          </cell>
          <cell r="D34">
            <v>10</v>
          </cell>
          <cell r="E34">
            <v>0</v>
          </cell>
          <cell r="F34">
            <v>2.3752969121140142E-2</v>
          </cell>
          <cell r="G34">
            <v>2.3752969121140142E-2</v>
          </cell>
          <cell r="H34">
            <v>0.1017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330-101</v>
          </cell>
          <cell r="B35">
            <v>330</v>
          </cell>
          <cell r="C35">
            <v>101</v>
          </cell>
          <cell r="D35">
            <v>14</v>
          </cell>
          <cell r="E35">
            <v>0</v>
          </cell>
          <cell r="F35">
            <v>3.3254156769596199E-2</v>
          </cell>
          <cell r="G35">
            <v>3.3254156769596199E-2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392-101</v>
          </cell>
          <cell r="B36">
            <v>392</v>
          </cell>
          <cell r="C36">
            <v>101</v>
          </cell>
          <cell r="D36">
            <v>1</v>
          </cell>
          <cell r="E36">
            <v>0</v>
          </cell>
          <cell r="F36">
            <v>2.3752969121140144E-3</v>
          </cell>
          <cell r="G36">
            <v>2.3752969121140144E-3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400-101</v>
          </cell>
          <cell r="B37">
            <v>400</v>
          </cell>
          <cell r="C37">
            <v>101</v>
          </cell>
          <cell r="D37">
            <v>3</v>
          </cell>
          <cell r="E37">
            <v>0</v>
          </cell>
          <cell r="F37">
            <v>7.1258907363420431E-3</v>
          </cell>
          <cell r="G37">
            <v>7.1258907363420431E-3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500-101</v>
          </cell>
          <cell r="B38">
            <v>500</v>
          </cell>
          <cell r="C38">
            <v>101</v>
          </cell>
          <cell r="D38">
            <v>3</v>
          </cell>
          <cell r="E38">
            <v>0</v>
          </cell>
          <cell r="F38">
            <v>7.1258907363420431E-3</v>
          </cell>
          <cell r="G38">
            <v>7.1258907363420431E-3</v>
          </cell>
          <cell r="H38">
            <v>0</v>
          </cell>
          <cell r="I38">
            <v>0.25</v>
          </cell>
          <cell r="J38">
            <v>0</v>
          </cell>
          <cell r="K38">
            <v>8.6999999999999994E-2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501-101</v>
          </cell>
          <cell r="B39">
            <v>501</v>
          </cell>
          <cell r="C39">
            <v>101</v>
          </cell>
          <cell r="D39">
            <v>16</v>
          </cell>
          <cell r="E39">
            <v>0</v>
          </cell>
          <cell r="F39">
            <v>3.800475059382423E-2</v>
          </cell>
          <cell r="G39">
            <v>3.800475059382423E-2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502-101</v>
          </cell>
          <cell r="B40">
            <v>502</v>
          </cell>
          <cell r="C40">
            <v>101</v>
          </cell>
          <cell r="D40">
            <v>25</v>
          </cell>
          <cell r="E40">
            <v>0</v>
          </cell>
          <cell r="F40">
            <v>5.9382422802850353E-2</v>
          </cell>
          <cell r="G40">
            <v>5.9382422802850353E-2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0.16</v>
          </cell>
          <cell r="M40">
            <v>0.77</v>
          </cell>
          <cell r="N40">
            <v>0</v>
          </cell>
        </row>
        <row r="41">
          <cell r="A41" t="str">
            <v>502-102</v>
          </cell>
          <cell r="B41">
            <v>502</v>
          </cell>
          <cell r="C41">
            <v>102</v>
          </cell>
          <cell r="D41">
            <v>6</v>
          </cell>
          <cell r="E41">
            <v>0</v>
          </cell>
          <cell r="F41">
            <v>1.4251781472684086E-2</v>
          </cell>
          <cell r="G41">
            <v>1.4251781472684086E-2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0.29199999999999998</v>
          </cell>
        </row>
        <row r="42">
          <cell r="A42" t="str">
            <v>503-101</v>
          </cell>
          <cell r="B42">
            <v>503</v>
          </cell>
          <cell r="C42">
            <v>101</v>
          </cell>
          <cell r="D42">
            <v>23</v>
          </cell>
          <cell r="E42">
            <v>0</v>
          </cell>
          <cell r="F42">
            <v>5.4631828978622329E-2</v>
          </cell>
          <cell r="G42">
            <v>5.4631828978622329E-2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</v>
          </cell>
          <cell r="N42">
            <v>0</v>
          </cell>
        </row>
        <row r="43">
          <cell r="A43" t="str">
            <v>504-101</v>
          </cell>
          <cell r="B43">
            <v>504</v>
          </cell>
          <cell r="C43">
            <v>101</v>
          </cell>
          <cell r="D43">
            <v>3</v>
          </cell>
          <cell r="E43">
            <v>0</v>
          </cell>
          <cell r="F43">
            <v>7.1258907363420431E-3</v>
          </cell>
          <cell r="G43">
            <v>7.1258907363420431E-3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521-101</v>
          </cell>
          <cell r="B44">
            <v>521</v>
          </cell>
          <cell r="C44">
            <v>101</v>
          </cell>
          <cell r="D44">
            <v>6</v>
          </cell>
          <cell r="E44">
            <v>0</v>
          </cell>
          <cell r="F44">
            <v>1.4251781472684086E-2</v>
          </cell>
          <cell r="G44">
            <v>1.4251781472684086E-2</v>
          </cell>
          <cell r="H44">
            <v>0</v>
          </cell>
          <cell r="I44">
            <v>0</v>
          </cell>
          <cell r="J44">
            <v>0</v>
          </cell>
          <cell r="K44">
            <v>0.113</v>
          </cell>
          <cell r="L44">
            <v>0</v>
          </cell>
          <cell r="M44">
            <v>0</v>
          </cell>
          <cell r="N44">
            <v>5.0000000000000001E-3</v>
          </cell>
        </row>
        <row r="45">
          <cell r="A45" t="str">
            <v>522-101</v>
          </cell>
          <cell r="B45">
            <v>522</v>
          </cell>
          <cell r="C45">
            <v>101</v>
          </cell>
          <cell r="D45">
            <v>14</v>
          </cell>
          <cell r="E45">
            <v>0</v>
          </cell>
          <cell r="F45">
            <v>3.3254156769596199E-2</v>
          </cell>
          <cell r="G45">
            <v>3.3254156769596199E-2</v>
          </cell>
          <cell r="H45">
            <v>0</v>
          </cell>
          <cell r="I45">
            <v>0.05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523-101</v>
          </cell>
          <cell r="B46">
            <v>523</v>
          </cell>
          <cell r="C46">
            <v>101</v>
          </cell>
          <cell r="D46">
            <v>22</v>
          </cell>
          <cell r="E46">
            <v>0</v>
          </cell>
          <cell r="F46">
            <v>5.2256532066508314E-2</v>
          </cell>
          <cell r="G46">
            <v>5.2256532066508314E-2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3.1E-2</v>
          </cell>
        </row>
        <row r="47">
          <cell r="A47" t="str">
            <v>524-101</v>
          </cell>
          <cell r="B47">
            <v>524</v>
          </cell>
          <cell r="C47">
            <v>101</v>
          </cell>
          <cell r="D47">
            <v>3</v>
          </cell>
          <cell r="E47">
            <v>0</v>
          </cell>
          <cell r="F47">
            <v>7.1258907363420431E-3</v>
          </cell>
          <cell r="G47">
            <v>7.1258907363420431E-3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525-101</v>
          </cell>
          <cell r="B48">
            <v>525</v>
          </cell>
          <cell r="C48">
            <v>101</v>
          </cell>
          <cell r="D48">
            <v>7</v>
          </cell>
          <cell r="E48">
            <v>0</v>
          </cell>
          <cell r="F48">
            <v>1.66270783847981E-2</v>
          </cell>
          <cell r="G48">
            <v>1.66270783847981E-2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543-101</v>
          </cell>
          <cell r="B49">
            <v>543</v>
          </cell>
          <cell r="C49">
            <v>101</v>
          </cell>
          <cell r="D49">
            <v>4</v>
          </cell>
          <cell r="E49">
            <v>0</v>
          </cell>
          <cell r="F49">
            <v>9.5011876484560574E-3</v>
          </cell>
          <cell r="G49">
            <v>9.5011876484560574E-3</v>
          </cell>
          <cell r="H49">
            <v>0</v>
          </cell>
          <cell r="I49">
            <v>0</v>
          </cell>
          <cell r="J49">
            <v>0</v>
          </cell>
          <cell r="K49">
            <v>1.2999999999999999E-2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544-101</v>
          </cell>
          <cell r="B50">
            <v>544</v>
          </cell>
          <cell r="C50">
            <v>101</v>
          </cell>
          <cell r="D50">
            <v>7</v>
          </cell>
          <cell r="E50">
            <v>0</v>
          </cell>
          <cell r="F50">
            <v>1.66270783847981E-2</v>
          </cell>
          <cell r="G50">
            <v>1.66270783847981E-2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0.11</v>
          </cell>
          <cell r="M50">
            <v>0</v>
          </cell>
          <cell r="N50">
            <v>0</v>
          </cell>
        </row>
        <row r="51">
          <cell r="A51" t="str">
            <v>544-102</v>
          </cell>
          <cell r="B51">
            <v>544</v>
          </cell>
          <cell r="C51">
            <v>102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6.9000000000000006E-2</v>
          </cell>
        </row>
        <row r="52">
          <cell r="A52" t="str">
            <v>545-101</v>
          </cell>
          <cell r="B52">
            <v>545</v>
          </cell>
          <cell r="C52">
            <v>101</v>
          </cell>
          <cell r="D52">
            <v>9</v>
          </cell>
          <cell r="E52">
            <v>0</v>
          </cell>
          <cell r="F52">
            <v>2.1377672209026127E-2</v>
          </cell>
          <cell r="G52">
            <v>2.1377672209026127E-2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0.56999999999999995</v>
          </cell>
          <cell r="M52">
            <v>0.23</v>
          </cell>
          <cell r="N52">
            <v>0</v>
          </cell>
        </row>
        <row r="53">
          <cell r="A53" t="str">
            <v>545-102</v>
          </cell>
          <cell r="B53">
            <v>545</v>
          </cell>
          <cell r="C53">
            <v>102</v>
          </cell>
          <cell r="D53">
            <v>1</v>
          </cell>
          <cell r="E53">
            <v>0</v>
          </cell>
          <cell r="F53">
            <v>2.3752969121140144E-3</v>
          </cell>
          <cell r="G53">
            <v>2.3752969121140144E-3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0.33700000000000002</v>
          </cell>
        </row>
        <row r="54">
          <cell r="A54" t="str">
            <v>592-101</v>
          </cell>
          <cell r="B54">
            <v>592</v>
          </cell>
          <cell r="C54">
            <v>101</v>
          </cell>
          <cell r="D54">
            <v>1</v>
          </cell>
          <cell r="E54">
            <v>0</v>
          </cell>
          <cell r="F54">
            <v>2.3752969121140144E-3</v>
          </cell>
          <cell r="G54">
            <v>2.3752969121140144E-3</v>
          </cell>
          <cell r="H54">
            <v>0</v>
          </cell>
          <cell r="I54">
            <v>0</v>
          </cell>
          <cell r="J54">
            <v>0.5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593-101</v>
          </cell>
          <cell r="B55">
            <v>593</v>
          </cell>
          <cell r="C55">
            <v>101</v>
          </cell>
          <cell r="D55">
            <v>3</v>
          </cell>
          <cell r="E55">
            <v>0</v>
          </cell>
          <cell r="F55">
            <v>7.1258907363420431E-3</v>
          </cell>
          <cell r="G55">
            <v>7.1258907363420431E-3</v>
          </cell>
          <cell r="H55">
            <v>0</v>
          </cell>
          <cell r="I55">
            <v>0.25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600-101</v>
          </cell>
          <cell r="B56">
            <v>600</v>
          </cell>
          <cell r="C56">
            <v>101</v>
          </cell>
          <cell r="D56">
            <v>1</v>
          </cell>
          <cell r="E56">
            <v>0</v>
          </cell>
          <cell r="F56">
            <v>2.3752969121140144E-3</v>
          </cell>
          <cell r="G56">
            <v>2.3752969121140144E-3</v>
          </cell>
          <cell r="H56">
            <v>0</v>
          </cell>
          <cell r="I56">
            <v>0</v>
          </cell>
          <cell r="J56">
            <v>0</v>
          </cell>
          <cell r="K56">
            <v>2.5000000000000001E-2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601-101</v>
          </cell>
          <cell r="B57">
            <v>601</v>
          </cell>
          <cell r="C57">
            <v>101</v>
          </cell>
          <cell r="D57">
            <v>2</v>
          </cell>
          <cell r="E57">
            <v>0</v>
          </cell>
          <cell r="F57">
            <v>4.7505938242280287E-3</v>
          </cell>
          <cell r="G57">
            <v>4.7505938242280287E-3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620-101</v>
          </cell>
          <cell r="B58">
            <v>620</v>
          </cell>
          <cell r="C58">
            <v>101</v>
          </cell>
          <cell r="D58">
            <v>12</v>
          </cell>
          <cell r="E58">
            <v>0</v>
          </cell>
          <cell r="F58">
            <v>2.8503562945368172E-2</v>
          </cell>
          <cell r="G58">
            <v>2.8503562945368172E-2</v>
          </cell>
          <cell r="H58">
            <v>0</v>
          </cell>
          <cell r="I58">
            <v>0.1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650-101</v>
          </cell>
          <cell r="B59">
            <v>650</v>
          </cell>
          <cell r="C59">
            <v>101</v>
          </cell>
          <cell r="D59">
            <v>10</v>
          </cell>
          <cell r="E59">
            <v>0</v>
          </cell>
          <cell r="F59">
            <v>2.3752969121140142E-2</v>
          </cell>
          <cell r="G59">
            <v>2.3752969121140142E-2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651-101</v>
          </cell>
          <cell r="B60">
            <v>651</v>
          </cell>
          <cell r="C60">
            <v>101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0.13500000000000001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654-102</v>
          </cell>
          <cell r="B61">
            <v>654</v>
          </cell>
          <cell r="C61">
            <v>102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6.6000000000000003E-2</v>
          </cell>
        </row>
        <row r="62">
          <cell r="A62" t="str">
            <v>680-101</v>
          </cell>
          <cell r="B62">
            <v>680</v>
          </cell>
          <cell r="C62">
            <v>101</v>
          </cell>
          <cell r="D62">
            <v>26</v>
          </cell>
          <cell r="E62">
            <v>0</v>
          </cell>
          <cell r="F62">
            <v>6.1757719714964368E-2</v>
          </cell>
          <cell r="G62">
            <v>6.1757719714964368E-2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Total</v>
          </cell>
          <cell r="B63">
            <v>0</v>
          </cell>
          <cell r="C63">
            <v>0</v>
          </cell>
          <cell r="D63">
            <v>453</v>
          </cell>
          <cell r="E63">
            <v>0</v>
          </cell>
          <cell r="F63">
            <v>421</v>
          </cell>
          <cell r="G63">
            <v>421</v>
          </cell>
          <cell r="H63">
            <v>404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77">
          <cell r="B77">
            <v>100</v>
          </cell>
        </row>
        <row r="78">
          <cell r="B78">
            <v>200</v>
          </cell>
        </row>
        <row r="79">
          <cell r="B79">
            <v>201</v>
          </cell>
        </row>
        <row r="80">
          <cell r="B80">
            <v>205</v>
          </cell>
        </row>
        <row r="81">
          <cell r="B81">
            <v>210</v>
          </cell>
        </row>
        <row r="82">
          <cell r="B82">
            <v>211</v>
          </cell>
        </row>
        <row r="83">
          <cell r="B83">
            <v>212</v>
          </cell>
        </row>
        <row r="84">
          <cell r="B84">
            <v>213</v>
          </cell>
        </row>
        <row r="85">
          <cell r="B85">
            <v>214</v>
          </cell>
        </row>
        <row r="86">
          <cell r="B86">
            <v>293</v>
          </cell>
        </row>
        <row r="87">
          <cell r="B87">
            <v>400</v>
          </cell>
        </row>
        <row r="88">
          <cell r="B88">
            <v>600</v>
          </cell>
        </row>
        <row r="89">
          <cell r="B89">
            <v>601</v>
          </cell>
        </row>
        <row r="90">
          <cell r="B90">
            <v>620</v>
          </cell>
        </row>
        <row r="91">
          <cell r="B91">
            <v>650</v>
          </cell>
        </row>
        <row r="92">
          <cell r="B92">
            <v>651</v>
          </cell>
        </row>
        <row r="93">
          <cell r="B93">
            <v>654</v>
          </cell>
        </row>
        <row r="94">
          <cell r="B94">
            <v>680</v>
          </cell>
        </row>
        <row r="95">
          <cell r="B95">
            <v>690</v>
          </cell>
        </row>
        <row r="96">
          <cell r="B96">
            <v>800</v>
          </cell>
        </row>
        <row r="97">
          <cell r="B97">
            <v>900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B. Setup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3">
          <cell r="A123" t="str">
            <v>W35</v>
          </cell>
          <cell r="B123">
            <v>1500</v>
          </cell>
        </row>
        <row r="124">
          <cell r="A124" t="str">
            <v>W40</v>
          </cell>
          <cell r="B124">
            <v>1710</v>
          </cell>
        </row>
        <row r="125">
          <cell r="A125" t="str">
            <v>P35</v>
          </cell>
          <cell r="B125">
            <v>1540</v>
          </cell>
        </row>
        <row r="126">
          <cell r="A126" t="str">
            <v>P40</v>
          </cell>
          <cell r="B126">
            <v>1700</v>
          </cell>
        </row>
        <row r="131">
          <cell r="A131" t="str">
            <v>Union</v>
          </cell>
          <cell r="B131" t="str">
            <v>Full Time - Temporary</v>
          </cell>
          <cell r="C131" t="str">
            <v>P</v>
          </cell>
        </row>
        <row r="132">
          <cell r="A132" t="str">
            <v>Non-Union</v>
          </cell>
          <cell r="B132" t="str">
            <v>Full Time - Permanent</v>
          </cell>
          <cell r="C132" t="str">
            <v>W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 t="str">
            <v/>
          </cell>
          <cell r="K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 t="str">
            <v/>
          </cell>
          <cell r="K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 t="str">
            <v/>
          </cell>
          <cell r="K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 t="str">
            <v/>
          </cell>
          <cell r="K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 t="str">
            <v/>
          </cell>
          <cell r="K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 t="str">
            <v/>
          </cell>
          <cell r="K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 t="str">
            <v/>
          </cell>
          <cell r="K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 t="str">
            <v/>
          </cell>
          <cell r="J21" t="str">
            <v>Niagara Hospital Feeder</v>
          </cell>
          <cell r="K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 t="str">
            <v/>
          </cell>
          <cell r="J24" t="str">
            <v>Reactive Renewal</v>
          </cell>
          <cell r="K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 t="str">
            <v/>
          </cell>
          <cell r="J25" t="str">
            <v>Reactive Renewal</v>
          </cell>
          <cell r="K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 t="str">
            <v/>
          </cell>
          <cell r="J26" t="str">
            <v>Poles to be repaired based on testing (Year/Customers/Time inflated)</v>
          </cell>
          <cell r="K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 t="str">
            <v/>
          </cell>
          <cell r="J27" t="str">
            <v>Transformers required to be replaced due to testing (Year/Customers/Time inflated)</v>
          </cell>
          <cell r="K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 refreshError="1"/>
      <sheetData sheetId="10" refreshError="1"/>
      <sheetData sheetId="11" refreshError="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Related Links"/>
      <sheetName val="3. Rate Class Selection"/>
      <sheetName val="4. Hidden"/>
      <sheetName val="6. hidden"/>
      <sheetName val="4. Growth Factor - NUM_CALC1"/>
      <sheetName val="5. Growth Factor - NUM_CALC2"/>
      <sheetName val="9. STS - Billing Det &amp; Rate HID"/>
      <sheetName val="6. Rev_Requ_Check"/>
      <sheetName val="7. Growth Factor - DEN_CALC"/>
      <sheetName val="7. Load Actual - HID"/>
      <sheetName val="8. Revenue Proportions"/>
      <sheetName val="8. Current Revenue - HID"/>
      <sheetName val="9. Threshold Test"/>
      <sheetName val="24. hidden"/>
      <sheetName val="lists"/>
      <sheetName val="Sheet1"/>
      <sheetName val="10a. Proposed ACM Projects"/>
      <sheetName val="10b. Proposed ACM ICM Projects"/>
      <sheetName val="11. Incremental Capital Adj."/>
      <sheetName val="12. Opt 1-Rate Rider Calc F &amp;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DISTRIBUTED GENERATION [DGEN]</v>
          </cell>
          <cell r="AL1" t="str">
            <v>Algoma Power Inc.</v>
          </cell>
        </row>
        <row r="2">
          <cell r="A2" t="str">
            <v>EMBEDDED DISTRIBUTOR</v>
          </cell>
          <cell r="O2" t="str">
            <v>$/kWh</v>
          </cell>
          <cell r="AL2" t="str">
            <v>Atikokan Hydro Inc.</v>
          </cell>
        </row>
        <row r="3">
          <cell r="A3" t="str">
            <v>EMBEDDED DISTRIBUTOR</v>
          </cell>
          <cell r="O3" t="str">
            <v>$/kW</v>
          </cell>
          <cell r="AL3" t="str">
            <v>Attawapiskat Power Corporation</v>
          </cell>
        </row>
        <row r="4">
          <cell r="A4" t="str">
            <v>FARMS - SINGLE PHASE ENERGY-BILLED [F1]</v>
          </cell>
          <cell r="O4" t="str">
            <v>$/kVA</v>
          </cell>
          <cell r="AL4" t="str">
            <v>Bluewater Power Distribution Corporation</v>
          </cell>
        </row>
        <row r="5">
          <cell r="A5" t="str">
            <v>FARMS - THREE PHASE ENERGY-BILLED [F3]</v>
          </cell>
          <cell r="AL5" t="str">
            <v>Brant County Power Inc.</v>
          </cell>
        </row>
        <row r="6">
          <cell r="A6" t="str">
            <v>GENERAL SERVICE - COMMERCIAL</v>
          </cell>
          <cell r="AL6" t="str">
            <v>Brantford Power Inc.</v>
          </cell>
        </row>
        <row r="7">
          <cell r="A7" t="str">
            <v>GENERAL SERVICE - INSTITUTIONAL</v>
          </cell>
          <cell r="AL7" t="str">
            <v>Burlington Hydro Inc.</v>
          </cell>
        </row>
        <row r="8">
          <cell r="A8" t="str">
            <v>GENERAL SERVICE 1,000 TO 2,999 KW</v>
          </cell>
          <cell r="AL8" t="str">
            <v>Cambridge and North Dumfries Hydro Inc.</v>
          </cell>
        </row>
        <row r="9">
          <cell r="A9" t="str">
            <v>GENERAL SERVICE 1,000 TO 4,999 KW</v>
          </cell>
          <cell r="AL9" t="str">
            <v>Canadian Niagara Power Inc.</v>
          </cell>
        </row>
        <row r="10">
          <cell r="A10" t="str">
            <v>GENERAL SERVICE 1,000 TO 4,999 KW - INTERVAL METERS</v>
          </cell>
          <cell r="AL10" t="str">
            <v>Centre Wellington Hydro Ltd.</v>
          </cell>
        </row>
        <row r="11">
          <cell r="A11" t="str">
            <v>GENERAL SERVICE 1,000 TO 4,999 KW (CO-GENERATION)</v>
          </cell>
          <cell r="AL11" t="str">
            <v>Chapleau Public Utilities Corporation</v>
          </cell>
        </row>
        <row r="12">
          <cell r="A12" t="str">
            <v>GENERAL SERVICE 1,500 TO 4,999 KW</v>
          </cell>
          <cell r="AL12" t="str">
            <v>COLLUS PowerStream Corp.</v>
          </cell>
        </row>
        <row r="13">
          <cell r="A13" t="str">
            <v>GENERAL SERVICE 2,500 TO 4,999 KW</v>
          </cell>
          <cell r="AL13" t="str">
            <v>Cooperative Hydro Embrun Inc.</v>
          </cell>
        </row>
        <row r="14">
          <cell r="A14" t="str">
            <v>GENERAL SERVICE 3,000 TO 4,999 KW</v>
          </cell>
          <cell r="AL14" t="str">
            <v>E.L.K. Energy Inc.</v>
          </cell>
        </row>
        <row r="15">
          <cell r="A15" t="str">
            <v>GENERAL SERVICE 3,000 TO 4,999 KW - INTERMEDIATE USE</v>
          </cell>
          <cell r="AL15" t="str">
            <v>Enersource Hydro Mississauga Inc.</v>
          </cell>
        </row>
        <row r="16">
          <cell r="A16" t="str">
            <v>GENERAL SERVICE 3,000 TO 4,999 KW - INTERVAL METERED</v>
          </cell>
          <cell r="AL16" t="str">
            <v>Entegrus Powerlines Inc.</v>
          </cell>
        </row>
        <row r="17">
          <cell r="A17" t="str">
            <v>GENERAL SERVICE 3,000 TO 4,999 KW - TIME OF USE</v>
          </cell>
          <cell r="AL17" t="str">
            <v>EnWin Utilities Ltd.</v>
          </cell>
        </row>
        <row r="18">
          <cell r="A18" t="str">
            <v>GENERAL SERVICE 50 TO 1,000 KW</v>
          </cell>
          <cell r="AL18" t="str">
            <v>Erie Thames Powerlines Corporation</v>
          </cell>
        </row>
        <row r="19">
          <cell r="A19" t="str">
            <v>GENERAL SERVICE 50 TO 1,000 KW - INTERVAL METERS</v>
          </cell>
          <cell r="AL19" t="str">
            <v>Espanola Regional Hydro Distribution Corporation</v>
          </cell>
        </row>
        <row r="20">
          <cell r="A20" t="str">
            <v>GENERAL SERVICE 50 TO 1,000 KW - NON INTERVAL METERS</v>
          </cell>
          <cell r="AL20" t="str">
            <v>Essex Powerlines Corporation</v>
          </cell>
        </row>
        <row r="21">
          <cell r="A21" t="str">
            <v>GENERAL SERVICE 50 TO 1,499 KW</v>
          </cell>
          <cell r="AL21" t="str">
            <v>Festival Hydro Inc.</v>
          </cell>
        </row>
        <row r="22">
          <cell r="A22" t="str">
            <v>GENERAL SERVICE 50 TO 1,499 KW - INTERVAL METERED</v>
          </cell>
          <cell r="AL22" t="str">
            <v>Fort Albany Power Corporation</v>
          </cell>
        </row>
        <row r="23">
          <cell r="A23" t="str">
            <v>GENERAL SERVICE 50 TO 2,499 KW</v>
          </cell>
          <cell r="AL23" t="str">
            <v>Fort Frances Power Corporation</v>
          </cell>
        </row>
        <row r="24">
          <cell r="A24" t="str">
            <v>GENERAL SERVICE 50 TO 2,999 KW</v>
          </cell>
          <cell r="AL24" t="str">
            <v>Greater Sudbury Hydro Inc.</v>
          </cell>
        </row>
        <row r="25">
          <cell r="A25" t="str">
            <v>GENERAL SERVICE 50 TO 2,999 KW - INTERVAL METERED</v>
          </cell>
          <cell r="AL25" t="str">
            <v>Grimsby Power Inc.</v>
          </cell>
        </row>
        <row r="26">
          <cell r="A26" t="str">
            <v>GENERAL SERVICE 50 TO 2,999 KW - TIME OF USE</v>
          </cell>
          <cell r="AL26" t="str">
            <v>Guelph Hydro Electric Systems Inc.</v>
          </cell>
        </row>
        <row r="27">
          <cell r="A27" t="str">
            <v>GENERAL SERVICE 50 TO 4,999 KW</v>
          </cell>
          <cell r="AL27" t="str">
            <v>Haldimand County Hydro Inc.</v>
          </cell>
        </row>
        <row r="28">
          <cell r="A28" t="str">
            <v>GENERAL SERVICE 50 TO 4,999 KW - INTERVAL METERED</v>
          </cell>
          <cell r="AL28" t="str">
            <v>Halton Hills Hydro Inc.</v>
          </cell>
        </row>
        <row r="29">
          <cell r="A29" t="str">
            <v>GENERAL SERVICE 50 TO 4,999 KW - TIME OF USE</v>
          </cell>
          <cell r="AL29" t="str">
            <v>Hearst Power Distribution Company Limited</v>
          </cell>
        </row>
        <row r="30">
          <cell r="A30" t="str">
            <v>GENERAL SERVICE 50 TO 4,999 KW (COGENERATION)</v>
          </cell>
          <cell r="AL30" t="str">
            <v>Horizon Utilities Corporation</v>
          </cell>
        </row>
        <row r="31">
          <cell r="A31" t="str">
            <v>GENERAL SERVICE 50 TO 4,999 KW (FORMERLY TIME OF USE)</v>
          </cell>
          <cell r="AL31" t="str">
            <v>Hydro 2000 Inc.</v>
          </cell>
        </row>
        <row r="32">
          <cell r="A32" t="str">
            <v>GENERAL SERVICE 50 TO 499 KW</v>
          </cell>
          <cell r="AL32" t="str">
            <v>Hydro Hawkesbury Inc.</v>
          </cell>
        </row>
        <row r="33">
          <cell r="A33" t="str">
            <v>GENERAL SERVICE 50 TO 699 KW</v>
          </cell>
          <cell r="AL33" t="str">
            <v>Hydro One Brampton Networks Inc.</v>
          </cell>
        </row>
        <row r="34">
          <cell r="A34" t="str">
            <v>GENERAL SERVICE 50 TO 999 KW</v>
          </cell>
          <cell r="AL34" t="str">
            <v>Hydro One Networks Inc.</v>
          </cell>
        </row>
        <row r="35">
          <cell r="A35" t="str">
            <v>GENERAL SERVICE 50 TO 999 KW - INTERVAL METERED</v>
          </cell>
          <cell r="AL35" t="str">
            <v>Hydro One Remote Communities Inc.</v>
          </cell>
        </row>
        <row r="36">
          <cell r="A36" t="str">
            <v>GENERAL SERVICE 500 TO 4,999 KW</v>
          </cell>
          <cell r="AL36" t="str">
            <v>Hydro Ottawa Limited</v>
          </cell>
        </row>
        <row r="37">
          <cell r="A37" t="str">
            <v>GENERAL SERVICE 700 TO 4,999 KW</v>
          </cell>
          <cell r="AL37" t="str">
            <v>Innpower Corporation</v>
          </cell>
        </row>
        <row r="38">
          <cell r="A38" t="str">
            <v>GENERAL SERVICE DEMAND BILLED (50 KW AND ABOVE) [GSD]</v>
          </cell>
          <cell r="AL38" t="str">
            <v>Kashechewan Power Corporation</v>
          </cell>
        </row>
        <row r="39">
          <cell r="A39" t="str">
            <v>GENERAL SERVICE ENERGY BILLED (LESS THAN 50 KW) [GSE-METERED]</v>
          </cell>
          <cell r="AL39" t="str">
            <v>Kenora Hydro Electric Corporation Ltd.</v>
          </cell>
        </row>
        <row r="40">
          <cell r="A40" t="str">
            <v>GENERAL SERVICE ENERGY BILLED (LESS THAN TO 50 KW) [GSE-UNMETERED]</v>
          </cell>
          <cell r="AL40" t="str">
            <v>Kingston Hydro Corporation</v>
          </cell>
        </row>
        <row r="41">
          <cell r="A41" t="str">
            <v>GENERAL SERVICE EQUAL TO OR GREATER THAN 1,500 KW</v>
          </cell>
          <cell r="AL41" t="str">
            <v>Kitchener-Wilmot Hydro Inc.</v>
          </cell>
        </row>
        <row r="42">
          <cell r="A42" t="str">
            <v>GENERAL SERVICE EQUAL TO OR GREATER THAN 1,500 KW - INTERVAL METERED</v>
          </cell>
          <cell r="AL42" t="str">
            <v>Lakefront Utilities Inc.</v>
          </cell>
        </row>
        <row r="43">
          <cell r="A43" t="str">
            <v>GENERAL SERVICE GREATER THAN 1,000 KW</v>
          </cell>
          <cell r="AL43" t="str">
            <v>Lakeland Power Distribution Ltd.</v>
          </cell>
        </row>
        <row r="44">
          <cell r="A44" t="str">
            <v>GENERAL SERVICE GREATER THAN 50 kW - WMP</v>
          </cell>
          <cell r="AL44" t="str">
            <v>London Hydro Inc.</v>
          </cell>
        </row>
        <row r="45">
          <cell r="A45" t="str">
            <v>GENERAL SERVICE INTERMEDIATE 1,000 TO 4,999 KW</v>
          </cell>
          <cell r="AL45" t="str">
            <v>Midland Power Utility Corporation</v>
          </cell>
        </row>
        <row r="46">
          <cell r="A46" t="str">
            <v>GENERAL SERVICE INTERMEDIATE RATE CLASS 1,000 TO 4,999 KW (FORMERLY GENERAL SERVICE &gt; 50 KW CUSTOMERS)</v>
          </cell>
          <cell r="AL46" t="str">
            <v>Milton Hydro Distribution Inc.</v>
          </cell>
        </row>
        <row r="47">
          <cell r="A47" t="str">
            <v>GENERAL SERVICE INTERMEDIATE RATE CLASS 1,000 TO 4,999 KW (FORMERLY LARGE USE CUSTOMERS)</v>
          </cell>
          <cell r="AL47" t="str">
            <v>Newmarket-Tay Power Distribution Ltd.</v>
          </cell>
        </row>
        <row r="48">
          <cell r="A48" t="str">
            <v>GENERAL SERVICE LESS THAN 50 KW</v>
          </cell>
          <cell r="AL48" t="str">
            <v>Niagara Peninsula Energy Inc.</v>
          </cell>
        </row>
        <row r="49">
          <cell r="A49" t="str">
            <v>GENERAL SERVICE LESS THAN 50 KW - SINGLE PHASE ENERGY-BILLED [G1]</v>
          </cell>
          <cell r="AL49" t="str">
            <v>Niagara-on-the-Lake Hydro Inc.</v>
          </cell>
        </row>
        <row r="50">
          <cell r="A50" t="str">
            <v>GENERAL SERVICE LESS THAN 50 KW - THREE PHASE ENERGY-BILLED [G3]</v>
          </cell>
          <cell r="AL50" t="str">
            <v>Norfolk Power Distribution Inc.</v>
          </cell>
        </row>
        <row r="51">
          <cell r="A51" t="str">
            <v>GENERAL SERVICE LESS THAN 50 KW - TRANSMISSION CLASS ENERGY-BILLED [T]</v>
          </cell>
          <cell r="AL51" t="str">
            <v>North Bay Hydro Distribution Limited</v>
          </cell>
        </row>
        <row r="52">
          <cell r="A52" t="str">
            <v>GENERAL SERVICE LESS THAN 50 KW - URBAN ENERGY-BILLED [UG]</v>
          </cell>
          <cell r="AL52" t="str">
            <v>Northern Ontario Wires Inc.</v>
          </cell>
        </row>
        <row r="53">
          <cell r="A53" t="str">
            <v>GENERAL SERVICE SINGLE PHASE - G1</v>
          </cell>
          <cell r="AL53" t="str">
            <v>Oakville Hydro Electricity Distribution Inc.</v>
          </cell>
        </row>
        <row r="54">
          <cell r="A54" t="str">
            <v>GENERAL SERVICE THREE PHASE - G3</v>
          </cell>
          <cell r="AL54" t="str">
            <v>Orangeville Hydro Limited</v>
          </cell>
        </row>
        <row r="55">
          <cell r="A55" t="str">
            <v>INTERMEDIATE USERS</v>
          </cell>
          <cell r="AL55" t="str">
            <v>Orillia Power Distribution Corporation</v>
          </cell>
        </row>
        <row r="56">
          <cell r="A56" t="str">
            <v>INTERMEDIATE WITH SELF GENERATION</v>
          </cell>
          <cell r="AL56" t="str">
            <v>Oshawa PUC Networks Inc.</v>
          </cell>
        </row>
        <row r="57">
          <cell r="A57" t="str">
            <v>LARGE USE</v>
          </cell>
          <cell r="AL57" t="str">
            <v>Ottawa River Power Corporation</v>
          </cell>
        </row>
        <row r="58">
          <cell r="A58" t="str">
            <v>LARGE USE - 3TS</v>
          </cell>
          <cell r="AL58" t="str">
            <v>Peterborough Distribution Incorporated</v>
          </cell>
        </row>
        <row r="59">
          <cell r="A59" t="str">
            <v>LARGE USE - FORD ANNEX</v>
          </cell>
          <cell r="AL59" t="str">
            <v>PowerStream Inc.</v>
          </cell>
        </row>
        <row r="60">
          <cell r="A60" t="str">
            <v>LARGE USE - REGULAR</v>
          </cell>
          <cell r="AL60" t="str">
            <v>PUC Distribution Inc.</v>
          </cell>
        </row>
        <row r="61">
          <cell r="A61" t="str">
            <v>LARGE USE &gt; 5000 KW</v>
          </cell>
          <cell r="AL61" t="str">
            <v>Renfrew Hydro Inc.</v>
          </cell>
        </row>
        <row r="62">
          <cell r="A62" t="str">
            <v>microFIT</v>
          </cell>
          <cell r="AL62" t="str">
            <v>Rideau St. Lawrence Distribution Inc.</v>
          </cell>
        </row>
        <row r="63">
          <cell r="A63" t="str">
            <v>RESIDENTIAL</v>
          </cell>
          <cell r="AL63" t="str">
            <v>Sioux Lookout Hydro Inc.</v>
          </cell>
        </row>
        <row r="64">
          <cell r="A64" t="str">
            <v>RESIDENTIAL - HENSALL</v>
          </cell>
          <cell r="AL64" t="str">
            <v>St. Thomas Energy Inc.</v>
          </cell>
        </row>
        <row r="65">
          <cell r="A65" t="str">
            <v>RESIDENTIAL - HIGH DENSITY [R1]</v>
          </cell>
          <cell r="AL65" t="str">
            <v>Thunder Bay Hydro Electricity Distribution Inc.</v>
          </cell>
        </row>
        <row r="66">
          <cell r="A66" t="str">
            <v>RESIDENTIAL - LOW DENSITY [R2]</v>
          </cell>
          <cell r="AL66" t="str">
            <v>Tillsonburg Hydro Inc.</v>
          </cell>
        </row>
        <row r="67">
          <cell r="A67" t="str">
            <v>RESIDENTIAL - MEDIUM DENSITY [R1]</v>
          </cell>
          <cell r="AL67" t="str">
            <v>Toronto Hydro-Electric System Limited</v>
          </cell>
        </row>
        <row r="68">
          <cell r="A68" t="str">
            <v>RESIDENTIAL - NORMAL DENSITY [R2]</v>
          </cell>
          <cell r="AL68" t="str">
            <v>Veridian Connections Inc.</v>
          </cell>
        </row>
        <row r="69">
          <cell r="A69" t="str">
            <v>RESIDENTIAL - TIME OF USE</v>
          </cell>
          <cell r="AL69" t="str">
            <v>Wasaga Distribution Inc.</v>
          </cell>
        </row>
        <row r="70">
          <cell r="A70" t="str">
            <v>RESIDENTIAL - URBAN [UR]</v>
          </cell>
          <cell r="AL70" t="str">
            <v>Waterloo North Hydro Inc.</v>
          </cell>
        </row>
        <row r="71">
          <cell r="A71" t="str">
            <v>RESIDENTIAL REGULAR</v>
          </cell>
          <cell r="AL71" t="str">
            <v>Welland Hydro-Electric System Corp.</v>
          </cell>
        </row>
        <row r="72">
          <cell r="A72" t="str">
            <v>RESIDENTIAL SUBURBAN</v>
          </cell>
          <cell r="AL72" t="str">
            <v>Wellington North Power Inc.</v>
          </cell>
        </row>
        <row r="73">
          <cell r="A73" t="str">
            <v>RESIDENTIAL SUBURBAN SEASONAL</v>
          </cell>
          <cell r="AL73" t="str">
            <v>West Coast Huron Energy Inc.</v>
          </cell>
        </row>
        <row r="74">
          <cell r="A74" t="str">
            <v>RESIDENTIAL SUBURBAN YEAR ROUND</v>
          </cell>
          <cell r="AL74" t="str">
            <v>Westario Power Inc.</v>
          </cell>
        </row>
        <row r="75">
          <cell r="A75" t="str">
            <v>RESIDENTIAL URBAN</v>
          </cell>
          <cell r="AL75" t="str">
            <v>Whitby Hydro Electric Corporation</v>
          </cell>
        </row>
        <row r="76">
          <cell r="A76" t="str">
            <v>RESIDENTIAL URBAN YEAR-ROUND</v>
          </cell>
          <cell r="AL76" t="str">
            <v>Woodstock Hydro Services Inc.</v>
          </cell>
        </row>
        <row r="77">
          <cell r="A77" t="str">
            <v>SEASONAL RESIDENTIAL</v>
          </cell>
        </row>
        <row r="78">
          <cell r="A78" t="str">
            <v>SEASONAL RESIDENTIAL - HIGH DENSITY [R3]</v>
          </cell>
        </row>
        <row r="79">
          <cell r="A79" t="str">
            <v>SEASONAL RESIDENTIAL - NORMAL DENSITY [R4]</v>
          </cell>
        </row>
        <row r="80">
          <cell r="A80" t="str">
            <v>SENTINEL LIGHTING</v>
          </cell>
        </row>
        <row r="81">
          <cell r="A81" t="str">
            <v>SMALL COMMERCIAL AND USL - PER CONNECTION</v>
          </cell>
        </row>
        <row r="82">
          <cell r="A82" t="str">
            <v>SMALL COMMERCIAL AND USL - PER METER</v>
          </cell>
        </row>
        <row r="83">
          <cell r="A83" t="str">
            <v>STANDARD A GENERAL SERVICE AIR ACCESS</v>
          </cell>
        </row>
        <row r="84">
          <cell r="A84" t="str">
            <v>STANDARD A GENERAL SERVICE ROAD/RAIL</v>
          </cell>
        </row>
        <row r="85">
          <cell r="A85" t="str">
            <v>STANDARD A GRID CONNECTED</v>
          </cell>
        </row>
        <row r="86">
          <cell r="A86" t="str">
            <v>STANDARD A RESIDENTIAL AIR ACCESS</v>
          </cell>
        </row>
        <row r="87">
          <cell r="A87" t="str">
            <v>STANDARD A RESIDENTIAL ROAD/RAIL</v>
          </cell>
        </row>
        <row r="88">
          <cell r="A88" t="str">
            <v>STANDBY - GENERAL SERVICE 1,000 - 5,000 KW</v>
          </cell>
        </row>
        <row r="89">
          <cell r="A89" t="str">
            <v>STANDBY - GENERAL SERVICE 50 - 1,000 KW</v>
          </cell>
        </row>
        <row r="90">
          <cell r="A90" t="str">
            <v>STANDBY - LARGE USE</v>
          </cell>
        </row>
        <row r="91">
          <cell r="A91" t="str">
            <v>STANDBY DISTRIBUTION SERVICE</v>
          </cell>
        </row>
        <row r="92">
          <cell r="A92" t="str">
            <v>STANDBY POWER</v>
          </cell>
        </row>
        <row r="93">
          <cell r="A93" t="str">
            <v>STANDBY POWER - APPROVED ON AN INTERIM BASIS</v>
          </cell>
        </row>
        <row r="94">
          <cell r="A94" t="str">
            <v>STANDBY POWER GENERAL SERVICE 1,500 TO 4,999 KW</v>
          </cell>
        </row>
        <row r="95">
          <cell r="A95" t="str">
            <v>STANDBY POWER GENERAL SERVICE 50 TO 1,499 KW</v>
          </cell>
        </row>
        <row r="96">
          <cell r="A96" t="str">
            <v>STANDBY POWER GENERAL SERVICE LARGE USE</v>
          </cell>
        </row>
        <row r="97">
          <cell r="A97" t="str">
            <v>STREET LIGHTING</v>
          </cell>
        </row>
        <row r="98">
          <cell r="A98" t="str">
            <v>SUB TRANSMISSION [ST]</v>
          </cell>
        </row>
        <row r="99">
          <cell r="A99" t="str">
            <v>UNMETERED SCATTERED LOAD</v>
          </cell>
        </row>
        <row r="100">
          <cell r="A100" t="str">
            <v>URBAN GENERAL SERVICE DEMAND BILLED (50 KW AND ABOVE) [UGD]</v>
          </cell>
        </row>
        <row r="101">
          <cell r="A101" t="str">
            <v>URBAN GENERAL SERVICE ENERGY BILLED (LESS THAN 50 KW) [UGE]</v>
          </cell>
        </row>
        <row r="102">
          <cell r="A102" t="str">
            <v>WESTPORT SEWAGE TREATMENT PLANT</v>
          </cell>
        </row>
        <row r="103">
          <cell r="A103" t="str">
            <v>YEAR-ROUND RESIDENTIAL - R2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tRp - Solar Sunbelt reported"/>
      <sheetName val="Details - Solar PV  reported"/>
      <sheetName val="Flash Report"/>
      <sheetName val="Flash Report Cover"/>
      <sheetName val="INPUT"/>
      <sheetName val="Budget - Forecast Inputs"/>
      <sheetName val="Budget EDO Cons"/>
      <sheetName val="Master Dump Sheet"/>
      <sheetName val="Horizon Cons IS"/>
      <sheetName val="Horizon IS"/>
      <sheetName val="MgtRp -Comb Horiz Group"/>
      <sheetName val="Details - Solar PV"/>
      <sheetName val="MgtRp - Solar Sunbelt"/>
      <sheetName val="MgtRp - EDO"/>
      <sheetName val="MgtRp - Horizon Holdings"/>
      <sheetName val="MgtRp -Management Fee"/>
      <sheetName val="MgtRp - CS"/>
      <sheetName val="MgtRp - Horizon Energy"/>
      <sheetName val="Solar PV"/>
      <sheetName val="EDO Disb analysis"/>
      <sheetName val="MgtRp-CDM Quarter "/>
      <sheetName val="MgtRp - Solar Corp."/>
      <sheetName val="MgtRp -Horizon Utilities Cons"/>
      <sheetName val="MgtRp - solar combined"/>
      <sheetName val="BI mgmt Fee Elimin dont print"/>
      <sheetName val="Horizon solar 20 dont print"/>
      <sheetName val="MgtRp - Hor Hold (comb)dont prt"/>
      <sheetName val="MgtRp-CDM"/>
      <sheetName val="Horizon Hold"/>
      <sheetName val="Hor Holdings Cons"/>
      <sheetName val="HESI"/>
      <sheetName val="Solar Sunbelt"/>
      <sheetName val="Horizon Solar"/>
      <sheetName val="Horizon Utilities Cons"/>
      <sheetName val="Hor Holdings Cons BANK (2)"/>
      <sheetName val="HOR"/>
      <sheetName val="Final TB (2)"/>
      <sheetName val="Hor Holdings Cons BANK"/>
      <sheetName val="FA Info"/>
      <sheetName val="IFS Accounts"/>
      <sheetName val="HHI (Co-10)TB"/>
      <sheetName val="Co 11 BS"/>
      <sheetName val="Co 11 IS"/>
      <sheetName val="CS (Co-12)TB"/>
      <sheetName val="Solar Sunbelt GP (Co. 13)"/>
      <sheetName val="CS (Co-14)TB"/>
      <sheetName val="Horizon Solar Inc (Co. 20)"/>
      <sheetName val="HESI (Co-30) TB"/>
      <sheetName val="Tax Entry Work Sheet"/>
      <sheetName val="Merger Cash Flow Effect"/>
      <sheetName val="Checklist"/>
      <sheetName val="Tax Rec Info"/>
      <sheetName val="Sheet2"/>
      <sheetName val="CHECK HUC"/>
      <sheetName val="Intercompany"/>
      <sheetName val="Sheet1"/>
      <sheetName val="Horizon Hold (2)"/>
      <sheetName val="Hor Holdings Cons (2)"/>
      <sheetName val="HESI (2)"/>
      <sheetName val="Solar Sunbelt (2)"/>
      <sheetName val="Horizon Solar (2)"/>
      <sheetName val="Horizon Utilities Cons (2)"/>
      <sheetName val="Excerpt Reg - DX Rev Analys"/>
      <sheetName val="CONSUMPTION - Customer Clas"/>
      <sheetName val="Graph EDO - Monthly Revenue"/>
      <sheetName val="HESI NI Graph"/>
      <sheetName val="Graph HHI - Net Income"/>
      <sheetName val="GraphEDO - Distribution Revenue"/>
      <sheetName val="Final TB"/>
      <sheetName val="HHSI SBU 510 TB"/>
      <sheetName val="HUC (Co-70) TB"/>
      <sheetName val="Horizon Cons IS for HUC"/>
      <sheetName val="HUC Cons IS New"/>
      <sheetName val="MgtRp - HHSI"/>
      <sheetName val="MgtRp - HUC"/>
      <sheetName val="HUC Qtr NON-Consol CF"/>
      <sheetName val="HUC cons"/>
      <sheetName val="HHSI"/>
      <sheetName val="HUC"/>
      <sheetName val="Checks"/>
    </sheetNames>
    <sheetDataSet>
      <sheetData sheetId="0"/>
      <sheetData sheetId="1"/>
      <sheetData sheetId="2"/>
      <sheetData sheetId="3"/>
      <sheetData sheetId="4">
        <row r="2">
          <cell r="B2" t="str">
            <v>Month:</v>
          </cell>
        </row>
        <row r="4">
          <cell r="E4">
            <v>9</v>
          </cell>
        </row>
      </sheetData>
      <sheetData sheetId="5">
        <row r="4">
          <cell r="B4">
            <v>4929940</v>
          </cell>
        </row>
      </sheetData>
      <sheetData sheetId="6"/>
      <sheetData sheetId="7">
        <row r="10">
          <cell r="B10">
            <v>4887353</v>
          </cell>
        </row>
      </sheetData>
      <sheetData sheetId="8"/>
      <sheetData sheetId="9"/>
      <sheetData sheetId="10"/>
      <sheetData sheetId="11"/>
      <sheetData sheetId="12">
        <row r="12">
          <cell r="C12">
            <v>371000</v>
          </cell>
        </row>
      </sheetData>
      <sheetData sheetId="13"/>
      <sheetData sheetId="14"/>
      <sheetData sheetId="15">
        <row r="25">
          <cell r="AD25">
            <v>-46489</v>
          </cell>
        </row>
      </sheetData>
      <sheetData sheetId="16">
        <row r="43">
          <cell r="AE43">
            <v>1000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891">
          <cell r="G891">
            <v>-7845997.6600000001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Finrep|"/>
      <sheetName val="|FinrepAssets|"/>
      <sheetName val="|"/>
      <sheetName val="|Index|"/>
      <sheetName val="|OPEX|"/>
      <sheetName val="|RC|"/>
      <sheetName val="|BP OPEX|"/>
      <sheetName val="|BP CAPEX|"/>
      <sheetName val="|BP SS|"/>
      <sheetName val="&lt;Income Statement&gt;"/>
      <sheetName val="&lt;Review Chart&gt;"/>
    </sheetNames>
    <sheetDataSet>
      <sheetData sheetId="0" refreshError="1"/>
      <sheetData sheetId="1" refreshError="1"/>
      <sheetData sheetId="2" refreshError="1"/>
      <sheetData sheetId="3" refreshError="1">
        <row r="4">
          <cell r="W4">
            <v>1E-3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 xml:space="preserve"> 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 xml:space="preserve"> Billing Clerk</v>
          </cell>
          <cell r="M71" t="str">
            <v>B</v>
          </cell>
          <cell r="N71" t="str">
            <v>W</v>
          </cell>
          <cell r="O71">
            <v>35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 xml:space="preserve"> 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 xml:space="preserve"> Billing Clerk</v>
          </cell>
          <cell r="M77" t="str">
            <v>B</v>
          </cell>
          <cell r="N77" t="str">
            <v>W</v>
          </cell>
          <cell r="O77">
            <v>35</v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 xml:space="preserve"> 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 xml:space="preserve"> Billing Clerk</v>
          </cell>
          <cell r="M78" t="str">
            <v>B</v>
          </cell>
          <cell r="N78" t="str">
            <v>W</v>
          </cell>
          <cell r="O78">
            <v>35</v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 xml:space="preserve"> 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 xml:space="preserve"> Billing Clerk</v>
          </cell>
          <cell r="M79" t="str">
            <v>B</v>
          </cell>
          <cell r="N79" t="str">
            <v>W</v>
          </cell>
          <cell r="O79">
            <v>35</v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 t="str">
            <v/>
          </cell>
          <cell r="E261" t="str">
            <v/>
          </cell>
          <cell r="F261" t="str">
            <v/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 t="str">
            <v/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 t="str">
            <v/>
          </cell>
          <cell r="E262" t="str">
            <v/>
          </cell>
          <cell r="F262" t="str">
            <v/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 t="str">
            <v/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 t="str">
            <v/>
          </cell>
          <cell r="E263" t="str">
            <v/>
          </cell>
          <cell r="F263" t="str">
            <v/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 t="str">
            <v/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 t="str">
            <v/>
          </cell>
          <cell r="E264" t="str">
            <v/>
          </cell>
          <cell r="F264" t="str">
            <v/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 t="str">
            <v/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 t="str">
            <v/>
          </cell>
          <cell r="E357" t="str">
            <v/>
          </cell>
          <cell r="F357" t="str">
            <v/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 t="str">
            <v/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 t="str">
            <v/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 t="str">
            <v/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 t="str">
            <v/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 t="str">
            <v/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 t="str">
            <v/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 t="str">
            <v/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 t="str">
            <v/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 t="str">
            <v/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 t="str">
            <v/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 t="str">
            <v/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 t="str">
            <v/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 t="str">
            <v/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 t="str">
            <v/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 t="str">
            <v/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 t="str">
            <v/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 t="str">
            <v/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 t="str">
            <v/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 t="str">
            <v/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 t="str">
            <v/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 t="str">
            <v/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 t="str">
            <v/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 t="str">
            <v/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 t="str">
            <v/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 t="str">
            <v/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 t="str">
            <v/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 t="str">
            <v/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 t="str">
            <v/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 t="str">
            <v/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 t="str">
            <v/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 t="str">
            <v/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 t="str">
            <v/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 t="str">
            <v/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 t="str">
            <v/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 t="str">
            <v/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 t="str">
            <v/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 t="str">
            <v/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 t="str">
            <v/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 t="str">
            <v/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 t="str">
            <v/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 t="str">
            <v/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 t="str">
            <v/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 xml:space="preserve">Splicer Apprentice 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 t="str">
            <v/>
          </cell>
          <cell r="L418" t="str">
            <v xml:space="preserve">Splicer Apprentice </v>
          </cell>
          <cell r="M418" t="str">
            <v>B</v>
          </cell>
          <cell r="N418" t="str">
            <v>W</v>
          </cell>
          <cell r="O418">
            <v>40</v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 xml:space="preserve">Splicer Apprentice 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 t="str">
            <v/>
          </cell>
          <cell r="L419" t="str">
            <v xml:space="preserve">Splicer Apprentice </v>
          </cell>
          <cell r="M419" t="str">
            <v>B</v>
          </cell>
          <cell r="N419" t="str">
            <v>W</v>
          </cell>
          <cell r="O419">
            <v>40</v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 t="str">
            <v/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 t="str">
            <v/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 t="str">
            <v/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 t="str">
            <v/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 t="str">
            <v/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 t="str">
            <v/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 t="str">
            <v/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 xml:space="preserve">DSO (2nd) 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 t="str">
            <v/>
          </cell>
          <cell r="L427" t="str">
            <v xml:space="preserve">DSO (2nd) </v>
          </cell>
          <cell r="M427" t="str">
            <v>B</v>
          </cell>
          <cell r="N427" t="str">
            <v>W</v>
          </cell>
          <cell r="O427">
            <v>40</v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 t="str">
            <v/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 t="str">
            <v/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 t="str">
            <v/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 t="str">
            <v/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 t="str">
            <v/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 t="str">
            <v/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 t="str">
            <v/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 t="str">
            <v/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 t="str">
            <v/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 xml:space="preserve">Data Analyst 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 t="str">
            <v/>
          </cell>
          <cell r="L437" t="str">
            <v xml:space="preserve">Data Analyst </v>
          </cell>
          <cell r="M437" t="str">
            <v>N</v>
          </cell>
          <cell r="N437" t="str">
            <v>P</v>
          </cell>
          <cell r="O437">
            <v>35</v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 t="str">
            <v/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 t="str">
            <v/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 t="str">
            <v/>
          </cell>
          <cell r="K440" t="str">
            <v/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 t="str">
            <v/>
          </cell>
          <cell r="K441" t="str">
            <v/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 xml:space="preserve">Summer Student </v>
          </cell>
          <cell r="H442" t="str">
            <v>310</v>
          </cell>
          <cell r="I442" t="str">
            <v>Meter Assets and inside Service</v>
          </cell>
          <cell r="J442" t="str">
            <v/>
          </cell>
          <cell r="K442" t="str">
            <v/>
          </cell>
          <cell r="L442" t="str">
            <v xml:space="preserve">Summer Student </v>
          </cell>
          <cell r="M442" t="str">
            <v>N</v>
          </cell>
          <cell r="N442" t="str">
            <v>W</v>
          </cell>
          <cell r="O442">
            <v>35</v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 t="str">
            <v/>
          </cell>
          <cell r="K443" t="str">
            <v/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 t="str">
            <v/>
          </cell>
          <cell r="K444" t="str">
            <v/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 t="str">
            <v/>
          </cell>
          <cell r="K445" t="str">
            <v/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 xml:space="preserve">Coop Student </v>
          </cell>
          <cell r="H446" t="str">
            <v>330</v>
          </cell>
          <cell r="I446" t="str">
            <v>Conservation &amp; Demand Management</v>
          </cell>
          <cell r="J446" t="str">
            <v/>
          </cell>
          <cell r="K446" t="str">
            <v/>
          </cell>
          <cell r="L446" t="str">
            <v xml:space="preserve">Coop Student </v>
          </cell>
          <cell r="M446" t="str">
            <v>N</v>
          </cell>
          <cell r="N446" t="str">
            <v>P</v>
          </cell>
          <cell r="O446">
            <v>35</v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 t="str">
            <v/>
          </cell>
          <cell r="K447" t="str">
            <v/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 t="str">
            <v/>
          </cell>
          <cell r="K448" t="str">
            <v/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 t="str">
            <v/>
          </cell>
          <cell r="K449" t="str">
            <v/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 t="str">
            <v/>
          </cell>
          <cell r="K450" t="str">
            <v/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 t="str">
            <v/>
          </cell>
          <cell r="K451" t="str">
            <v/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 t="str">
            <v/>
          </cell>
          <cell r="K452" t="str">
            <v/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 t="str">
            <v/>
          </cell>
          <cell r="K453" t="str">
            <v/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 t="str">
            <v/>
          </cell>
          <cell r="K454" t="str">
            <v/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 t="str">
            <v/>
          </cell>
          <cell r="K455" t="str">
            <v/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 t="str">
            <v/>
          </cell>
          <cell r="K456" t="str">
            <v/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 t="str">
            <v/>
          </cell>
          <cell r="K457" t="str">
            <v/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 t="str">
            <v/>
          </cell>
          <cell r="K458" t="str">
            <v/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 t="str">
            <v/>
          </cell>
          <cell r="K459" t="str">
            <v/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 t="str">
            <v/>
          </cell>
          <cell r="K460" t="str">
            <v/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 t="str">
            <v/>
          </cell>
          <cell r="K461" t="str">
            <v/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 t="str">
            <v/>
          </cell>
          <cell r="K462" t="str">
            <v/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 t="str">
            <v/>
          </cell>
          <cell r="K463" t="str">
            <v/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 t="str">
            <v/>
          </cell>
          <cell r="K464" t="str">
            <v/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 t="str">
            <v/>
          </cell>
          <cell r="K465" t="str">
            <v/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 t="str">
            <v/>
          </cell>
          <cell r="K466" t="str">
            <v/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 t="str">
            <v/>
          </cell>
          <cell r="K467" t="str">
            <v/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 t="str">
            <v/>
          </cell>
          <cell r="K468" t="str">
            <v/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 t="str">
            <v/>
          </cell>
          <cell r="K469" t="str">
            <v/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 t="str">
            <v/>
          </cell>
          <cell r="K470" t="str">
            <v/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 t="str">
            <v/>
          </cell>
          <cell r="K471" t="str">
            <v/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 xml:space="preserve">Student - SCM </v>
          </cell>
          <cell r="H472" t="str">
            <v>593</v>
          </cell>
          <cell r="I472" t="str">
            <v>Supply Chain</v>
          </cell>
          <cell r="J472" t="str">
            <v/>
          </cell>
          <cell r="K472" t="str">
            <v/>
          </cell>
          <cell r="L472" t="str">
            <v xml:space="preserve">Student - SCM </v>
          </cell>
          <cell r="M472" t="str">
            <v>N</v>
          </cell>
          <cell r="N472" t="str">
            <v>W</v>
          </cell>
          <cell r="O472">
            <v>35</v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 t="str">
            <v/>
          </cell>
          <cell r="K473" t="str">
            <v/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 t="str">
            <v/>
          </cell>
          <cell r="K474" t="str">
            <v/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 t="str">
            <v/>
          </cell>
          <cell r="K475" t="str">
            <v/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 t="str">
            <v/>
          </cell>
          <cell r="K476" t="str">
            <v/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 t="str">
            <v/>
          </cell>
          <cell r="K477" t="str">
            <v/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 t="str">
            <v/>
          </cell>
          <cell r="K478" t="str">
            <v/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 t="str">
            <v/>
          </cell>
          <cell r="K479" t="str">
            <v/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 t="str">
            <v/>
          </cell>
          <cell r="K480" t="str">
            <v/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 t="str">
            <v/>
          </cell>
          <cell r="E481" t="str">
            <v/>
          </cell>
          <cell r="F481" t="str">
            <v/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 t="str">
            <v/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 t="str">
            <v/>
          </cell>
          <cell r="E482" t="str">
            <v/>
          </cell>
          <cell r="F482" t="str">
            <v/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 t="str">
            <v/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 t="str">
            <v/>
          </cell>
          <cell r="E483" t="str">
            <v/>
          </cell>
          <cell r="F483" t="str">
            <v/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 t="str">
            <v/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 t="str">
            <v/>
          </cell>
          <cell r="E484" t="str">
            <v/>
          </cell>
          <cell r="F484" t="str">
            <v/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 t="str">
            <v/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 t="str">
            <v/>
          </cell>
          <cell r="E485" t="str">
            <v/>
          </cell>
          <cell r="F485" t="str">
            <v/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 t="str">
            <v/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 t="str">
            <v/>
          </cell>
          <cell r="E486" t="str">
            <v/>
          </cell>
          <cell r="F486" t="str">
            <v/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 t="str">
            <v/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 t="str">
            <v/>
          </cell>
          <cell r="E487" t="str">
            <v/>
          </cell>
          <cell r="F487" t="str">
            <v/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 t="str">
            <v/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 t="str">
            <v/>
          </cell>
          <cell r="E488" t="str">
            <v/>
          </cell>
          <cell r="F488" t="str">
            <v/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 t="str">
            <v/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 t="str">
            <v/>
          </cell>
          <cell r="E489" t="str">
            <v/>
          </cell>
          <cell r="F489" t="str">
            <v/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 t="str">
            <v/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 t="str">
            <v/>
          </cell>
          <cell r="E490" t="str">
            <v/>
          </cell>
          <cell r="F490" t="str">
            <v/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 t="str">
            <v/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 t="str">
            <v/>
          </cell>
          <cell r="E491" t="str">
            <v/>
          </cell>
          <cell r="F491" t="str">
            <v/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 t="str">
            <v/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 t="str">
            <v/>
          </cell>
          <cell r="E492" t="str">
            <v/>
          </cell>
          <cell r="F492" t="str">
            <v/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 t="str">
            <v/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 t="str">
            <v/>
          </cell>
          <cell r="E493" t="str">
            <v/>
          </cell>
          <cell r="F493" t="str">
            <v/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 t="str">
            <v/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 t="str">
            <v/>
          </cell>
          <cell r="E494" t="str">
            <v/>
          </cell>
          <cell r="F494" t="str">
            <v/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 t="str">
            <v/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 t="str">
            <v/>
          </cell>
          <cell r="E495" t="str">
            <v/>
          </cell>
          <cell r="F495" t="str">
            <v/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 t="str">
            <v/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 t="str">
            <v/>
          </cell>
          <cell r="E496" t="str">
            <v/>
          </cell>
          <cell r="F496" t="str">
            <v/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 t="str">
            <v/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 t="str">
            <v/>
          </cell>
          <cell r="E497" t="str">
            <v/>
          </cell>
          <cell r="F497" t="str">
            <v/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 t="str">
            <v/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 t="str">
            <v/>
          </cell>
          <cell r="E498" t="str">
            <v/>
          </cell>
          <cell r="F498" t="str">
            <v/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 t="str">
            <v/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 t="str">
            <v/>
          </cell>
          <cell r="E499" t="str">
            <v/>
          </cell>
          <cell r="F499" t="str">
            <v/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 t="str">
            <v/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 t="str">
            <v/>
          </cell>
          <cell r="E500" t="str">
            <v/>
          </cell>
          <cell r="F500" t="str">
            <v/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 t="str">
            <v/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 t="str">
            <v/>
          </cell>
          <cell r="E501" t="str">
            <v/>
          </cell>
          <cell r="F501" t="str">
            <v/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 t="str">
            <v/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 t="str">
            <v/>
          </cell>
          <cell r="E502" t="str">
            <v/>
          </cell>
          <cell r="F502" t="str">
            <v/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 t="str">
            <v/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 t="str">
            <v/>
          </cell>
          <cell r="E503" t="str">
            <v/>
          </cell>
          <cell r="F503" t="str">
            <v/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 t="str">
            <v/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 t="str">
            <v/>
          </cell>
          <cell r="E504" t="str">
            <v/>
          </cell>
          <cell r="F504" t="str">
            <v/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 t="str">
            <v/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 t="str">
            <v/>
          </cell>
          <cell r="E505" t="str">
            <v/>
          </cell>
          <cell r="F505" t="str">
            <v/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 t="str">
            <v/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 t="str">
            <v/>
          </cell>
          <cell r="E506" t="str">
            <v/>
          </cell>
          <cell r="F506" t="str">
            <v/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 t="str">
            <v/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 t="str">
            <v/>
          </cell>
          <cell r="E507" t="str">
            <v/>
          </cell>
          <cell r="F507" t="str">
            <v/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 t="str">
            <v/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 t="str">
            <v/>
          </cell>
          <cell r="E508" t="str">
            <v/>
          </cell>
          <cell r="F508" t="str">
            <v/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 t="str">
            <v/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 t="str">
            <v/>
          </cell>
          <cell r="E509" t="str">
            <v/>
          </cell>
          <cell r="F509" t="str">
            <v/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 t="str">
            <v/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 t="str">
            <v/>
          </cell>
          <cell r="E510" t="str">
            <v/>
          </cell>
          <cell r="F510" t="str">
            <v/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 t="str">
            <v/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 t="str">
            <v/>
          </cell>
          <cell r="E511" t="str">
            <v/>
          </cell>
          <cell r="F511" t="str">
            <v/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 t="str">
            <v/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S26 - reg assets"/>
      <sheetName val="SS27-NBV-DEPR"/>
    </sheetNames>
    <sheetDataSet>
      <sheetData sheetId="0" refreshError="1"/>
      <sheetData sheetId="1" refreshError="1">
        <row r="8">
          <cell r="C8">
            <v>39447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 refreshError="1"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9920</v>
          </cell>
          <cell r="B2115" t="str">
            <v>Atria Clearing Account</v>
          </cell>
        </row>
        <row r="2116">
          <cell r="A2116">
            <v>9950</v>
          </cell>
          <cell r="B2116" t="str">
            <v>Water and Sewer Clearing Account</v>
          </cell>
        </row>
        <row r="2117">
          <cell r="A2117">
            <v>9951</v>
          </cell>
          <cell r="B2117" t="str">
            <v>Daffron Legacy Clearing Account</v>
          </cell>
        </row>
        <row r="2118">
          <cell r="A2118">
            <v>9996</v>
          </cell>
          <cell r="B2118" t="str">
            <v>City Call Centre Clearing</v>
          </cell>
        </row>
        <row r="2119">
          <cell r="A2119">
            <v>9997</v>
          </cell>
          <cell r="B2119" t="str">
            <v>Regulatory Clearing</v>
          </cell>
        </row>
        <row r="2120">
          <cell r="A2120">
            <v>9998</v>
          </cell>
          <cell r="B2120" t="str">
            <v>Compensation / Leave of Absence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tabSelected="1" workbookViewId="0">
      <selection activeCell="L21" sqref="L21"/>
    </sheetView>
  </sheetViews>
  <sheetFormatPr defaultColWidth="8.85546875" defaultRowHeight="14.25" x14ac:dyDescent="0.2"/>
  <cols>
    <col min="1" max="1" width="6.28515625" style="2" customWidth="1"/>
    <col min="2" max="2" width="41.28515625" style="2" bestFit="1" customWidth="1"/>
    <col min="3" max="4" width="15.7109375" style="2" bestFit="1" customWidth="1"/>
    <col min="5" max="5" width="13.28515625" style="2" bestFit="1" customWidth="1"/>
    <col min="6" max="6" width="15" style="2" bestFit="1" customWidth="1"/>
    <col min="7" max="7" width="13.28515625" style="2" bestFit="1" customWidth="1"/>
    <col min="8" max="8" width="15" style="2" bestFit="1" customWidth="1"/>
    <col min="9" max="16384" width="8.85546875" style="2"/>
  </cols>
  <sheetData>
    <row r="1" spans="1:8" ht="13.9" x14ac:dyDescent="0.25">
      <c r="A1" s="1"/>
      <c r="B1" s="1" t="s">
        <v>0</v>
      </c>
    </row>
    <row r="2" spans="1:8" ht="13.9" x14ac:dyDescent="0.25">
      <c r="A2" s="1"/>
      <c r="B2" s="1" t="s">
        <v>1</v>
      </c>
    </row>
    <row r="3" spans="1:8" ht="13.9" x14ac:dyDescent="0.25">
      <c r="A3" s="3"/>
    </row>
    <row r="4" spans="1:8" ht="13.9" x14ac:dyDescent="0.25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pans="1:8" ht="14.25" customHeight="1" x14ac:dyDescent="0.25">
      <c r="B5" s="5" t="s">
        <v>9</v>
      </c>
      <c r="C5" s="6">
        <v>1.4999999999999999E-2</v>
      </c>
      <c r="D5" s="6">
        <v>1.4999999999999999E-2</v>
      </c>
      <c r="E5" s="6">
        <v>1.4999999999999999E-2</v>
      </c>
      <c r="F5" s="6">
        <v>1.4999999999999999E-2</v>
      </c>
      <c r="G5" s="6">
        <v>1.4999999999999999E-2</v>
      </c>
      <c r="H5" s="6">
        <v>1.4999999999999999E-2</v>
      </c>
    </row>
    <row r="6" spans="1:8" ht="13.9" x14ac:dyDescent="0.25">
      <c r="B6" s="5" t="s">
        <v>10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</row>
    <row r="7" spans="1:8" ht="13.9" x14ac:dyDescent="0.25">
      <c r="B7" s="5" t="s">
        <v>11</v>
      </c>
      <c r="C7" s="6">
        <v>3.0000000000000001E-3</v>
      </c>
      <c r="D7" s="6">
        <v>3.0000000000000001E-3</v>
      </c>
      <c r="E7" s="6">
        <v>3.0000000000000001E-3</v>
      </c>
      <c r="F7" s="6">
        <v>3.0000000000000001E-3</v>
      </c>
      <c r="G7" s="6">
        <v>3.0000000000000001E-3</v>
      </c>
      <c r="H7" s="6">
        <v>3.0000000000000001E-3</v>
      </c>
    </row>
    <row r="8" spans="1:8" ht="13.9" x14ac:dyDescent="0.25">
      <c r="B8" s="5" t="s">
        <v>12</v>
      </c>
      <c r="C8" s="7">
        <f t="shared" ref="C8:E8" si="0">+C5-C6-C7</f>
        <v>1.2E-2</v>
      </c>
      <c r="D8" s="7">
        <f>+D5-D6-D7</f>
        <v>1.2E-2</v>
      </c>
      <c r="E8" s="7">
        <f t="shared" si="0"/>
        <v>1.2E-2</v>
      </c>
      <c r="F8" s="7">
        <f>+F5-F6-F7</f>
        <v>1.2E-2</v>
      </c>
      <c r="G8" s="7">
        <f t="shared" ref="G8:H8" si="1">+G5-G6-G7</f>
        <v>1.2E-2</v>
      </c>
      <c r="H8" s="7">
        <f t="shared" si="1"/>
        <v>1.2E-2</v>
      </c>
    </row>
    <row r="9" spans="1:8" ht="13.9" x14ac:dyDescent="0.25">
      <c r="B9" s="4"/>
      <c r="C9" s="4"/>
      <c r="D9" s="4"/>
      <c r="E9" s="4"/>
      <c r="F9" s="4"/>
      <c r="G9" s="4"/>
      <c r="H9" s="4"/>
    </row>
    <row r="10" spans="1:8" ht="13.9" x14ac:dyDescent="0.25">
      <c r="B10" s="5" t="s">
        <v>13</v>
      </c>
      <c r="C10" s="7">
        <f>'Threshold Test_ERZ'!g</f>
        <v>-5.7490904970600718E-4</v>
      </c>
      <c r="D10" s="7">
        <f>'Threshold Test_BRZ'!g</f>
        <v>1.8439539625771346E-2</v>
      </c>
      <c r="E10" s="7">
        <f>'Threshold Test_GRZ'!g</f>
        <v>1.5992195777338902E-2</v>
      </c>
      <c r="F10" s="7">
        <f>'Threshold Test_PRZ'!g</f>
        <v>2.307643077712429E-2</v>
      </c>
      <c r="G10" s="7">
        <f>'Threshold Test_HRZ'!g</f>
        <v>3.0436606948413658E-2</v>
      </c>
      <c r="H10" s="8"/>
    </row>
    <row r="11" spans="1:8" ht="13.9" x14ac:dyDescent="0.25">
      <c r="B11" s="4"/>
      <c r="C11" s="4"/>
      <c r="D11" s="4"/>
      <c r="E11" s="4"/>
      <c r="F11" s="4"/>
      <c r="G11" s="4"/>
      <c r="H11" s="4"/>
    </row>
    <row r="12" spans="1:8" ht="13.9" x14ac:dyDescent="0.25">
      <c r="B12" s="5" t="s">
        <v>14</v>
      </c>
      <c r="C12" s="9">
        <f>'Threshold Test_ERZ'!E13</f>
        <v>2013</v>
      </c>
      <c r="D12" s="9">
        <f>'Threshold Test_BRZ'!E13</f>
        <v>2015</v>
      </c>
      <c r="E12" s="9">
        <f>'Threshold Test_GRZ'!E13</f>
        <v>2016</v>
      </c>
      <c r="F12" s="9">
        <f>'Threshold Test_PRZ'!E13</f>
        <v>2017</v>
      </c>
      <c r="G12" s="9">
        <f>'Threshold Test_HRZ'!E13</f>
        <v>2019</v>
      </c>
      <c r="H12" s="10"/>
    </row>
    <row r="13" spans="1:8" ht="13.9" x14ac:dyDescent="0.25">
      <c r="B13" s="5" t="s">
        <v>15</v>
      </c>
      <c r="C13" s="11">
        <f>'Threshold Test_ERZ'!E14</f>
        <v>7</v>
      </c>
      <c r="D13" s="11">
        <f>'Threshold Test_BRZ'!E14</f>
        <v>5</v>
      </c>
      <c r="E13" s="11">
        <f>'Threshold Test_GRZ'!E14</f>
        <v>4</v>
      </c>
      <c r="F13" s="11">
        <f>'Threshold Test_PRZ'!E14</f>
        <v>3</v>
      </c>
      <c r="G13" s="11">
        <f>'Threshold Test_HRZ'!E14</f>
        <v>1</v>
      </c>
      <c r="H13" s="12"/>
    </row>
    <row r="14" spans="1:8" ht="13.9" x14ac:dyDescent="0.25">
      <c r="B14" s="5" t="s">
        <v>12</v>
      </c>
      <c r="C14" s="7">
        <f>C8</f>
        <v>1.2E-2</v>
      </c>
      <c r="D14" s="7">
        <f>D8</f>
        <v>1.2E-2</v>
      </c>
      <c r="E14" s="7">
        <f>E8</f>
        <v>1.2E-2</v>
      </c>
      <c r="F14" s="7">
        <f>F8</f>
        <v>1.2E-2</v>
      </c>
      <c r="G14" s="7">
        <f>G8</f>
        <v>1.2E-2</v>
      </c>
      <c r="H14" s="8"/>
    </row>
    <row r="15" spans="1:8" ht="13.9" x14ac:dyDescent="0.25">
      <c r="B15" s="5" t="s">
        <v>13</v>
      </c>
      <c r="C15" s="7">
        <f>C10</f>
        <v>-5.7490904970600718E-4</v>
      </c>
      <c r="D15" s="7">
        <f>D10</f>
        <v>1.8439539625771346E-2</v>
      </c>
      <c r="E15" s="7">
        <f>E10</f>
        <v>1.5992195777338902E-2</v>
      </c>
      <c r="F15" s="7">
        <f>F10</f>
        <v>2.307643077712429E-2</v>
      </c>
      <c r="G15" s="7">
        <f>G10</f>
        <v>3.0436606948413658E-2</v>
      </c>
      <c r="H15" s="8"/>
    </row>
    <row r="16" spans="1:8" ht="13.9" x14ac:dyDescent="0.25">
      <c r="B16" s="5" t="s">
        <v>16</v>
      </c>
      <c r="C16" s="13">
        <v>0.1</v>
      </c>
      <c r="D16" s="13">
        <v>0.1</v>
      </c>
      <c r="E16" s="13">
        <v>0.1</v>
      </c>
      <c r="F16" s="13">
        <v>0.1</v>
      </c>
      <c r="G16" s="13">
        <v>0.1</v>
      </c>
      <c r="H16" s="14"/>
    </row>
    <row r="17" spans="2:8" ht="13.9" x14ac:dyDescent="0.25">
      <c r="B17" s="5" t="s">
        <v>17</v>
      </c>
      <c r="C17" s="15">
        <f>'Threshold Test_ERZ'!RB</f>
        <v>610456833.28499997</v>
      </c>
      <c r="D17" s="15">
        <f>'Threshold Test_BRZ'!RB</f>
        <v>404618521.10000002</v>
      </c>
      <c r="E17" s="15">
        <f>'Threshold Test_GRZ'!RB</f>
        <v>151391729.90529081</v>
      </c>
      <c r="F17" s="15">
        <f>'Threshold Test_PRZ'!RB</f>
        <v>1082805165.2781081</v>
      </c>
      <c r="G17" s="15">
        <f>'Threshold Test_HRZ'!RB</f>
        <v>555697950.2515626</v>
      </c>
      <c r="H17" s="15">
        <f t="shared" ref="H17:H23" si="2">SUM(C17:G17)</f>
        <v>2804970199.8199615</v>
      </c>
    </row>
    <row r="18" spans="2:8" ht="13.9" x14ac:dyDescent="0.25">
      <c r="B18" s="5" t="s">
        <v>18</v>
      </c>
      <c r="C18" s="16">
        <f>'Threshold Test_ERZ'!d</f>
        <v>28721695</v>
      </c>
      <c r="D18" s="16">
        <f>'Threshold Test_BRZ'!d</f>
        <v>15227319</v>
      </c>
      <c r="E18" s="16">
        <f>'Threshold Test_GRZ'!d</f>
        <v>6295623.6832013158</v>
      </c>
      <c r="F18" s="16">
        <f>'Threshold Test_PRZ'!d</f>
        <v>52272172.962740391</v>
      </c>
      <c r="G18" s="16">
        <f>'Threshold Test_HRZ'!d</f>
        <v>23877061.199271001</v>
      </c>
      <c r="H18" s="16">
        <f t="shared" si="2"/>
        <v>126393871.8452127</v>
      </c>
    </row>
    <row r="19" spans="2:8" ht="13.9" x14ac:dyDescent="0.25">
      <c r="B19" s="17" t="s">
        <v>19</v>
      </c>
      <c r="C19" s="19">
        <f>'Threshold Test_ERZ'!E74/1000000</f>
        <v>39.055548757215433</v>
      </c>
      <c r="D19" s="19">
        <f>'Threshold Test_BRZ'!E69/1000000</f>
        <v>30.748905348025637</v>
      </c>
      <c r="E19" s="19">
        <f>'Threshold Test_GRZ'!E67/1000000</f>
        <v>11.563060725964581</v>
      </c>
      <c r="F19" s="19">
        <f>'Threshold Test_PRZ'!E66/1000000</f>
        <v>98.534731639631062</v>
      </c>
      <c r="G19" s="19">
        <f>'Threshold Test_HRZ'!E61/1000000</f>
        <v>50.049665537188943</v>
      </c>
      <c r="H19" s="18">
        <f t="shared" si="2"/>
        <v>229.95191200802566</v>
      </c>
    </row>
    <row r="20" spans="2:8" ht="13.9" x14ac:dyDescent="0.25">
      <c r="B20" s="17" t="s">
        <v>20</v>
      </c>
      <c r="C20" s="19">
        <f>'Threshold Test_ERZ'!E75/1000000</f>
        <v>39.140747701018825</v>
      </c>
      <c r="D20" s="19">
        <f>'Threshold Test_BRZ'!E70/1000000</f>
        <v>31.178121621887435</v>
      </c>
      <c r="E20" s="19">
        <f>'Threshold Test_GRZ'!E68/1000000</f>
        <v>11.693775059439769</v>
      </c>
      <c r="F20" s="19">
        <f>'Threshold Test_PRZ'!E67/1000000</f>
        <v>99.985468341561358</v>
      </c>
      <c r="G20" s="19">
        <f>'Threshold Test_HRZ'!E62/1000000</f>
        <v>51.067703093354268</v>
      </c>
      <c r="H20" s="18">
        <f t="shared" si="2"/>
        <v>233.06581581726169</v>
      </c>
    </row>
    <row r="21" spans="2:8" ht="13.9" x14ac:dyDescent="0.25">
      <c r="B21" s="17" t="s">
        <v>21</v>
      </c>
      <c r="C21" s="19">
        <f>'Threshold Test_ERZ'!E76/1000000</f>
        <v>39.226919462724318</v>
      </c>
      <c r="D21" s="19">
        <f>'Threshold Test_BRZ'!E71/1000000</f>
        <v>31.620498016131357</v>
      </c>
      <c r="E21" s="19">
        <f>'Threshold Test_GRZ'!E69/1000000</f>
        <v>11.828173459039041</v>
      </c>
      <c r="F21" s="19">
        <f>'Threshold Test_PRZ'!E68/1000000</f>
        <v>101.48749344289368</v>
      </c>
      <c r="G21" s="19">
        <f>'Threshold Test_HRZ'!E63/1000000</f>
        <v>52.129314536456789</v>
      </c>
      <c r="H21" s="18">
        <f t="shared" si="2"/>
        <v>236.29239891724518</v>
      </c>
    </row>
    <row r="22" spans="2:8" ht="13.9" x14ac:dyDescent="0.25">
      <c r="B22" s="17" t="s">
        <v>22</v>
      </c>
      <c r="C22" s="19">
        <f>'Threshold Test_ERZ'!E77/1000000</f>
        <v>39.314075150153549</v>
      </c>
      <c r="D22" s="19">
        <f>'Threshold Test_BRZ'!E72/1000000</f>
        <v>32.076438030761977</v>
      </c>
      <c r="E22" s="19">
        <f>'Threshold Test_GRZ'!E70/1000000</f>
        <v>11.96635975685828</v>
      </c>
      <c r="F22" s="19">
        <f>'Threshold Test_PRZ'!E69/1000000</f>
        <v>103.0426201602577</v>
      </c>
      <c r="G22" s="19">
        <f>'Threshold Test_HRZ'!E64/1000000</f>
        <v>53.236364909304889</v>
      </c>
      <c r="H22" s="18">
        <f t="shared" si="2"/>
        <v>239.63585800733637</v>
      </c>
    </row>
    <row r="23" spans="2:8" ht="13.9" x14ac:dyDescent="0.25">
      <c r="B23" s="17" t="s">
        <v>23</v>
      </c>
      <c r="C23" s="19">
        <f>'Threshold Test_ERZ'!E78/1000000</f>
        <v>39.402225997959356</v>
      </c>
      <c r="D23" s="19">
        <f>'Threshold Test_BRZ'!E73/1000000</f>
        <v>32.54635753742253</v>
      </c>
      <c r="E23" s="19">
        <f>'Threshold Test_GRZ'!E71/1000000</f>
        <v>12.108440711407763</v>
      </c>
      <c r="F23" s="19">
        <f>'Threshold Test_PRZ'!E70/1000000</f>
        <v>104.65272581356152</v>
      </c>
      <c r="G23" s="19">
        <f>'Threshold Test_HRZ'!E65/1000000</f>
        <v>54.390799081982472</v>
      </c>
      <c r="H23" s="18">
        <f t="shared" si="2"/>
        <v>243.10054914233362</v>
      </c>
    </row>
    <row r="24" spans="2:8" ht="13.9" x14ac:dyDescent="0.25">
      <c r="B24" s="17" t="s">
        <v>24</v>
      </c>
      <c r="C24" s="19">
        <f t="shared" ref="C24:H24" si="3">SUM(C19:C23)</f>
        <v>196.13951706907147</v>
      </c>
      <c r="D24" s="19">
        <f t="shared" si="3"/>
        <v>158.17032055422894</v>
      </c>
      <c r="E24" s="19">
        <f t="shared" si="3"/>
        <v>59.159809712709432</v>
      </c>
      <c r="F24" s="19">
        <f t="shared" si="3"/>
        <v>507.70303939790534</v>
      </c>
      <c r="G24" s="19">
        <f t="shared" si="3"/>
        <v>260.87384715828739</v>
      </c>
      <c r="H24" s="19">
        <f t="shared" si="3"/>
        <v>1182.0465338922024</v>
      </c>
    </row>
    <row r="25" spans="2:8" ht="13.9" x14ac:dyDescent="0.25">
      <c r="B25" s="20"/>
      <c r="G25" s="20"/>
    </row>
  </sheetData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showGridLines="0" tabSelected="1" topLeftCell="A55" zoomScaleNormal="100" workbookViewId="0">
      <selection activeCell="L21" sqref="L21"/>
    </sheetView>
  </sheetViews>
  <sheetFormatPr defaultColWidth="9.140625" defaultRowHeight="15" x14ac:dyDescent="0.2"/>
  <cols>
    <col min="1" max="1" width="10.7109375" style="22" customWidth="1"/>
    <col min="2" max="2" width="13.7109375" style="22" customWidth="1"/>
    <col min="3" max="3" width="61.42578125" style="22" customWidth="1"/>
    <col min="4" max="4" width="3.5703125" style="22" customWidth="1"/>
    <col min="5" max="5" width="27.5703125" style="22" customWidth="1"/>
    <col min="6" max="6" width="39.140625" style="22" bestFit="1" customWidth="1"/>
    <col min="7" max="7" width="16.85546875" style="22" hidden="1" customWidth="1"/>
    <col min="8" max="8" width="15.5703125" style="22" bestFit="1" customWidth="1"/>
    <col min="9" max="16384" width="9.140625" style="22"/>
  </cols>
  <sheetData>
    <row r="1" spans="1:8" ht="15.6" x14ac:dyDescent="0.3">
      <c r="A1" s="21"/>
      <c r="B1" s="21"/>
      <c r="C1" s="21"/>
      <c r="D1" s="21"/>
      <c r="E1" s="21"/>
      <c r="F1" s="21"/>
      <c r="H1" s="23" t="s">
        <v>25</v>
      </c>
    </row>
    <row r="2" spans="1:8" s="21" customFormat="1" ht="17.45" x14ac:dyDescent="0.3">
      <c r="C2" s="24"/>
    </row>
    <row r="3" spans="1:8" s="21" customFormat="1" ht="17.45" x14ac:dyDescent="0.3">
      <c r="C3" s="24"/>
    </row>
    <row r="4" spans="1:8" s="21" customFormat="1" ht="17.45" x14ac:dyDescent="0.3">
      <c r="C4" s="24"/>
    </row>
    <row r="5" spans="1:8" s="21" customFormat="1" ht="17.45" x14ac:dyDescent="0.3">
      <c r="C5" s="24"/>
    </row>
    <row r="6" spans="1:8" s="21" customFormat="1" x14ac:dyDescent="0.25"/>
    <row r="7" spans="1:8" s="21" customFormat="1" x14ac:dyDescent="0.25"/>
    <row r="8" spans="1:8" s="21" customFormat="1" ht="27.75" customHeight="1" x14ac:dyDescent="0.3">
      <c r="A8" s="25" t="s">
        <v>26</v>
      </c>
    </row>
    <row r="9" spans="1:8" s="21" customFormat="1" ht="22.9" x14ac:dyDescent="0.25">
      <c r="C9" s="63" t="s">
        <v>27</v>
      </c>
      <c r="D9" s="63"/>
      <c r="E9" s="63"/>
    </row>
    <row r="10" spans="1:8" s="21" customFormat="1" ht="24.6" x14ac:dyDescent="0.4">
      <c r="C10" s="26"/>
    </row>
    <row r="11" spans="1:8" s="21" customFormat="1" x14ac:dyDescent="0.25"/>
    <row r="12" spans="1:8" s="21" customFormat="1" x14ac:dyDescent="0.25"/>
    <row r="13" spans="1:8" s="21" customFormat="1" ht="15.6" x14ac:dyDescent="0.3">
      <c r="C13" s="27" t="s">
        <v>28</v>
      </c>
      <c r="E13" s="28">
        <v>2013</v>
      </c>
    </row>
    <row r="14" spans="1:8" s="21" customFormat="1" ht="15.6" x14ac:dyDescent="0.3">
      <c r="C14" s="27" t="s">
        <v>29</v>
      </c>
      <c r="E14" s="28">
        <v>7</v>
      </c>
      <c r="F14" s="25"/>
    </row>
    <row r="15" spans="1:8" s="21" customFormat="1" x14ac:dyDescent="0.25">
      <c r="E15" s="29"/>
    </row>
    <row r="16" spans="1:8" s="21" customFormat="1" ht="15.6" x14ac:dyDescent="0.3">
      <c r="C16" s="30" t="s">
        <v>12</v>
      </c>
      <c r="D16" s="31"/>
      <c r="E16" s="32">
        <f>1.5%-0.3%</f>
        <v>1.2E-2</v>
      </c>
      <c r="F16" s="25"/>
    </row>
    <row r="17" spans="3:7" s="21" customFormat="1" ht="15.6" x14ac:dyDescent="0.3">
      <c r="C17" s="27" t="s">
        <v>30</v>
      </c>
    </row>
    <row r="18" spans="3:7" s="21" customFormat="1" ht="15.6" x14ac:dyDescent="0.3">
      <c r="C18" s="33" t="s">
        <v>31</v>
      </c>
      <c r="E18" s="34">
        <v>132802853.22483614</v>
      </c>
      <c r="F18" s="27"/>
      <c r="G18" s="21">
        <v>2018</v>
      </c>
    </row>
    <row r="19" spans="3:7" s="21" customFormat="1" ht="15.6" x14ac:dyDescent="0.3">
      <c r="C19" s="35" t="s">
        <v>32</v>
      </c>
      <c r="E19" s="34">
        <v>133185701.55039999</v>
      </c>
      <c r="F19" s="27"/>
      <c r="G19" s="21">
        <v>2013</v>
      </c>
    </row>
    <row r="20" spans="3:7" s="21" customFormat="1" ht="15.6" x14ac:dyDescent="0.3">
      <c r="C20" s="30" t="s">
        <v>13</v>
      </c>
      <c r="D20" s="31"/>
      <c r="E20" s="36">
        <f>IF(ISERROR(E18/E19-1),0,(E18/E19-1)/(G18-G19))</f>
        <v>-5.7490904970600718E-4</v>
      </c>
      <c r="F20" s="25"/>
    </row>
    <row r="21" spans="3:7" s="21" customFormat="1" ht="15.6" x14ac:dyDescent="0.3">
      <c r="C21" s="30" t="s">
        <v>16</v>
      </c>
      <c r="D21" s="31"/>
      <c r="E21" s="37">
        <v>0.1</v>
      </c>
      <c r="F21" s="27"/>
    </row>
    <row r="22" spans="3:7" s="21" customFormat="1" ht="15.6" x14ac:dyDescent="0.3">
      <c r="C22" s="27" t="s">
        <v>33</v>
      </c>
      <c r="E22" s="29"/>
    </row>
    <row r="23" spans="3:7" s="21" customFormat="1" x14ac:dyDescent="0.25">
      <c r="C23" s="21" t="s">
        <v>34</v>
      </c>
      <c r="E23" s="38">
        <v>541300088</v>
      </c>
    </row>
    <row r="24" spans="3:7" s="21" customFormat="1" x14ac:dyDescent="0.25">
      <c r="C24" s="39" t="s">
        <v>35</v>
      </c>
      <c r="E24" s="38">
        <v>4371726</v>
      </c>
    </row>
    <row r="25" spans="3:7" s="21" customFormat="1" x14ac:dyDescent="0.25">
      <c r="C25" s="39" t="s">
        <v>36</v>
      </c>
      <c r="E25" s="38">
        <v>46257875</v>
      </c>
    </row>
    <row r="26" spans="3:7" s="21" customFormat="1" x14ac:dyDescent="0.25">
      <c r="C26" s="39" t="s">
        <v>37</v>
      </c>
      <c r="E26" s="38">
        <v>-1026755</v>
      </c>
    </row>
    <row r="27" spans="3:7" s="21" customFormat="1" x14ac:dyDescent="0.25">
      <c r="C27" s="39" t="s">
        <v>38</v>
      </c>
      <c r="E27" s="38">
        <v>0</v>
      </c>
    </row>
    <row r="28" spans="3:7" s="21" customFormat="1" x14ac:dyDescent="0.25">
      <c r="C28" s="39" t="s">
        <v>39</v>
      </c>
      <c r="E28" s="38">
        <v>-4371726</v>
      </c>
    </row>
    <row r="29" spans="3:7" s="21" customFormat="1" x14ac:dyDescent="0.25">
      <c r="C29" s="21" t="s">
        <v>40</v>
      </c>
      <c r="E29" s="38">
        <v>586531208</v>
      </c>
    </row>
    <row r="30" spans="3:7" s="21" customFormat="1" x14ac:dyDescent="0.25">
      <c r="E30" s="38"/>
    </row>
    <row r="31" spans="3:7" s="21" customFormat="1" x14ac:dyDescent="0.25">
      <c r="C31" s="21" t="s">
        <v>41</v>
      </c>
      <c r="E31" s="40">
        <f>(E23+E29)/2</f>
        <v>563915648</v>
      </c>
    </row>
    <row r="32" spans="3:7" s="21" customFormat="1" x14ac:dyDescent="0.25">
      <c r="E32" s="38"/>
    </row>
    <row r="33" spans="3:6" s="21" customFormat="1" x14ac:dyDescent="0.25">
      <c r="C33" s="39" t="s">
        <v>42</v>
      </c>
      <c r="E33" s="38">
        <v>45750490</v>
      </c>
    </row>
    <row r="34" spans="3:6" s="21" customFormat="1" ht="15.6" x14ac:dyDescent="0.3">
      <c r="C34" s="41" t="s">
        <v>43</v>
      </c>
      <c r="E34" s="38">
        <v>28721695</v>
      </c>
      <c r="F34" s="27"/>
    </row>
    <row r="35" spans="3:6" s="21" customFormat="1" x14ac:dyDescent="0.25">
      <c r="C35" s="41" t="s">
        <v>44</v>
      </c>
      <c r="E35" s="38">
        <v>0</v>
      </c>
    </row>
    <row r="36" spans="3:6" s="21" customFormat="1" x14ac:dyDescent="0.25">
      <c r="C36" s="41" t="s">
        <v>45</v>
      </c>
      <c r="E36" s="38">
        <v>-1026755</v>
      </c>
    </row>
    <row r="37" spans="3:6" s="21" customFormat="1" x14ac:dyDescent="0.2">
      <c r="C37" s="39" t="s">
        <v>46</v>
      </c>
      <c r="E37" s="38">
        <v>73445430</v>
      </c>
    </row>
    <row r="38" spans="3:6" s="21" customFormat="1" x14ac:dyDescent="0.2">
      <c r="C38" s="39"/>
      <c r="E38" s="38"/>
    </row>
    <row r="39" spans="3:6" s="21" customFormat="1" x14ac:dyDescent="0.2">
      <c r="C39" s="21" t="s">
        <v>47</v>
      </c>
      <c r="E39" s="40">
        <f>(E33+E37)/2</f>
        <v>59597960</v>
      </c>
    </row>
    <row r="40" spans="3:6" s="21" customFormat="1" x14ac:dyDescent="0.2">
      <c r="E40" s="38"/>
    </row>
    <row r="41" spans="3:6" s="21" customFormat="1" ht="15.75" x14ac:dyDescent="0.25">
      <c r="C41" s="27" t="s">
        <v>48</v>
      </c>
      <c r="E41" s="40">
        <f>E31-E39</f>
        <v>504317688</v>
      </c>
      <c r="F41" s="27"/>
    </row>
    <row r="42" spans="3:6" s="21" customFormat="1" x14ac:dyDescent="0.2">
      <c r="E42" s="42"/>
    </row>
    <row r="43" spans="3:6" s="21" customFormat="1" x14ac:dyDescent="0.2">
      <c r="E43" s="42"/>
    </row>
    <row r="44" spans="3:6" s="21" customFormat="1" ht="15.75" x14ac:dyDescent="0.25">
      <c r="C44" s="27" t="s">
        <v>49</v>
      </c>
      <c r="E44" s="42"/>
    </row>
    <row r="45" spans="3:6" s="21" customFormat="1" x14ac:dyDescent="0.2">
      <c r="C45" s="39" t="s">
        <v>50</v>
      </c>
      <c r="E45" s="38">
        <v>786215891</v>
      </c>
    </row>
    <row r="46" spans="3:6" s="21" customFormat="1" x14ac:dyDescent="0.2">
      <c r="C46" s="39" t="s">
        <v>51</v>
      </c>
      <c r="E46" s="43">
        <v>0.13500000000000001</v>
      </c>
    </row>
    <row r="47" spans="3:6" s="21" customFormat="1" ht="15.75" x14ac:dyDescent="0.25">
      <c r="C47" s="27" t="s">
        <v>49</v>
      </c>
      <c r="E47" s="40">
        <f>E45*E46</f>
        <v>106139145.28500001</v>
      </c>
      <c r="F47" s="27"/>
    </row>
    <row r="48" spans="3:6" s="21" customFormat="1" x14ac:dyDescent="0.2">
      <c r="E48" s="42"/>
    </row>
    <row r="49" spans="3:6" s="21" customFormat="1" ht="16.5" thickBot="1" x14ac:dyDescent="0.3">
      <c r="C49" s="27" t="s">
        <v>17</v>
      </c>
      <c r="E49" s="44">
        <f>E41+E47</f>
        <v>610456833.28499997</v>
      </c>
      <c r="F49" s="25"/>
    </row>
    <row r="50" spans="3:6" s="21" customFormat="1" x14ac:dyDescent="0.2">
      <c r="E50" s="42"/>
      <c r="F50" s="39"/>
    </row>
    <row r="51" spans="3:6" s="21" customFormat="1" ht="15.75" x14ac:dyDescent="0.25">
      <c r="C51" s="27" t="s">
        <v>18</v>
      </c>
      <c r="D51" s="45"/>
      <c r="E51" s="46">
        <f>E34</f>
        <v>28721695</v>
      </c>
      <c r="F51" s="25"/>
    </row>
    <row r="52" spans="3:6" s="21" customFormat="1" x14ac:dyDescent="0.2">
      <c r="E52" s="42"/>
    </row>
    <row r="53" spans="3:6" s="21" customFormat="1" ht="15.75" x14ac:dyDescent="0.25">
      <c r="C53" s="27" t="s">
        <v>52</v>
      </c>
      <c r="E53" s="47"/>
      <c r="F53" s="48"/>
    </row>
    <row r="54" spans="3:6" s="21" customFormat="1" ht="15.75" x14ac:dyDescent="0.25">
      <c r="C54" s="49" t="s">
        <v>53</v>
      </c>
      <c r="E54" s="50">
        <f>IF(ISERROR(1+((RB/d)*(g+PCI*(1+g)))*((1+g)*(1+PCI))^(1-1) + E21), 0, 1+((RB/d)*(g+PCI*(1+g)))*((1+g)*(1+PCI))^(1-1) + E21)</f>
        <v>1.342684610208926</v>
      </c>
      <c r="F54" s="27"/>
    </row>
    <row r="55" spans="3:6" s="21" customFormat="1" ht="15.75" x14ac:dyDescent="0.25">
      <c r="C55" s="49" t="s">
        <v>54</v>
      </c>
      <c r="E55" s="50">
        <f>IF(ISERROR(1+((RB/d)*(g+PCI*(1+g)))*((1+g)*(1+PCI))^(2-1) + E21), 0, 1+((RB/d)*(g+PCI*(1+g)))*((1+g)*(1+PCI))^(2-1) + E21)</f>
        <v>1.345455629693856</v>
      </c>
      <c r="F55" s="27"/>
    </row>
    <row r="56" spans="3:6" s="21" customFormat="1" ht="15.75" x14ac:dyDescent="0.25">
      <c r="C56" s="49" t="s">
        <v>55</v>
      </c>
      <c r="E56" s="50">
        <f>IF(ISERROR(1+((RB/d)*(g+PCI*(1+g)))*((1+g)*(1+PCI))^(3-1) + E21), 0, 1+((RB/d)*(g+PCI*(1+g)))*((1+g)*(1+PCI))^(3-1) + E21)</f>
        <v>1.3482582892114163</v>
      </c>
    </row>
    <row r="57" spans="3:6" s="21" customFormat="1" ht="15.75" x14ac:dyDescent="0.25">
      <c r="C57" s="51" t="s">
        <v>56</v>
      </c>
      <c r="D57" s="52"/>
      <c r="E57" s="53">
        <f>IF(ISERROR(1+((RB/d)*(g+PCI*(1+g)))*((1+g)*(1+PCI))^(4-1) + E21), 0, 1+((RB/d)*(g+PCI*(1+g)))*((1+g)*(1+PCI))^(4-1) + E21)</f>
        <v>1.3510929500335755</v>
      </c>
    </row>
    <row r="58" spans="3:6" s="21" customFormat="1" ht="15.75" x14ac:dyDescent="0.25">
      <c r="C58" s="51" t="s">
        <v>57</v>
      </c>
      <c r="D58" s="52"/>
      <c r="E58" s="53">
        <f>IF(ISERROR(1+((RB/d)*(g+PCI*(1+g)))*((1+g)*(1+PCI))^(5-1) + E21), 0, 1+((RB/d)*(g+PCI*(1+g)))*((1+g)*(1+PCI))^(5-1) + E21)</f>
        <v>1.3539599775573752</v>
      </c>
    </row>
    <row r="59" spans="3:6" s="21" customFormat="1" ht="15.75" x14ac:dyDescent="0.25">
      <c r="C59" s="51" t="s">
        <v>58</v>
      </c>
      <c r="D59" s="52"/>
      <c r="E59" s="53">
        <f>IF(ISERROR(1+((RB/d)*(g+PCI*(1+g)))*((1+g)*(1+PCI))^(6-1) + E21), 0, 1+((RB/d)*(g+PCI*(1+g)))*((1+g)*(1+PCI))^(6-1) + E21)</f>
        <v>1.3568597413520305</v>
      </c>
    </row>
    <row r="60" spans="3:6" s="21" customFormat="1" ht="15.75" x14ac:dyDescent="0.25">
      <c r="C60" s="51" t="s">
        <v>59</v>
      </c>
      <c r="D60" s="52"/>
      <c r="E60" s="53">
        <f>IF(ISERROR(1+((RB/d)*(g+PCI*(1+g)))*((1+g)*(1+PCI))^(7-1) + E21), 0, 1+((RB/d)*(g+PCI*(1+g)))*((1+g)*(1+PCI))^(7-1) + E21)</f>
        <v>1.3597926152065689</v>
      </c>
    </row>
    <row r="61" spans="3:6" s="21" customFormat="1" ht="15.75" x14ac:dyDescent="0.25">
      <c r="C61" s="51" t="s">
        <v>60</v>
      </c>
      <c r="D61" s="52"/>
      <c r="E61" s="53">
        <f>IF(ISERROR(1+((RB/d)*(g+PCI*(1+g)))*((1+g)*(1+PCI))^(8-1) + E21), 0, 1+((RB/d)*(g+PCI*(1+g)))*((1+g)*(1+PCI))^(8-1) + E21)</f>
        <v>1.3627589771780122</v>
      </c>
    </row>
    <row r="62" spans="3:6" s="21" customFormat="1" ht="15.75" x14ac:dyDescent="0.25">
      <c r="C62" s="51" t="s">
        <v>61</v>
      </c>
      <c r="D62" s="52"/>
      <c r="E62" s="53">
        <f>IF(ISERROR(1+((RB/d)*(g+PCI*(1+g)))*((1+g)*(1+PCI))^(9-1) + E21), 0, 1+((RB/d)*(g+PCI*(1+g)))*((1+g)*(1+PCI))^(9-1) + E21)</f>
        <v>1.3657592096401108</v>
      </c>
    </row>
    <row r="63" spans="3:6" s="21" customFormat="1" ht="15.75" x14ac:dyDescent="0.25">
      <c r="C63" s="51" t="s">
        <v>62</v>
      </c>
      <c r="D63" s="52"/>
      <c r="E63" s="53">
        <f>IF(ISERROR(1+((RB/d)*(g+PCI*(1+g)))*((1+g)*(1+PCI))^(10-1) + E21), 0, 1+((RB/d)*(g+PCI*(1+g)))*((1+g)*(1+PCI))^(10-1) + E21)</f>
        <v>1.3687936993326315</v>
      </c>
    </row>
    <row r="64" spans="3:6" s="21" customFormat="1" ht="15.75" x14ac:dyDescent="0.25">
      <c r="C64" s="51" t="s">
        <v>63</v>
      </c>
      <c r="D64" s="52"/>
      <c r="E64" s="53">
        <f>IF(ISERROR(1+((RB/d)*(g+PCI*(1+g)))*((1+g)*(1+PCI))^(11-1) + E21), 0, 1+((RB/d)*(g+PCI*(1+g)))*((1+g)*(1+PCI))^(11-1) + E21)</f>
        <v>1.3718628374112096</v>
      </c>
    </row>
    <row r="65" spans="3:8" s="21" customFormat="1" ht="15.75" x14ac:dyDescent="0.25">
      <c r="C65" s="51"/>
      <c r="D65" s="52"/>
      <c r="E65" s="54"/>
    </row>
    <row r="66" spans="3:8" s="21" customFormat="1" ht="15.75" x14ac:dyDescent="0.25">
      <c r="C66" s="27"/>
      <c r="E66" s="42"/>
    </row>
    <row r="67" spans="3:8" s="21" customFormat="1" ht="15.75" x14ac:dyDescent="0.25">
      <c r="C67" s="27" t="s">
        <v>64</v>
      </c>
      <c r="E67" s="55"/>
      <c r="F67" s="48"/>
    </row>
    <row r="68" spans="3:8" s="21" customFormat="1" ht="15.75" x14ac:dyDescent="0.25">
      <c r="C68" s="21" t="str">
        <f t="shared" ref="C68:C78" si="0">C54</f>
        <v xml:space="preserve">    Price Cap IR Year 2014</v>
      </c>
      <c r="E68" s="56">
        <f t="shared" ref="E68:E78" si="1">IF(ISERROR(d*E54), "", d*E54)</f>
        <v>38564177.855614662</v>
      </c>
      <c r="G68" s="57"/>
      <c r="H68" s="58"/>
    </row>
    <row r="69" spans="3:8" s="21" customFormat="1" ht="15.75" x14ac:dyDescent="0.25">
      <c r="C69" s="21" t="str">
        <f t="shared" si="0"/>
        <v xml:space="preserve">    Price Cap IR Year 2015</v>
      </c>
      <c r="E69" s="56">
        <f t="shared" si="1"/>
        <v>38643766.232099876</v>
      </c>
      <c r="G69" s="57"/>
      <c r="H69" s="58"/>
    </row>
    <row r="70" spans="3:8" s="21" customFormat="1" ht="15.75" x14ac:dyDescent="0.25">
      <c r="C70" s="21" t="str">
        <f t="shared" si="0"/>
        <v xml:space="preserve">    Price Cap IR Year 2016</v>
      </c>
      <c r="E70" s="56">
        <f t="shared" si="1"/>
        <v>38724263.363952093</v>
      </c>
      <c r="G70" s="57"/>
      <c r="H70" s="58"/>
    </row>
    <row r="71" spans="3:8" s="21" customFormat="1" ht="15.75" x14ac:dyDescent="0.25">
      <c r="C71" s="21" t="str">
        <f t="shared" si="0"/>
        <v xml:space="preserve">    Price Cap IR Year 2017</v>
      </c>
      <c r="E71" s="56">
        <f t="shared" si="1"/>
        <v>38805679.627514593</v>
      </c>
      <c r="G71" s="57"/>
      <c r="H71" s="58"/>
    </row>
    <row r="72" spans="3:8" s="21" customFormat="1" ht="15.75" x14ac:dyDescent="0.25">
      <c r="C72" s="52" t="str">
        <f t="shared" si="0"/>
        <v xml:space="preserve">    Price Cap IR Year 2018</v>
      </c>
      <c r="D72" s="52"/>
      <c r="E72" s="59">
        <f t="shared" si="1"/>
        <v>38888025.517609775</v>
      </c>
      <c r="G72" s="57"/>
      <c r="H72" s="58"/>
    </row>
    <row r="73" spans="3:8" s="21" customFormat="1" ht="15.75" x14ac:dyDescent="0.25">
      <c r="C73" s="52" t="str">
        <f t="shared" si="0"/>
        <v xml:space="preserve">    Price Cap IR Year 2019</v>
      </c>
      <c r="D73" s="52"/>
      <c r="E73" s="59">
        <f t="shared" si="1"/>
        <v>38971311.648891903</v>
      </c>
      <c r="G73" s="57"/>
      <c r="H73" s="58"/>
    </row>
    <row r="74" spans="3:8" s="21" customFormat="1" ht="15.75" x14ac:dyDescent="0.25">
      <c r="C74" s="52" t="str">
        <f t="shared" si="0"/>
        <v xml:space="preserve">    Price Cap IR Year 2020</v>
      </c>
      <c r="D74" s="52"/>
      <c r="E74" s="59">
        <f t="shared" si="1"/>
        <v>39055548.757215433</v>
      </c>
      <c r="G74" s="57"/>
      <c r="H74" s="58"/>
    </row>
    <row r="75" spans="3:8" s="21" customFormat="1" ht="15.75" x14ac:dyDescent="0.25">
      <c r="C75" s="52" t="str">
        <f t="shared" si="0"/>
        <v xml:space="preserve">    Price Cap IR Year 2021</v>
      </c>
      <c r="D75" s="52"/>
      <c r="E75" s="59">
        <f t="shared" si="1"/>
        <v>39140747.701018825</v>
      </c>
      <c r="F75" s="60"/>
      <c r="G75" s="57"/>
      <c r="H75" s="58"/>
    </row>
    <row r="76" spans="3:8" s="21" customFormat="1" ht="15.75" x14ac:dyDescent="0.25">
      <c r="C76" s="52" t="str">
        <f t="shared" si="0"/>
        <v xml:space="preserve">    Price Cap IR Year 2022</v>
      </c>
      <c r="D76" s="52"/>
      <c r="E76" s="59">
        <f t="shared" si="1"/>
        <v>39226919.462724321</v>
      </c>
      <c r="G76" s="57"/>
      <c r="H76" s="58"/>
    </row>
    <row r="77" spans="3:8" s="21" customFormat="1" ht="15.75" x14ac:dyDescent="0.25">
      <c r="C77" s="52" t="str">
        <f t="shared" si="0"/>
        <v xml:space="preserve">    Price Cap IR Year 2023</v>
      </c>
      <c r="D77" s="52"/>
      <c r="E77" s="59">
        <f t="shared" si="1"/>
        <v>39314075.150153548</v>
      </c>
      <c r="G77" s="57"/>
      <c r="H77" s="58"/>
    </row>
    <row r="78" spans="3:8" s="21" customFormat="1" ht="15.75" x14ac:dyDescent="0.25">
      <c r="C78" s="52" t="str">
        <f t="shared" si="0"/>
        <v xml:space="preserve">    Price Cap IR Year 2024</v>
      </c>
      <c r="D78" s="52"/>
      <c r="E78" s="59">
        <f t="shared" si="1"/>
        <v>39402225.997959353</v>
      </c>
      <c r="G78" s="57"/>
      <c r="H78" s="58"/>
    </row>
    <row r="79" spans="3:8" s="21" customFormat="1" x14ac:dyDescent="0.2"/>
    <row r="80" spans="3:8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</sheetData>
  <mergeCells count="1">
    <mergeCell ref="C9:E9"/>
  </mergeCells>
  <hyperlinks>
    <hyperlink ref="H1" location="Index" display="Back to Index"/>
  </hyperlinks>
  <pageMargins left="0.70866141732283472" right="0.70866141732283472" top="0.74803149606299213" bottom="0.74803149606299213" header="0.31496062992125984" footer="0.31496062992125984"/>
  <pageSetup scale="56" orientation="portrait" r:id="rId1"/>
  <headerFooter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tabSelected="1" topLeftCell="A49" zoomScaleNormal="100" workbookViewId="0">
      <selection activeCell="L21" sqref="L21"/>
    </sheetView>
  </sheetViews>
  <sheetFormatPr defaultColWidth="9.140625" defaultRowHeight="15" x14ac:dyDescent="0.2"/>
  <cols>
    <col min="1" max="1" width="10.7109375" style="22" customWidth="1"/>
    <col min="2" max="2" width="13.7109375" style="22" customWidth="1"/>
    <col min="3" max="3" width="48.5703125" style="22" customWidth="1"/>
    <col min="4" max="4" width="3.5703125" style="22" customWidth="1"/>
    <col min="5" max="5" width="27.5703125" style="22" customWidth="1"/>
    <col min="6" max="6" width="39.140625" style="22" bestFit="1" customWidth="1"/>
    <col min="7" max="7" width="16.85546875" style="22" hidden="1" customWidth="1"/>
    <col min="8" max="8" width="15.5703125" style="22" bestFit="1" customWidth="1"/>
    <col min="9" max="16384" width="9.140625" style="22"/>
  </cols>
  <sheetData>
    <row r="1" spans="1:8" ht="15.6" x14ac:dyDescent="0.3">
      <c r="A1" s="21"/>
      <c r="B1" s="21"/>
      <c r="C1" s="21"/>
      <c r="D1" s="21"/>
      <c r="E1" s="21"/>
      <c r="F1" s="21"/>
      <c r="H1" s="23" t="s">
        <v>25</v>
      </c>
    </row>
    <row r="2" spans="1:8" s="21" customFormat="1" ht="17.45" x14ac:dyDescent="0.3">
      <c r="C2" s="24"/>
    </row>
    <row r="3" spans="1:8" s="21" customFormat="1" ht="17.45" x14ac:dyDescent="0.3">
      <c r="C3" s="24"/>
    </row>
    <row r="4" spans="1:8" s="21" customFormat="1" ht="17.45" x14ac:dyDescent="0.3">
      <c r="C4" s="24"/>
    </row>
    <row r="5" spans="1:8" s="21" customFormat="1" ht="17.45" x14ac:dyDescent="0.3">
      <c r="C5" s="24"/>
    </row>
    <row r="6" spans="1:8" s="21" customFormat="1" x14ac:dyDescent="0.25"/>
    <row r="7" spans="1:8" s="21" customFormat="1" x14ac:dyDescent="0.25"/>
    <row r="8" spans="1:8" s="21" customFormat="1" ht="27.75" customHeight="1" x14ac:dyDescent="0.3">
      <c r="A8" s="25" t="s">
        <v>26</v>
      </c>
    </row>
    <row r="9" spans="1:8" s="21" customFormat="1" ht="22.9" x14ac:dyDescent="0.25">
      <c r="C9" s="63" t="s">
        <v>27</v>
      </c>
      <c r="D9" s="63"/>
      <c r="E9" s="63"/>
    </row>
    <row r="10" spans="1:8" s="21" customFormat="1" ht="24.6" x14ac:dyDescent="0.4">
      <c r="C10" s="26"/>
    </row>
    <row r="11" spans="1:8" s="21" customFormat="1" x14ac:dyDescent="0.25"/>
    <row r="12" spans="1:8" s="21" customFormat="1" x14ac:dyDescent="0.25"/>
    <row r="13" spans="1:8" s="21" customFormat="1" ht="15.6" x14ac:dyDescent="0.3">
      <c r="C13" s="27" t="s">
        <v>28</v>
      </c>
      <c r="E13" s="28">
        <v>2015</v>
      </c>
    </row>
    <row r="14" spans="1:8" s="21" customFormat="1" ht="15.6" x14ac:dyDescent="0.3">
      <c r="C14" s="27" t="s">
        <v>29</v>
      </c>
      <c r="E14" s="28">
        <v>5</v>
      </c>
      <c r="F14" s="25"/>
    </row>
    <row r="15" spans="1:8" s="21" customFormat="1" x14ac:dyDescent="0.25">
      <c r="E15" s="29"/>
    </row>
    <row r="16" spans="1:8" s="21" customFormat="1" ht="15.6" x14ac:dyDescent="0.3">
      <c r="C16" s="30" t="s">
        <v>12</v>
      </c>
      <c r="D16" s="31"/>
      <c r="E16" s="32">
        <f>1.5%-0.3%</f>
        <v>1.2E-2</v>
      </c>
      <c r="F16" s="25"/>
    </row>
    <row r="17" spans="3:7" s="21" customFormat="1" ht="15.6" x14ac:dyDescent="0.3">
      <c r="C17" s="27" t="s">
        <v>30</v>
      </c>
    </row>
    <row r="18" spans="3:7" s="21" customFormat="1" ht="15.6" x14ac:dyDescent="0.3">
      <c r="C18" s="33" t="s">
        <v>31</v>
      </c>
      <c r="E18" s="34">
        <v>77519160.085892349</v>
      </c>
      <c r="F18" s="27"/>
      <c r="G18" s="21">
        <v>2018</v>
      </c>
    </row>
    <row r="19" spans="3:7" s="21" customFormat="1" ht="15.6" x14ac:dyDescent="0.3">
      <c r="C19" s="35" t="s">
        <v>66</v>
      </c>
      <c r="E19" s="34">
        <v>73455692.621399999</v>
      </c>
      <c r="F19" s="27"/>
      <c r="G19" s="21">
        <v>2015</v>
      </c>
    </row>
    <row r="20" spans="3:7" s="21" customFormat="1" ht="15.6" x14ac:dyDescent="0.3">
      <c r="C20" s="30" t="s">
        <v>13</v>
      </c>
      <c r="D20" s="31"/>
      <c r="E20" s="36">
        <f>IF(ISERROR(E18/E19-1),0,(E18/E19-1)/(G18-G19))</f>
        <v>1.8439539625771346E-2</v>
      </c>
      <c r="F20" s="25"/>
    </row>
    <row r="21" spans="3:7" s="21" customFormat="1" ht="15.6" x14ac:dyDescent="0.3">
      <c r="C21" s="30" t="s">
        <v>16</v>
      </c>
      <c r="D21" s="31"/>
      <c r="E21" s="37">
        <v>0.1</v>
      </c>
      <c r="F21" s="27"/>
    </row>
    <row r="22" spans="3:7" s="21" customFormat="1" ht="15.6" x14ac:dyDescent="0.3">
      <c r="C22" s="27" t="s">
        <v>33</v>
      </c>
      <c r="E22" s="29"/>
    </row>
    <row r="23" spans="3:7" s="21" customFormat="1" x14ac:dyDescent="0.25">
      <c r="C23" s="21" t="s">
        <v>34</v>
      </c>
      <c r="E23" s="38">
        <v>627821483</v>
      </c>
    </row>
    <row r="24" spans="3:7" s="21" customFormat="1" x14ac:dyDescent="0.25">
      <c r="C24" s="39" t="s">
        <v>35</v>
      </c>
      <c r="E24" s="38">
        <v>0</v>
      </c>
    </row>
    <row r="25" spans="3:7" s="21" customFormat="1" x14ac:dyDescent="0.25">
      <c r="C25" s="39" t="s">
        <v>36</v>
      </c>
      <c r="E25" s="38">
        <v>32518047</v>
      </c>
    </row>
    <row r="26" spans="3:7" s="21" customFormat="1" x14ac:dyDescent="0.25">
      <c r="C26" s="39" t="s">
        <v>37</v>
      </c>
      <c r="E26" s="38">
        <v>-2963781</v>
      </c>
    </row>
    <row r="27" spans="3:7" s="21" customFormat="1" x14ac:dyDescent="0.25">
      <c r="C27" s="39" t="s">
        <v>38</v>
      </c>
      <c r="E27" s="38">
        <v>0</v>
      </c>
    </row>
    <row r="28" spans="3:7" s="21" customFormat="1" x14ac:dyDescent="0.25">
      <c r="C28" s="39" t="s">
        <v>39</v>
      </c>
      <c r="E28" s="38">
        <v>0</v>
      </c>
    </row>
    <row r="29" spans="3:7" s="21" customFormat="1" x14ac:dyDescent="0.25">
      <c r="C29" s="21" t="s">
        <v>40</v>
      </c>
      <c r="E29" s="38">
        <v>657375749</v>
      </c>
    </row>
    <row r="30" spans="3:7" s="21" customFormat="1" x14ac:dyDescent="0.25">
      <c r="E30" s="38"/>
    </row>
    <row r="31" spans="3:7" s="21" customFormat="1" x14ac:dyDescent="0.25">
      <c r="C31" s="21" t="s">
        <v>41</v>
      </c>
      <c r="E31" s="40">
        <f>(E23+E29)/2</f>
        <v>642598616</v>
      </c>
    </row>
    <row r="32" spans="3:7" s="21" customFormat="1" x14ac:dyDescent="0.25">
      <c r="E32" s="38"/>
    </row>
    <row r="33" spans="3:6" s="21" customFormat="1" x14ac:dyDescent="0.25">
      <c r="C33" s="39" t="s">
        <v>42</v>
      </c>
      <c r="E33" s="38">
        <v>295604516</v>
      </c>
    </row>
    <row r="34" spans="3:6" s="21" customFormat="1" ht="15.6" x14ac:dyDescent="0.3">
      <c r="C34" s="41" t="s">
        <v>43</v>
      </c>
      <c r="E34" s="38">
        <v>15227319</v>
      </c>
      <c r="F34" s="27"/>
    </row>
    <row r="35" spans="3:6" s="21" customFormat="1" x14ac:dyDescent="0.25">
      <c r="C35" s="41" t="s">
        <v>44</v>
      </c>
      <c r="E35" s="38">
        <v>-2191181</v>
      </c>
    </row>
    <row r="36" spans="3:6" s="21" customFormat="1" x14ac:dyDescent="0.25">
      <c r="C36" s="41" t="s">
        <v>45</v>
      </c>
      <c r="E36" s="38">
        <v>0</v>
      </c>
    </row>
    <row r="37" spans="3:6" s="21" customFormat="1" x14ac:dyDescent="0.2">
      <c r="C37" s="39" t="s">
        <v>46</v>
      </c>
      <c r="E37" s="38">
        <v>308640654</v>
      </c>
    </row>
    <row r="38" spans="3:6" s="21" customFormat="1" x14ac:dyDescent="0.2">
      <c r="C38" s="39"/>
      <c r="E38" s="38"/>
    </row>
    <row r="39" spans="3:6" s="21" customFormat="1" x14ac:dyDescent="0.2">
      <c r="C39" s="21" t="s">
        <v>47</v>
      </c>
      <c r="E39" s="40">
        <f>(E33+E37)/2</f>
        <v>302122585</v>
      </c>
    </row>
    <row r="40" spans="3:6" s="21" customFormat="1" x14ac:dyDescent="0.2">
      <c r="E40" s="38"/>
    </row>
    <row r="41" spans="3:6" s="21" customFormat="1" ht="15.75" x14ac:dyDescent="0.25">
      <c r="C41" s="27" t="s">
        <v>48</v>
      </c>
      <c r="E41" s="40">
        <f>E31-E39</f>
        <v>340476031</v>
      </c>
      <c r="F41" s="27"/>
    </row>
    <row r="42" spans="3:6" s="21" customFormat="1" x14ac:dyDescent="0.2">
      <c r="E42" s="42"/>
    </row>
    <row r="43" spans="3:6" s="21" customFormat="1" x14ac:dyDescent="0.2">
      <c r="E43" s="42"/>
    </row>
    <row r="44" spans="3:6" s="21" customFormat="1" ht="15.75" x14ac:dyDescent="0.25">
      <c r="C44" s="27" t="s">
        <v>49</v>
      </c>
      <c r="E44" s="42"/>
    </row>
    <row r="45" spans="3:6" s="21" customFormat="1" x14ac:dyDescent="0.2">
      <c r="C45" s="39" t="s">
        <v>50</v>
      </c>
      <c r="E45" s="38">
        <v>493403770</v>
      </c>
    </row>
    <row r="46" spans="3:6" s="21" customFormat="1" x14ac:dyDescent="0.2">
      <c r="C46" s="39" t="s">
        <v>51</v>
      </c>
      <c r="E46" s="43">
        <v>0.13</v>
      </c>
    </row>
    <row r="47" spans="3:6" s="21" customFormat="1" ht="15.75" x14ac:dyDescent="0.25">
      <c r="C47" s="27" t="s">
        <v>49</v>
      </c>
      <c r="E47" s="40">
        <f>E45*E46</f>
        <v>64142490.100000001</v>
      </c>
      <c r="F47" s="27"/>
    </row>
    <row r="48" spans="3:6" s="21" customFormat="1" x14ac:dyDescent="0.2">
      <c r="E48" s="42"/>
    </row>
    <row r="49" spans="3:6" s="21" customFormat="1" ht="16.5" thickBot="1" x14ac:dyDescent="0.3">
      <c r="C49" s="27" t="s">
        <v>17</v>
      </c>
      <c r="E49" s="44">
        <f>E41+E47</f>
        <v>404618521.10000002</v>
      </c>
      <c r="F49" s="25"/>
    </row>
    <row r="50" spans="3:6" s="21" customFormat="1" x14ac:dyDescent="0.2">
      <c r="E50" s="42"/>
      <c r="F50" s="39"/>
    </row>
    <row r="51" spans="3:6" s="21" customFormat="1" ht="15.75" x14ac:dyDescent="0.25">
      <c r="C51" s="27" t="s">
        <v>18</v>
      </c>
      <c r="D51" s="45"/>
      <c r="E51" s="46">
        <f>E34</f>
        <v>15227319</v>
      </c>
      <c r="F51" s="25"/>
    </row>
    <row r="52" spans="3:6" s="21" customFormat="1" x14ac:dyDescent="0.2">
      <c r="E52" s="42"/>
    </row>
    <row r="53" spans="3:6" s="21" customFormat="1" ht="15.75" x14ac:dyDescent="0.25">
      <c r="C53" s="27" t="s">
        <v>52</v>
      </c>
      <c r="E53" s="47"/>
      <c r="F53" s="48"/>
    </row>
    <row r="54" spans="3:6" s="21" customFormat="1" ht="15.75" x14ac:dyDescent="0.25">
      <c r="C54" s="49" t="s">
        <v>55</v>
      </c>
      <c r="E54" s="50">
        <f>IF(ISERROR(1+((RB/d)*(g+PCI*(1+g)))*((1+g)*(1+PCI))^(1-1) + E21), 0, 1+((RB/d)*(g+PCI*(1+g)))*((1+g)*(1+PCI))^(1-1) + E21)</f>
        <v>1.9147155291999982</v>
      </c>
      <c r="F54" s="27"/>
    </row>
    <row r="55" spans="3:6" s="21" customFormat="1" ht="15.75" x14ac:dyDescent="0.25">
      <c r="C55" s="49" t="s">
        <v>56</v>
      </c>
      <c r="E55" s="50">
        <f>IF(ISERROR(1+((RB/d)*(g+PCI*(1+g)))*((1+g)*(1+PCI))^(2-1) + E21), 0, 1+((RB/d)*(g+PCI*(1+g)))*((1+g)*(1+PCI))^(2-1) + E21)</f>
        <v>1.9396953705862257</v>
      </c>
      <c r="F55" s="27"/>
    </row>
    <row r="56" spans="3:6" s="21" customFormat="1" ht="15.75" x14ac:dyDescent="0.25">
      <c r="C56" s="49" t="s">
        <v>57</v>
      </c>
      <c r="E56" s="50">
        <f>IF(ISERROR(1+((RB/d)*(g+PCI*(1+g)))*((1+g)*(1+PCI))^(3-1) + E21), 0, 1+((RB/d)*(g+PCI*(1+g)))*((1+g)*(1+PCI))^(3-1) + E21)</f>
        <v>1.9654411142454757</v>
      </c>
    </row>
    <row r="57" spans="3:6" s="21" customFormat="1" ht="15.75" x14ac:dyDescent="0.25">
      <c r="C57" s="49" t="s">
        <v>58</v>
      </c>
      <c r="D57" s="52"/>
      <c r="E57" s="53">
        <f>IF(ISERROR(1+((RB/d)*(g+PCI*(1+g)))*((1+g)*(1+PCI))^(4-1) + E21), 0, 1+((RB/d)*(g+PCI*(1+g)))*((1+g)*(1+PCI))^(4-1) + E21)</f>
        <v>1.9919762433649613</v>
      </c>
    </row>
    <row r="58" spans="3:6" s="21" customFormat="1" ht="15.75" x14ac:dyDescent="0.25">
      <c r="C58" s="49" t="s">
        <v>59</v>
      </c>
      <c r="D58" s="52"/>
      <c r="E58" s="53">
        <f>IF(ISERROR(1+((RB/d)*(g+PCI*(1+g)))*((1+g)*(1+PCI))^(5-1) + E21), 0, 1+((RB/d)*(g+PCI*(1+g)))*((1+g)*(1+PCI))^(5-1) + E21)</f>
        <v>2.0193249611455331</v>
      </c>
    </row>
    <row r="59" spans="3:6" s="21" customFormat="1" ht="15.75" x14ac:dyDescent="0.25">
      <c r="C59" s="49" t="s">
        <v>60</v>
      </c>
      <c r="D59" s="52"/>
      <c r="E59" s="53">
        <f>IF(ISERROR(1+((RB/d)*(g+PCI*(1+g)))*((1+g)*(1+PCI))^(6-1) + E21), 0, 1+((RB/d)*(g+PCI*(1+g)))*((1+g)*(1+PCI))^(6-1) + E21)</f>
        <v>2.0475122128778831</v>
      </c>
    </row>
    <row r="60" spans="3:6" s="21" customFormat="1" ht="15.75" x14ac:dyDescent="0.25">
      <c r="C60" s="49" t="s">
        <v>61</v>
      </c>
      <c r="D60" s="52"/>
      <c r="E60" s="53">
        <f>IF(ISERROR(1+((RB/d)*(g+PCI*(1+g)))*((1+g)*(1+PCI))^(7-1) + E21), 0, 1+((RB/d)*(g+PCI*(1+g)))*((1+g)*(1+PCI))^(7-1) + E21)</f>
        <v>2.076563708695625</v>
      </c>
    </row>
    <row r="61" spans="3:6" s="21" customFormat="1" ht="15.75" x14ac:dyDescent="0.25">
      <c r="C61" s="49" t="s">
        <v>62</v>
      </c>
      <c r="D61" s="52"/>
      <c r="E61" s="53">
        <f>IF(ISERROR(1+((RB/d)*(g+PCI*(1+g)))*((1+g)*(1+PCI))^(8-1) + E21), 0, 1+((RB/d)*(g+PCI*(1+g)))*((1+g)*(1+PCI))^(8-1) + E21)</f>
        <v>2.1065059470259984</v>
      </c>
    </row>
    <row r="62" spans="3:6" s="21" customFormat="1" ht="15.75" x14ac:dyDescent="0.25">
      <c r="C62" s="49" t="s">
        <v>63</v>
      </c>
      <c r="D62" s="52"/>
      <c r="E62" s="53">
        <f>IF(ISERROR(1+((RB/d)*(g+PCI*(1+g)))*((1+g)*(1+PCI))^(9-1) + E21), 0, 1+((RB/d)*(g+PCI*(1+g)))*((1+g)*(1+PCI))^(9-1) + E21)</f>
        <v>2.1373662387595957</v>
      </c>
    </row>
    <row r="63" spans="3:6" s="21" customFormat="1" ht="15.75" x14ac:dyDescent="0.25">
      <c r="C63" s="27"/>
      <c r="E63" s="42"/>
    </row>
    <row r="64" spans="3:6" s="21" customFormat="1" ht="15.75" x14ac:dyDescent="0.25">
      <c r="C64" s="27" t="s">
        <v>64</v>
      </c>
      <c r="E64" s="55"/>
      <c r="F64" s="48"/>
    </row>
    <row r="65" spans="2:8" s="21" customFormat="1" ht="15.75" x14ac:dyDescent="0.25">
      <c r="C65" s="21" t="str">
        <f t="shared" ref="C65:C73" si="0">C54</f>
        <v xml:space="preserve">    Price Cap IR Year 2016</v>
      </c>
      <c r="E65" s="56">
        <f t="shared" ref="E65:E73" si="1">IF(ISERROR(d*E54), "", d*E54)</f>
        <v>29155984.157382187</v>
      </c>
      <c r="G65" s="57"/>
      <c r="H65" s="58"/>
    </row>
    <row r="66" spans="2:8" s="21" customFormat="1" ht="15.75" x14ac:dyDescent="0.25">
      <c r="C66" s="21" t="str">
        <f t="shared" si="0"/>
        <v xml:space="preserve">    Price Cap IR Year 2017</v>
      </c>
      <c r="E66" s="56">
        <f t="shared" si="1"/>
        <v>29536360.170739677</v>
      </c>
      <c r="G66" s="57"/>
      <c r="H66" s="58"/>
    </row>
    <row r="67" spans="2:8" s="21" customFormat="1" ht="15.75" x14ac:dyDescent="0.25">
      <c r="C67" s="21" t="str">
        <f t="shared" si="0"/>
        <v xml:space="preserve">    Price Cap IR Year 2018</v>
      </c>
      <c r="E67" s="56">
        <f t="shared" si="1"/>
        <v>29928398.822331302</v>
      </c>
      <c r="G67" s="57"/>
      <c r="H67" s="58"/>
    </row>
    <row r="68" spans="2:8" s="21" customFormat="1" ht="15.75" x14ac:dyDescent="0.25">
      <c r="C68" s="21" t="str">
        <f t="shared" si="0"/>
        <v xml:space="preserve">    Price Cap IR Year 2019</v>
      </c>
      <c r="E68" s="56">
        <f t="shared" si="1"/>
        <v>30332457.698139898</v>
      </c>
      <c r="G68" s="57"/>
      <c r="H68" s="58"/>
    </row>
    <row r="69" spans="2:8" s="21" customFormat="1" ht="15.75" x14ac:dyDescent="0.25">
      <c r="C69" s="52" t="str">
        <f t="shared" si="0"/>
        <v xml:space="preserve">    Price Cap IR Year 2020</v>
      </c>
      <c r="D69" s="52"/>
      <c r="E69" s="59">
        <f t="shared" si="1"/>
        <v>30748905.348025639</v>
      </c>
      <c r="G69" s="57"/>
      <c r="H69" s="58"/>
    </row>
    <row r="70" spans="2:8" s="21" customFormat="1" ht="15.75" x14ac:dyDescent="0.25">
      <c r="C70" s="52" t="str">
        <f t="shared" si="0"/>
        <v xml:space="preserve">    Price Cap IR Year 2021</v>
      </c>
      <c r="D70" s="52"/>
      <c r="E70" s="59">
        <f t="shared" si="1"/>
        <v>31178121.621887434</v>
      </c>
      <c r="G70" s="57"/>
      <c r="H70" s="58"/>
    </row>
    <row r="71" spans="2:8" s="21" customFormat="1" ht="15.75" x14ac:dyDescent="0.25">
      <c r="C71" s="52" t="str">
        <f t="shared" si="0"/>
        <v xml:space="preserve">    Price Cap IR Year 2022</v>
      </c>
      <c r="D71" s="52"/>
      <c r="E71" s="59">
        <f t="shared" si="1"/>
        <v>31620498.016131356</v>
      </c>
      <c r="G71" s="57"/>
      <c r="H71" s="58"/>
    </row>
    <row r="72" spans="2:8" s="21" customFormat="1" ht="15.75" x14ac:dyDescent="0.25">
      <c r="C72" s="52" t="str">
        <f t="shared" si="0"/>
        <v xml:space="preserve">    Price Cap IR Year 2023</v>
      </c>
      <c r="D72" s="52"/>
      <c r="E72" s="59">
        <f t="shared" si="1"/>
        <v>32076438.03076198</v>
      </c>
      <c r="G72" s="57"/>
      <c r="H72" s="58"/>
    </row>
    <row r="73" spans="2:8" s="21" customFormat="1" ht="15.75" x14ac:dyDescent="0.25">
      <c r="C73" s="52" t="str">
        <f t="shared" si="0"/>
        <v xml:space="preserve">    Price Cap IR Year 2024</v>
      </c>
      <c r="D73" s="52"/>
      <c r="E73" s="59">
        <f t="shared" si="1"/>
        <v>32546357.53742253</v>
      </c>
      <c r="G73" s="57"/>
      <c r="H73" s="58"/>
    </row>
    <row r="74" spans="2:8" s="21" customFormat="1" x14ac:dyDescent="0.2"/>
    <row r="75" spans="2:8" s="21" customFormat="1" x14ac:dyDescent="0.2">
      <c r="B75" s="61"/>
      <c r="C75" s="64"/>
      <c r="D75" s="64"/>
      <c r="E75" s="64"/>
      <c r="F75" s="64"/>
    </row>
    <row r="76" spans="2:8" s="21" customFormat="1" x14ac:dyDescent="0.2">
      <c r="F76" s="62"/>
    </row>
    <row r="77" spans="2:8" s="21" customFormat="1" x14ac:dyDescent="0.2"/>
    <row r="78" spans="2:8" s="21" customFormat="1" x14ac:dyDescent="0.2"/>
    <row r="79" spans="2:8" s="21" customFormat="1" x14ac:dyDescent="0.2"/>
    <row r="80" spans="2:8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</sheetData>
  <mergeCells count="2">
    <mergeCell ref="C9:E9"/>
    <mergeCell ref="C75:F75"/>
  </mergeCells>
  <hyperlinks>
    <hyperlink ref="H1" location="Index" display="Back to Index"/>
  </hyperlinks>
  <pageMargins left="0.70866141732283472" right="0.70866141732283472" top="0.74803149606299213" bottom="0.74803149606299213" header="0.31496062992125984" footer="0.31496062992125984"/>
  <pageSetup scale="59" orientation="portrait" r:id="rId1"/>
  <headerFooter>
    <oddFooter>&amp;C&amp;A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topLeftCell="A40" zoomScaleNormal="100" workbookViewId="0">
      <selection activeCell="L21" sqref="L21"/>
    </sheetView>
  </sheetViews>
  <sheetFormatPr defaultColWidth="9.140625" defaultRowHeight="15" x14ac:dyDescent="0.2"/>
  <cols>
    <col min="1" max="1" width="10.7109375" style="22" customWidth="1"/>
    <col min="2" max="2" width="13.7109375" style="22" customWidth="1"/>
    <col min="3" max="3" width="60.42578125" style="22" customWidth="1"/>
    <col min="4" max="4" width="3.5703125" style="22" customWidth="1"/>
    <col min="5" max="5" width="27.5703125" style="22" customWidth="1"/>
    <col min="6" max="6" width="39.140625" style="22" bestFit="1" customWidth="1"/>
    <col min="7" max="7" width="15.7109375" style="22" hidden="1" customWidth="1"/>
    <col min="8" max="8" width="15.5703125" style="22" bestFit="1" customWidth="1"/>
    <col min="9" max="16384" width="9.140625" style="22"/>
  </cols>
  <sheetData>
    <row r="1" spans="1:8" ht="15.6" x14ac:dyDescent="0.3">
      <c r="A1" s="21"/>
      <c r="B1" s="21"/>
      <c r="C1" s="21"/>
      <c r="D1" s="21"/>
      <c r="E1" s="21"/>
      <c r="F1" s="21"/>
      <c r="H1" s="23" t="s">
        <v>25</v>
      </c>
    </row>
    <row r="2" spans="1:8" s="21" customFormat="1" ht="17.45" x14ac:dyDescent="0.3">
      <c r="C2" s="24"/>
    </row>
    <row r="3" spans="1:8" s="21" customFormat="1" ht="17.45" x14ac:dyDescent="0.3">
      <c r="C3" s="24"/>
    </row>
    <row r="4" spans="1:8" s="21" customFormat="1" ht="17.45" x14ac:dyDescent="0.3">
      <c r="C4" s="24"/>
    </row>
    <row r="5" spans="1:8" s="21" customFormat="1" ht="17.45" x14ac:dyDescent="0.3">
      <c r="C5" s="24"/>
    </row>
    <row r="6" spans="1:8" s="21" customFormat="1" x14ac:dyDescent="0.25"/>
    <row r="7" spans="1:8" s="21" customFormat="1" x14ac:dyDescent="0.25"/>
    <row r="8" spans="1:8" s="21" customFormat="1" ht="27.75" customHeight="1" x14ac:dyDescent="0.3">
      <c r="A8" s="25" t="s">
        <v>26</v>
      </c>
    </row>
    <row r="9" spans="1:8" s="21" customFormat="1" ht="22.9" x14ac:dyDescent="0.25">
      <c r="C9" s="63" t="s">
        <v>27</v>
      </c>
      <c r="D9" s="63"/>
      <c r="E9" s="63"/>
    </row>
    <row r="10" spans="1:8" s="21" customFormat="1" ht="24.6" x14ac:dyDescent="0.4">
      <c r="C10" s="26"/>
    </row>
    <row r="11" spans="1:8" s="21" customFormat="1" x14ac:dyDescent="0.25"/>
    <row r="12" spans="1:8" s="21" customFormat="1" x14ac:dyDescent="0.25"/>
    <row r="13" spans="1:8" s="21" customFormat="1" ht="15.6" x14ac:dyDescent="0.3">
      <c r="C13" s="27" t="s">
        <v>28</v>
      </c>
      <c r="E13" s="28">
        <v>2016</v>
      </c>
    </row>
    <row r="14" spans="1:8" s="21" customFormat="1" ht="15.6" x14ac:dyDescent="0.3">
      <c r="C14" s="27" t="s">
        <v>29</v>
      </c>
      <c r="E14" s="28">
        <v>4</v>
      </c>
      <c r="F14" s="25"/>
    </row>
    <row r="15" spans="1:8" s="21" customFormat="1" x14ac:dyDescent="0.25">
      <c r="E15" s="29"/>
    </row>
    <row r="16" spans="1:8" s="21" customFormat="1" ht="15.6" x14ac:dyDescent="0.3">
      <c r="C16" s="30" t="s">
        <v>12</v>
      </c>
      <c r="D16" s="31"/>
      <c r="E16" s="32">
        <f>1.5%-0.3%</f>
        <v>1.2E-2</v>
      </c>
      <c r="F16" s="25"/>
    </row>
    <row r="17" spans="3:7" s="21" customFormat="1" ht="15.6" x14ac:dyDescent="0.3">
      <c r="C17" s="27" t="s">
        <v>30</v>
      </c>
    </row>
    <row r="18" spans="3:7" s="21" customFormat="1" ht="15.6" x14ac:dyDescent="0.3">
      <c r="C18" s="33" t="s">
        <v>31</v>
      </c>
      <c r="E18" s="34">
        <v>30566887.919599995</v>
      </c>
      <c r="F18" s="27"/>
      <c r="G18" s="21">
        <v>2018</v>
      </c>
    </row>
    <row r="19" spans="3:7" s="21" customFormat="1" ht="15.6" x14ac:dyDescent="0.3">
      <c r="C19" s="35" t="s">
        <v>68</v>
      </c>
      <c r="E19" s="34">
        <v>29619525.420874998</v>
      </c>
      <c r="F19" s="27"/>
      <c r="G19" s="21">
        <v>2016</v>
      </c>
    </row>
    <row r="20" spans="3:7" s="21" customFormat="1" ht="15.6" x14ac:dyDescent="0.3">
      <c r="C20" s="30" t="s">
        <v>13</v>
      </c>
      <c r="D20" s="31"/>
      <c r="E20" s="36">
        <f>IF(ISERROR(E18/E19-1),0,(E18/E19-1)/(G18-G19))</f>
        <v>1.5992195777338902E-2</v>
      </c>
      <c r="F20" s="25"/>
    </row>
    <row r="21" spans="3:7" s="21" customFormat="1" ht="15.6" x14ac:dyDescent="0.3">
      <c r="C21" s="30" t="s">
        <v>16</v>
      </c>
      <c r="D21" s="31"/>
      <c r="E21" s="37">
        <v>0.1</v>
      </c>
      <c r="F21" s="27"/>
    </row>
    <row r="22" spans="3:7" s="21" customFormat="1" ht="15.6" x14ac:dyDescent="0.3">
      <c r="C22" s="27" t="s">
        <v>33</v>
      </c>
      <c r="E22" s="29"/>
    </row>
    <row r="23" spans="3:7" s="21" customFormat="1" x14ac:dyDescent="0.25">
      <c r="C23" s="21" t="s">
        <v>34</v>
      </c>
      <c r="E23" s="38">
        <v>163625735.1371074</v>
      </c>
    </row>
    <row r="24" spans="3:7" s="21" customFormat="1" x14ac:dyDescent="0.25">
      <c r="C24" s="39" t="s">
        <v>35</v>
      </c>
      <c r="E24" s="38">
        <v>0</v>
      </c>
    </row>
    <row r="25" spans="3:7" s="21" customFormat="1" x14ac:dyDescent="0.25">
      <c r="C25" s="39" t="s">
        <v>36</v>
      </c>
      <c r="E25" s="38">
        <v>11363000</v>
      </c>
    </row>
    <row r="26" spans="3:7" s="21" customFormat="1" x14ac:dyDescent="0.25">
      <c r="C26" s="39" t="s">
        <v>37</v>
      </c>
      <c r="E26" s="38">
        <v>0</v>
      </c>
    </row>
    <row r="27" spans="3:7" s="21" customFormat="1" x14ac:dyDescent="0.25">
      <c r="C27" s="39" t="s">
        <v>38</v>
      </c>
      <c r="E27" s="38">
        <v>0</v>
      </c>
    </row>
    <row r="28" spans="3:7" s="21" customFormat="1" x14ac:dyDescent="0.25">
      <c r="C28" s="39" t="s">
        <v>39</v>
      </c>
      <c r="E28" s="38">
        <v>0</v>
      </c>
    </row>
    <row r="29" spans="3:7" s="21" customFormat="1" x14ac:dyDescent="0.25">
      <c r="C29" s="21" t="s">
        <v>40</v>
      </c>
      <c r="E29" s="38">
        <v>174988735.1371074</v>
      </c>
    </row>
    <row r="30" spans="3:7" s="21" customFormat="1" x14ac:dyDescent="0.25">
      <c r="E30" s="38"/>
    </row>
    <row r="31" spans="3:7" s="21" customFormat="1" x14ac:dyDescent="0.25">
      <c r="C31" s="21" t="s">
        <v>41</v>
      </c>
      <c r="E31" s="40">
        <f>(E23+E29)/2</f>
        <v>169307235.1371074</v>
      </c>
    </row>
    <row r="32" spans="3:7" s="21" customFormat="1" x14ac:dyDescent="0.25">
      <c r="E32" s="38"/>
    </row>
    <row r="33" spans="3:6" s="21" customFormat="1" x14ac:dyDescent="0.25">
      <c r="C33" s="39" t="s">
        <v>42</v>
      </c>
      <c r="E33" s="38">
        <v>32529814.001650546</v>
      </c>
    </row>
    <row r="34" spans="3:6" s="21" customFormat="1" ht="15.6" x14ac:dyDescent="0.3">
      <c r="C34" s="41" t="s">
        <v>43</v>
      </c>
      <c r="E34" s="38">
        <v>6295623.6832013158</v>
      </c>
      <c r="F34" s="27"/>
    </row>
    <row r="35" spans="3:6" s="21" customFormat="1" x14ac:dyDescent="0.25">
      <c r="C35" s="41" t="s">
        <v>44</v>
      </c>
      <c r="E35" s="38">
        <v>0</v>
      </c>
    </row>
    <row r="36" spans="3:6" s="21" customFormat="1" x14ac:dyDescent="0.25">
      <c r="C36" s="41" t="s">
        <v>45</v>
      </c>
      <c r="E36" s="38">
        <v>0</v>
      </c>
    </row>
    <row r="37" spans="3:6" s="21" customFormat="1" x14ac:dyDescent="0.2">
      <c r="C37" s="39" t="s">
        <v>46</v>
      </c>
      <c r="E37" s="38">
        <v>38825437.684851862</v>
      </c>
    </row>
    <row r="38" spans="3:6" s="21" customFormat="1" x14ac:dyDescent="0.2">
      <c r="C38" s="39"/>
      <c r="E38" s="38"/>
    </row>
    <row r="39" spans="3:6" s="21" customFormat="1" x14ac:dyDescent="0.2">
      <c r="C39" s="21" t="s">
        <v>47</v>
      </c>
      <c r="E39" s="40">
        <f>(E33+E37)/2</f>
        <v>35677625.843251206</v>
      </c>
    </row>
    <row r="40" spans="3:6" s="21" customFormat="1" x14ac:dyDescent="0.2">
      <c r="E40" s="38"/>
    </row>
    <row r="41" spans="3:6" s="21" customFormat="1" ht="15.75" x14ac:dyDescent="0.25">
      <c r="C41" s="27" t="s">
        <v>48</v>
      </c>
      <c r="E41" s="40">
        <f>E31-E39</f>
        <v>133629609.2938562</v>
      </c>
      <c r="F41" s="27"/>
    </row>
    <row r="42" spans="3:6" s="21" customFormat="1" x14ac:dyDescent="0.2">
      <c r="E42" s="42"/>
    </row>
    <row r="43" spans="3:6" s="21" customFormat="1" x14ac:dyDescent="0.2">
      <c r="E43" s="42"/>
    </row>
    <row r="44" spans="3:6" s="21" customFormat="1" ht="15.75" x14ac:dyDescent="0.25">
      <c r="C44" s="27" t="s">
        <v>49</v>
      </c>
      <c r="E44" s="42"/>
    </row>
    <row r="45" spans="3:6" s="21" customFormat="1" x14ac:dyDescent="0.2">
      <c r="C45" s="39" t="s">
        <v>50</v>
      </c>
      <c r="E45" s="38">
        <v>236828274.81912801</v>
      </c>
    </row>
    <row r="46" spans="3:6" s="21" customFormat="1" x14ac:dyDescent="0.2">
      <c r="C46" s="39" t="s">
        <v>51</v>
      </c>
      <c r="E46" s="43">
        <v>7.4999999999999997E-2</v>
      </c>
    </row>
    <row r="47" spans="3:6" s="21" customFormat="1" ht="15.75" x14ac:dyDescent="0.25">
      <c r="C47" s="27" t="s">
        <v>49</v>
      </c>
      <c r="E47" s="40">
        <f>E45*E46</f>
        <v>17762120.611434601</v>
      </c>
      <c r="F47" s="27"/>
    </row>
    <row r="48" spans="3:6" s="21" customFormat="1" x14ac:dyDescent="0.2">
      <c r="E48" s="42"/>
    </row>
    <row r="49" spans="3:8" s="21" customFormat="1" ht="16.5" thickBot="1" x14ac:dyDescent="0.3">
      <c r="C49" s="27" t="s">
        <v>17</v>
      </c>
      <c r="E49" s="44">
        <f>E41+E47</f>
        <v>151391729.90529081</v>
      </c>
      <c r="F49" s="25"/>
    </row>
    <row r="50" spans="3:8" s="21" customFormat="1" x14ac:dyDescent="0.2">
      <c r="E50" s="42"/>
      <c r="F50" s="39"/>
    </row>
    <row r="51" spans="3:8" s="21" customFormat="1" ht="15.75" x14ac:dyDescent="0.25">
      <c r="C51" s="27" t="s">
        <v>18</v>
      </c>
      <c r="D51" s="45"/>
      <c r="E51" s="46">
        <f>E34</f>
        <v>6295623.6832013158</v>
      </c>
      <c r="F51" s="25"/>
    </row>
    <row r="52" spans="3:8" s="21" customFormat="1" x14ac:dyDescent="0.2">
      <c r="E52" s="42"/>
    </row>
    <row r="53" spans="3:8" s="21" customFormat="1" ht="15.75" x14ac:dyDescent="0.25">
      <c r="C53" s="27" t="s">
        <v>52</v>
      </c>
      <c r="E53" s="47"/>
      <c r="F53" s="48"/>
    </row>
    <row r="54" spans="3:8" s="21" customFormat="1" ht="15.75" x14ac:dyDescent="0.25">
      <c r="C54" s="49" t="s">
        <v>56</v>
      </c>
      <c r="E54" s="50">
        <f>IF(ISERROR(1+((RB/d)*(g+PCI*(1+g)))*((1+g)*(1+PCI))^(1-1) + E21), 0, 1+((RB/d)*(g+PCI*(1+g)))*((1+g)*(1+PCI))^(1-1) + E21)</f>
        <v>1.7777469860799902</v>
      </c>
      <c r="F54" s="27"/>
    </row>
    <row r="55" spans="3:8" s="21" customFormat="1" ht="15.75" x14ac:dyDescent="0.25">
      <c r="C55" s="49" t="s">
        <v>57</v>
      </c>
      <c r="E55" s="50">
        <f>IF(ISERROR(1+((RB/d)*(g+PCI*(1+g)))*((1+g)*(1+PCI))^(2-1) + E21), 0, 1+((RB/d)*(g+PCI*(1+g)))*((1+g)*(1+PCI))^(2-1) + E21)</f>
        <v>1.7968486763517095</v>
      </c>
      <c r="F55" s="27"/>
    </row>
    <row r="56" spans="3:8" s="21" customFormat="1" ht="15.75" x14ac:dyDescent="0.25">
      <c r="C56" s="49" t="s">
        <v>58</v>
      </c>
      <c r="E56" s="50">
        <f>IF(ISERROR(1+((RB/d)*(g+PCI*(1+g)))*((1+g)*(1+PCI))^(3-1) + E21), 0, 1+((RB/d)*(g+PCI*(1+g)))*((1+g)*(1+PCI))^(3-1) + E21)</f>
        <v>1.816488730612839</v>
      </c>
    </row>
    <row r="57" spans="3:8" s="21" customFormat="1" ht="15.75" x14ac:dyDescent="0.25">
      <c r="C57" s="49" t="s">
        <v>59</v>
      </c>
      <c r="D57" s="52"/>
      <c r="E57" s="53">
        <f>IF(ISERROR(1+((RB/d)*(g+PCI*(1+g)))*((1+g)*(1+PCI))^(4-1) + E21), 0, 1+((RB/d)*(g+PCI*(1+g)))*((1+g)*(1+PCI))^(4-1) + E21)</f>
        <v>1.8366823221690374</v>
      </c>
    </row>
    <row r="58" spans="3:8" s="21" customFormat="1" ht="15.75" x14ac:dyDescent="0.25">
      <c r="C58" s="49" t="s">
        <v>60</v>
      </c>
      <c r="D58" s="52"/>
      <c r="E58" s="53">
        <f>IF(ISERROR(1+((RB/d)*(g+PCI*(1+g)))*((1+g)*(1+PCI))^(5-1) + E21), 0, 1+((RB/d)*(g+PCI*(1+g)))*((1+g)*(1+PCI))^(5-1) + E21)</f>
        <v>1.8574450519719599</v>
      </c>
    </row>
    <row r="59" spans="3:8" s="21" customFormat="1" ht="15.75" x14ac:dyDescent="0.25">
      <c r="C59" s="49" t="s">
        <v>61</v>
      </c>
      <c r="D59" s="52"/>
      <c r="E59" s="53">
        <f>IF(ISERROR(1+((RB/d)*(g+PCI*(1+g)))*((1+g)*(1+PCI))^(6-1) + E21), 0, 1+((RB/d)*(g+PCI*(1+g)))*((1+g)*(1+PCI))^(6-1) + E21)</f>
        <v>1.8787929606720764</v>
      </c>
    </row>
    <row r="60" spans="3:8" s="21" customFormat="1" ht="15.75" x14ac:dyDescent="0.25">
      <c r="C60" s="49" t="s">
        <v>62</v>
      </c>
      <c r="D60" s="52"/>
      <c r="E60" s="53">
        <f>IF(ISERROR(1+((RB/d)*(g+PCI*(1+g)))*((1+g)*(1+PCI))^(7-1) + E21), 0, 1+((RB/d)*(g+PCI*(1+g)))*((1+g)*(1+PCI))^(7-1) + E21)</f>
        <v>1.9007425410111876</v>
      </c>
    </row>
    <row r="61" spans="3:8" s="21" customFormat="1" ht="15.75" x14ac:dyDescent="0.25">
      <c r="C61" s="49" t="s">
        <v>63</v>
      </c>
      <c r="D61" s="52"/>
      <c r="E61" s="53">
        <f>IF(ISERROR(1+((RB/d)*(g+PCI*(1+g)))*((1+g)*(1+PCI))^(8-1) + E21), 0, 1+((RB/d)*(g+PCI*(1+g)))*((1+g)*(1+PCI))^(8-1) + E21)</f>
        <v>1.9233107505642137</v>
      </c>
    </row>
    <row r="62" spans="3:8" s="21" customFormat="1" ht="15.75" x14ac:dyDescent="0.25">
      <c r="C62" s="27"/>
      <c r="E62" s="42"/>
    </row>
    <row r="63" spans="3:8" s="21" customFormat="1" ht="15.75" x14ac:dyDescent="0.25">
      <c r="C63" s="27" t="s">
        <v>64</v>
      </c>
      <c r="E63" s="55"/>
      <c r="F63" s="48"/>
    </row>
    <row r="64" spans="3:8" s="21" customFormat="1" ht="15.75" x14ac:dyDescent="0.25">
      <c r="C64" s="52" t="str">
        <f t="shared" ref="C64:C71" si="0">C54</f>
        <v xml:space="preserve">    Price Cap IR Year 2017</v>
      </c>
      <c r="D64" s="52"/>
      <c r="E64" s="59">
        <f t="shared" ref="E64:E71" si="1">IF(ISERROR(d*E54), "", d*E54)</f>
        <v>11192026.028304946</v>
      </c>
      <c r="G64" s="57"/>
      <c r="H64" s="58"/>
    </row>
    <row r="65" spans="3:8" s="21" customFormat="1" ht="15.75" x14ac:dyDescent="0.25">
      <c r="C65" s="52" t="str">
        <f t="shared" si="0"/>
        <v xml:space="preserve">    Price Cap IR Year 2018</v>
      </c>
      <c r="D65" s="52"/>
      <c r="E65" s="59">
        <f t="shared" si="1"/>
        <v>11312283.081968758</v>
      </c>
      <c r="G65" s="57"/>
      <c r="H65" s="58"/>
    </row>
    <row r="66" spans="3:8" s="21" customFormat="1" ht="15.75" x14ac:dyDescent="0.25">
      <c r="C66" s="52" t="str">
        <f t="shared" si="0"/>
        <v xml:space="preserve">    Price Cap IR Year 2019</v>
      </c>
      <c r="D66" s="52"/>
      <c r="E66" s="59">
        <f t="shared" si="1"/>
        <v>11435929.472714484</v>
      </c>
      <c r="G66" s="57"/>
      <c r="H66" s="58"/>
    </row>
    <row r="67" spans="3:8" s="21" customFormat="1" ht="15.75" x14ac:dyDescent="0.25">
      <c r="C67" s="52" t="str">
        <f t="shared" si="0"/>
        <v xml:space="preserve">    Price Cap IR Year 2020</v>
      </c>
      <c r="D67" s="52"/>
      <c r="E67" s="59">
        <f t="shared" si="1"/>
        <v>11563060.725964582</v>
      </c>
      <c r="G67" s="57"/>
      <c r="H67" s="58"/>
    </row>
    <row r="68" spans="3:8" s="21" customFormat="1" ht="15.75" x14ac:dyDescent="0.25">
      <c r="C68" s="52" t="str">
        <f t="shared" si="0"/>
        <v xml:space="preserve">    Price Cap IR Year 2021</v>
      </c>
      <c r="D68" s="52"/>
      <c r="E68" s="59">
        <f t="shared" si="1"/>
        <v>11693775.059439769</v>
      </c>
      <c r="G68" s="57"/>
      <c r="H68" s="58"/>
    </row>
    <row r="69" spans="3:8" s="21" customFormat="1" ht="15.75" x14ac:dyDescent="0.25">
      <c r="C69" s="52" t="str">
        <f t="shared" si="0"/>
        <v xml:space="preserve">    Price Cap IR Year 2022</v>
      </c>
      <c r="D69" s="52"/>
      <c r="E69" s="59">
        <f t="shared" si="1"/>
        <v>11828173.459039042</v>
      </c>
      <c r="G69" s="57"/>
      <c r="H69" s="58"/>
    </row>
    <row r="70" spans="3:8" s="21" customFormat="1" ht="15.75" x14ac:dyDescent="0.25">
      <c r="C70" s="52" t="str">
        <f t="shared" si="0"/>
        <v xml:space="preserve">    Price Cap IR Year 2023</v>
      </c>
      <c r="D70" s="52"/>
      <c r="E70" s="59">
        <f t="shared" si="1"/>
        <v>11966359.75685828</v>
      </c>
      <c r="G70" s="57"/>
      <c r="H70" s="58"/>
    </row>
    <row r="71" spans="3:8" s="21" customFormat="1" ht="15.75" x14ac:dyDescent="0.25">
      <c r="C71" s="52" t="str">
        <f t="shared" si="0"/>
        <v xml:space="preserve">    Price Cap IR Year 2024</v>
      </c>
      <c r="D71" s="52"/>
      <c r="E71" s="59">
        <f t="shared" si="1"/>
        <v>12108440.711407762</v>
      </c>
      <c r="G71" s="57"/>
      <c r="H71" s="58"/>
    </row>
    <row r="72" spans="3:8" s="21" customFormat="1" x14ac:dyDescent="0.2"/>
    <row r="73" spans="3:8" s="21" customFormat="1" x14ac:dyDescent="0.2"/>
    <row r="74" spans="3:8" s="21" customFormat="1" x14ac:dyDescent="0.2"/>
    <row r="75" spans="3:8" s="21" customFormat="1" x14ac:dyDescent="0.2"/>
    <row r="76" spans="3:8" s="21" customFormat="1" x14ac:dyDescent="0.2"/>
    <row r="77" spans="3:8" s="21" customFormat="1" x14ac:dyDescent="0.2"/>
    <row r="78" spans="3:8" s="21" customFormat="1" x14ac:dyDescent="0.2"/>
    <row r="79" spans="3:8" s="21" customFormat="1" x14ac:dyDescent="0.2"/>
  </sheetData>
  <mergeCells count="1">
    <mergeCell ref="C9:E9"/>
  </mergeCells>
  <hyperlinks>
    <hyperlink ref="H1" location="Index" display="Back to Index"/>
  </hyperlinks>
  <pageMargins left="0.70866141732283472" right="0.70866141732283472" top="0.74803149606299213" bottom="0.74803149606299213" header="0.31496062992125984" footer="0.31496062992125984"/>
  <pageSetup scale="58" orientation="portrait" r:id="rId1"/>
  <headerFooter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showGridLines="0" tabSelected="1" topLeftCell="A52" zoomScaleNormal="100" workbookViewId="0">
      <selection activeCell="L21" sqref="L21"/>
    </sheetView>
  </sheetViews>
  <sheetFormatPr defaultColWidth="9.140625" defaultRowHeight="15" x14ac:dyDescent="0.2"/>
  <cols>
    <col min="1" max="1" width="10.7109375" style="22" customWidth="1"/>
    <col min="2" max="2" width="13.7109375" style="22" customWidth="1"/>
    <col min="3" max="3" width="61.42578125" style="22" customWidth="1"/>
    <col min="4" max="4" width="3.5703125" style="22" customWidth="1"/>
    <col min="5" max="5" width="27.5703125" style="22" customWidth="1"/>
    <col min="6" max="6" width="39.140625" style="22" bestFit="1" customWidth="1"/>
    <col min="7" max="7" width="16.85546875" style="22" hidden="1" customWidth="1"/>
    <col min="8" max="8" width="15.5703125" style="22" bestFit="1" customWidth="1"/>
    <col min="9" max="16384" width="9.140625" style="22"/>
  </cols>
  <sheetData>
    <row r="1" spans="1:8" ht="15.6" x14ac:dyDescent="0.3">
      <c r="A1" s="21"/>
      <c r="B1" s="21"/>
      <c r="C1" s="21"/>
      <c r="D1" s="21"/>
      <c r="E1" s="21"/>
      <c r="F1" s="21"/>
      <c r="H1" s="23" t="s">
        <v>25</v>
      </c>
    </row>
    <row r="2" spans="1:8" s="21" customFormat="1" ht="17.45" x14ac:dyDescent="0.3">
      <c r="C2" s="24"/>
    </row>
    <row r="3" spans="1:8" s="21" customFormat="1" ht="17.45" x14ac:dyDescent="0.3">
      <c r="C3" s="24"/>
    </row>
    <row r="4" spans="1:8" s="21" customFormat="1" ht="17.45" x14ac:dyDescent="0.3">
      <c r="C4" s="24"/>
    </row>
    <row r="5" spans="1:8" s="21" customFormat="1" ht="17.45" x14ac:dyDescent="0.3">
      <c r="C5" s="24"/>
    </row>
    <row r="6" spans="1:8" s="21" customFormat="1" x14ac:dyDescent="0.25"/>
    <row r="7" spans="1:8" s="21" customFormat="1" x14ac:dyDescent="0.25"/>
    <row r="8" spans="1:8" s="21" customFormat="1" ht="27.75" customHeight="1" x14ac:dyDescent="0.3">
      <c r="A8" s="25" t="s">
        <v>26</v>
      </c>
    </row>
    <row r="9" spans="1:8" s="21" customFormat="1" ht="22.9" x14ac:dyDescent="0.25">
      <c r="C9" s="63" t="s">
        <v>27</v>
      </c>
      <c r="D9" s="63"/>
      <c r="E9" s="63"/>
    </row>
    <row r="10" spans="1:8" s="21" customFormat="1" ht="24.6" x14ac:dyDescent="0.4">
      <c r="C10" s="26"/>
    </row>
    <row r="11" spans="1:8" s="21" customFormat="1" x14ac:dyDescent="0.25"/>
    <row r="12" spans="1:8" s="21" customFormat="1" x14ac:dyDescent="0.25"/>
    <row r="13" spans="1:8" s="21" customFormat="1" ht="15.6" x14ac:dyDescent="0.3">
      <c r="C13" s="27" t="s">
        <v>28</v>
      </c>
      <c r="E13" s="28">
        <v>2017</v>
      </c>
    </row>
    <row r="14" spans="1:8" s="21" customFormat="1" ht="15.6" x14ac:dyDescent="0.3">
      <c r="C14" s="27" t="s">
        <v>29</v>
      </c>
      <c r="E14" s="28">
        <v>3</v>
      </c>
      <c r="F14" s="25"/>
    </row>
    <row r="15" spans="1:8" s="21" customFormat="1" x14ac:dyDescent="0.25">
      <c r="E15" s="29"/>
    </row>
    <row r="16" spans="1:8" s="21" customFormat="1" ht="15.6" x14ac:dyDescent="0.3">
      <c r="C16" s="30" t="s">
        <v>12</v>
      </c>
      <c r="D16" s="31"/>
      <c r="E16" s="32">
        <f>1.5%-0.3%</f>
        <v>1.2E-2</v>
      </c>
      <c r="F16" s="25"/>
    </row>
    <row r="17" spans="3:7" s="21" customFormat="1" ht="15.6" x14ac:dyDescent="0.3">
      <c r="C17" s="27" t="s">
        <v>30</v>
      </c>
    </row>
    <row r="18" spans="3:7" s="21" customFormat="1" ht="15.6" x14ac:dyDescent="0.3">
      <c r="C18" s="33" t="s">
        <v>31</v>
      </c>
      <c r="E18" s="34">
        <v>208214382.59497654</v>
      </c>
      <c r="F18" s="27"/>
      <c r="G18" s="21">
        <v>2018</v>
      </c>
    </row>
    <row r="19" spans="3:7" s="21" customFormat="1" ht="15.6" x14ac:dyDescent="0.3">
      <c r="C19" s="35" t="s">
        <v>65</v>
      </c>
      <c r="E19" s="34">
        <v>203517915.50590003</v>
      </c>
      <c r="F19" s="27"/>
      <c r="G19" s="21">
        <v>2017</v>
      </c>
    </row>
    <row r="20" spans="3:7" s="21" customFormat="1" ht="15.6" x14ac:dyDescent="0.3">
      <c r="C20" s="30" t="s">
        <v>13</v>
      </c>
      <c r="D20" s="31"/>
      <c r="E20" s="36">
        <f>IF(ISERROR(E18/E19-1),0,(E18/E19-1)/(G18-G19))</f>
        <v>2.307643077712429E-2</v>
      </c>
      <c r="F20" s="25"/>
    </row>
    <row r="21" spans="3:7" s="21" customFormat="1" ht="15.6" x14ac:dyDescent="0.3">
      <c r="C21" s="30" t="s">
        <v>16</v>
      </c>
      <c r="D21" s="31"/>
      <c r="E21" s="37">
        <v>0.1</v>
      </c>
      <c r="F21" s="27"/>
    </row>
    <row r="22" spans="3:7" s="21" customFormat="1" ht="15.6" x14ac:dyDescent="0.3">
      <c r="C22" s="27" t="s">
        <v>33</v>
      </c>
      <c r="E22" s="29"/>
    </row>
    <row r="23" spans="3:7" s="21" customFormat="1" x14ac:dyDescent="0.25">
      <c r="C23" s="21" t="s">
        <v>34</v>
      </c>
      <c r="E23" s="38">
        <v>1183508943.4420791</v>
      </c>
    </row>
    <row r="24" spans="3:7" s="21" customFormat="1" x14ac:dyDescent="0.25">
      <c r="C24" s="39" t="s">
        <v>35</v>
      </c>
      <c r="E24" s="38">
        <v>57486861.787412159</v>
      </c>
    </row>
    <row r="25" spans="3:7" s="21" customFormat="1" x14ac:dyDescent="0.25">
      <c r="C25" s="39" t="s">
        <v>36</v>
      </c>
      <c r="E25" s="38">
        <v>114494288.88597526</v>
      </c>
    </row>
    <row r="26" spans="3:7" s="21" customFormat="1" x14ac:dyDescent="0.25">
      <c r="C26" s="39" t="s">
        <v>37</v>
      </c>
      <c r="E26" s="38">
        <v>-2734108.1446969695</v>
      </c>
    </row>
    <row r="27" spans="3:7" s="21" customFormat="1" x14ac:dyDescent="0.25">
      <c r="C27" s="39" t="s">
        <v>38</v>
      </c>
      <c r="E27" s="38">
        <v>0</v>
      </c>
    </row>
    <row r="28" spans="3:7" s="21" customFormat="1" x14ac:dyDescent="0.25">
      <c r="C28" s="39" t="s">
        <v>39</v>
      </c>
      <c r="E28" s="38">
        <v>-39959632.129796535</v>
      </c>
    </row>
    <row r="29" spans="3:7" s="21" customFormat="1" x14ac:dyDescent="0.25">
      <c r="C29" s="21" t="s">
        <v>40</v>
      </c>
      <c r="E29" s="38">
        <v>1312796353.8409731</v>
      </c>
    </row>
    <row r="30" spans="3:7" s="21" customFormat="1" x14ac:dyDescent="0.25">
      <c r="E30" s="38"/>
    </row>
    <row r="31" spans="3:7" s="21" customFormat="1" x14ac:dyDescent="0.25">
      <c r="C31" s="21" t="s">
        <v>41</v>
      </c>
      <c r="E31" s="40">
        <f>(E23+E29)/2</f>
        <v>1248152648.6415262</v>
      </c>
    </row>
    <row r="32" spans="3:7" s="21" customFormat="1" x14ac:dyDescent="0.25">
      <c r="E32" s="38"/>
    </row>
    <row r="33" spans="3:6" s="21" customFormat="1" x14ac:dyDescent="0.25">
      <c r="C33" s="39" t="s">
        <v>42</v>
      </c>
      <c r="E33" s="38">
        <v>229378961.98459369</v>
      </c>
    </row>
    <row r="34" spans="3:6" s="21" customFormat="1" ht="15.6" x14ac:dyDescent="0.3">
      <c r="C34" s="41" t="s">
        <v>43</v>
      </c>
      <c r="E34" s="38">
        <v>52272172.962740391</v>
      </c>
      <c r="F34" s="27"/>
    </row>
    <row r="35" spans="3:6" s="21" customFormat="1" x14ac:dyDescent="0.25">
      <c r="C35" s="41" t="s">
        <v>44</v>
      </c>
      <c r="E35" s="38">
        <v>-717703</v>
      </c>
    </row>
    <row r="36" spans="3:6" s="21" customFormat="1" x14ac:dyDescent="0.25">
      <c r="C36" s="41" t="s">
        <v>45</v>
      </c>
      <c r="E36" s="38">
        <v>0</v>
      </c>
    </row>
    <row r="37" spans="3:6" s="21" customFormat="1" x14ac:dyDescent="0.2">
      <c r="C37" s="39" t="s">
        <v>46</v>
      </c>
      <c r="E37" s="38">
        <v>280933431.94733405</v>
      </c>
    </row>
    <row r="38" spans="3:6" s="21" customFormat="1" x14ac:dyDescent="0.2">
      <c r="C38" s="39"/>
      <c r="E38" s="38"/>
    </row>
    <row r="39" spans="3:6" s="21" customFormat="1" x14ac:dyDescent="0.2">
      <c r="C39" s="21" t="s">
        <v>47</v>
      </c>
      <c r="E39" s="40">
        <f>(E33+E37)/2</f>
        <v>255156196.96596387</v>
      </c>
    </row>
    <row r="40" spans="3:6" s="21" customFormat="1" x14ac:dyDescent="0.2">
      <c r="E40" s="38"/>
    </row>
    <row r="41" spans="3:6" s="21" customFormat="1" ht="15.75" x14ac:dyDescent="0.25">
      <c r="C41" s="27" t="s">
        <v>48</v>
      </c>
      <c r="E41" s="40">
        <f>E31-E39</f>
        <v>992996451.67556238</v>
      </c>
      <c r="F41" s="27"/>
    </row>
    <row r="42" spans="3:6" s="21" customFormat="1" x14ac:dyDescent="0.2">
      <c r="E42" s="42"/>
    </row>
    <row r="43" spans="3:6" s="21" customFormat="1" x14ac:dyDescent="0.2">
      <c r="E43" s="42"/>
    </row>
    <row r="44" spans="3:6" s="21" customFormat="1" ht="15.75" x14ac:dyDescent="0.25">
      <c r="C44" s="27" t="s">
        <v>49</v>
      </c>
      <c r="E44" s="42"/>
    </row>
    <row r="45" spans="3:6" s="21" customFormat="1" x14ac:dyDescent="0.2">
      <c r="C45" s="39" t="s">
        <v>50</v>
      </c>
      <c r="E45" s="38">
        <v>1197449514.7006097</v>
      </c>
    </row>
    <row r="46" spans="3:6" s="21" customFormat="1" x14ac:dyDescent="0.2">
      <c r="C46" s="39" t="s">
        <v>51</v>
      </c>
      <c r="E46" s="43">
        <v>7.4999999999999997E-2</v>
      </c>
    </row>
    <row r="47" spans="3:6" s="21" customFormat="1" ht="15.75" x14ac:dyDescent="0.25">
      <c r="C47" s="27" t="s">
        <v>49</v>
      </c>
      <c r="E47" s="40">
        <f>E45*E46</f>
        <v>89808713.602545723</v>
      </c>
      <c r="F47" s="27"/>
    </row>
    <row r="48" spans="3:6" s="21" customFormat="1" x14ac:dyDescent="0.2">
      <c r="E48" s="42"/>
    </row>
    <row r="49" spans="3:8" s="21" customFormat="1" ht="16.5" thickBot="1" x14ac:dyDescent="0.3">
      <c r="C49" s="27" t="s">
        <v>17</v>
      </c>
      <c r="E49" s="44">
        <f>E41+E47</f>
        <v>1082805165.2781081</v>
      </c>
      <c r="F49" s="25"/>
    </row>
    <row r="50" spans="3:8" s="21" customFormat="1" x14ac:dyDescent="0.2">
      <c r="E50" s="42"/>
      <c r="F50" s="39"/>
    </row>
    <row r="51" spans="3:8" s="21" customFormat="1" ht="15.75" x14ac:dyDescent="0.25">
      <c r="C51" s="27" t="s">
        <v>18</v>
      </c>
      <c r="D51" s="45"/>
      <c r="E51" s="46">
        <f>E34</f>
        <v>52272172.962740391</v>
      </c>
      <c r="F51" s="25"/>
    </row>
    <row r="52" spans="3:8" s="21" customFormat="1" x14ac:dyDescent="0.2">
      <c r="E52" s="42"/>
    </row>
    <row r="53" spans="3:8" s="21" customFormat="1" ht="15.75" x14ac:dyDescent="0.25">
      <c r="C53" s="27" t="s">
        <v>52</v>
      </c>
      <c r="E53" s="47"/>
      <c r="F53" s="48"/>
    </row>
    <row r="54" spans="3:8" s="21" customFormat="1" ht="15.75" x14ac:dyDescent="0.25">
      <c r="C54" s="51" t="s">
        <v>57</v>
      </c>
      <c r="E54" s="50">
        <f>IF(ISERROR(1+((RB/d)*(g+PCI*(1+g)))*((1+g)*(1+PCI))^(1-1) + E21), 0, 1+((RB/d)*(g+PCI*(1+g)))*((1+g)*(1+PCI))^(1-1) + E21)</f>
        <v>1.8323358796194789</v>
      </c>
      <c r="F54" s="27"/>
    </row>
    <row r="55" spans="3:8" s="21" customFormat="1" ht="15.75" x14ac:dyDescent="0.25">
      <c r="C55" s="51" t="s">
        <v>58</v>
      </c>
      <c r="E55" s="50">
        <f>IF(ISERROR(1+((RB/d)*(g+PCI*(1+g)))*((1+g)*(1+PCI))^(2-1) + E21), 0, 1+((RB/d)*(g+PCI*(1+g)))*((1+g)*(1+PCI))^(2-1) + E21)</f>
        <v>1.8582264047853356</v>
      </c>
      <c r="F55" s="27"/>
    </row>
    <row r="56" spans="3:8" s="21" customFormat="1" ht="15.75" x14ac:dyDescent="0.25">
      <c r="C56" s="51" t="s">
        <v>59</v>
      </c>
      <c r="E56" s="50">
        <f>IF(ISERROR(1+((RB/d)*(g+PCI*(1+g)))*((1+g)*(1+PCI))^(3-1) + E21), 0, 1+((RB/d)*(g+PCI*(1+g)))*((1+g)*(1+PCI))^(3-1) + E21)</f>
        <v>1.8850322466958973</v>
      </c>
    </row>
    <row r="57" spans="3:8" s="21" customFormat="1" ht="15.75" x14ac:dyDescent="0.25">
      <c r="C57" s="51" t="s">
        <v>60</v>
      </c>
      <c r="D57" s="52"/>
      <c r="E57" s="53">
        <f>IF(ISERROR(1+((RB/d)*(g+PCI*(1+g)))*((1+g)*(1+PCI))^(4-1) + E21), 0, 1+((RB/d)*(g+PCI*(1+g)))*((1+g)*(1+PCI))^(4-1) + E21)</f>
        <v>1.9127857648625208</v>
      </c>
    </row>
    <row r="58" spans="3:8" s="21" customFormat="1" ht="15.75" x14ac:dyDescent="0.25">
      <c r="C58" s="51" t="s">
        <v>61</v>
      </c>
      <c r="D58" s="52"/>
      <c r="E58" s="53">
        <f>IF(ISERROR(1+((RB/d)*(g+PCI*(1+g)))*((1+g)*(1+PCI))^(5-1) + E21), 0, 1+((RB/d)*(g+PCI*(1+g)))*((1+g)*(1+PCI))^(5-1) + E21)</f>
        <v>1.9415204628136269</v>
      </c>
    </row>
    <row r="59" spans="3:8" s="21" customFormat="1" ht="15.75" x14ac:dyDescent="0.25">
      <c r="C59" s="51" t="s">
        <v>62</v>
      </c>
      <c r="D59" s="52"/>
      <c r="E59" s="53">
        <f>IF(ISERROR(1+((RB/d)*(g+PCI*(1+g)))*((1+g)*(1+PCI))^(6-1) + E21), 0, 1+((RB/d)*(g+PCI*(1+g)))*((1+g)*(1+PCI))^(6-1) + E21)</f>
        <v>1.9712710285395345</v>
      </c>
    </row>
    <row r="60" spans="3:8" s="21" customFormat="1" ht="15.75" x14ac:dyDescent="0.25">
      <c r="C60" s="51" t="s">
        <v>63</v>
      </c>
      <c r="D60" s="52"/>
      <c r="E60" s="53">
        <f>IF(ISERROR(1+((RB/d)*(g+PCI*(1+g)))*((1+g)*(1+PCI))^(7-1) + E21), 0, 1+((RB/d)*(g+PCI*(1+g)))*((1+g)*(1+PCI))^(7-1) + E21)</f>
        <v>2.0020733763671541</v>
      </c>
    </row>
    <row r="61" spans="3:8" s="21" customFormat="1" ht="15.75" x14ac:dyDescent="0.25">
      <c r="C61" s="51"/>
      <c r="D61" s="52"/>
      <c r="E61" s="54"/>
    </row>
    <row r="62" spans="3:8" s="21" customFormat="1" ht="15.75" x14ac:dyDescent="0.25">
      <c r="C62" s="27"/>
      <c r="E62" s="42"/>
    </row>
    <row r="63" spans="3:8" s="21" customFormat="1" ht="15.75" x14ac:dyDescent="0.25">
      <c r="C63" s="27" t="s">
        <v>64</v>
      </c>
      <c r="E63" s="55"/>
      <c r="F63" s="48"/>
    </row>
    <row r="64" spans="3:8" s="21" customFormat="1" ht="15.75" x14ac:dyDescent="0.25">
      <c r="C64" s="51" t="s">
        <v>57</v>
      </c>
      <c r="E64" s="56">
        <f t="shared" ref="E64:E70" si="0">IF(ISERROR(d*E54), "", d*E54)</f>
        <v>95780178.025304452</v>
      </c>
      <c r="G64" s="57"/>
      <c r="H64" s="58"/>
    </row>
    <row r="65" spans="3:8" s="21" customFormat="1" ht="15.75" x14ac:dyDescent="0.25">
      <c r="C65" s="51" t="s">
        <v>58</v>
      </c>
      <c r="E65" s="56">
        <f t="shared" si="0"/>
        <v>97133532.034870297</v>
      </c>
      <c r="G65" s="57"/>
      <c r="H65" s="58"/>
    </row>
    <row r="66" spans="3:8" s="21" customFormat="1" ht="15.75" x14ac:dyDescent="0.25">
      <c r="C66" s="51" t="s">
        <v>59</v>
      </c>
      <c r="E66" s="56">
        <f t="shared" si="0"/>
        <v>98534731.639631063</v>
      </c>
      <c r="G66" s="57"/>
      <c r="H66" s="58"/>
    </row>
    <row r="67" spans="3:8" s="21" customFormat="1" ht="15.75" x14ac:dyDescent="0.25">
      <c r="C67" s="51" t="s">
        <v>60</v>
      </c>
      <c r="E67" s="56">
        <f t="shared" si="0"/>
        <v>99985468.341561362</v>
      </c>
      <c r="G67" s="57"/>
      <c r="H67" s="58"/>
    </row>
    <row r="68" spans="3:8" s="21" customFormat="1" ht="15.75" x14ac:dyDescent="0.25">
      <c r="C68" s="51" t="s">
        <v>61</v>
      </c>
      <c r="D68" s="52"/>
      <c r="E68" s="59">
        <f t="shared" si="0"/>
        <v>101487493.44289368</v>
      </c>
      <c r="G68" s="57"/>
      <c r="H68" s="58"/>
    </row>
    <row r="69" spans="3:8" s="21" customFormat="1" ht="15.75" x14ac:dyDescent="0.25">
      <c r="C69" s="51" t="s">
        <v>62</v>
      </c>
      <c r="D69" s="52"/>
      <c r="E69" s="59">
        <f t="shared" si="0"/>
        <v>103042620.1602577</v>
      </c>
      <c r="G69" s="57"/>
      <c r="H69" s="58"/>
    </row>
    <row r="70" spans="3:8" s="21" customFormat="1" ht="15.75" x14ac:dyDescent="0.25">
      <c r="C70" s="51" t="s">
        <v>63</v>
      </c>
      <c r="D70" s="52"/>
      <c r="E70" s="59">
        <f t="shared" si="0"/>
        <v>104652725.81356151</v>
      </c>
      <c r="G70" s="57"/>
      <c r="H70" s="58"/>
    </row>
    <row r="71" spans="3:8" s="21" customFormat="1" x14ac:dyDescent="0.2"/>
    <row r="72" spans="3:8" s="21" customFormat="1" x14ac:dyDescent="0.2"/>
    <row r="73" spans="3:8" s="21" customFormat="1" x14ac:dyDescent="0.2"/>
    <row r="74" spans="3:8" s="21" customFormat="1" x14ac:dyDescent="0.2"/>
    <row r="75" spans="3:8" s="21" customFormat="1" x14ac:dyDescent="0.2"/>
    <row r="76" spans="3:8" s="21" customFormat="1" x14ac:dyDescent="0.2"/>
    <row r="77" spans="3:8" s="21" customFormat="1" x14ac:dyDescent="0.2"/>
    <row r="78" spans="3:8" s="21" customFormat="1" x14ac:dyDescent="0.2"/>
    <row r="79" spans="3:8" s="21" customFormat="1" x14ac:dyDescent="0.2"/>
    <row r="80" spans="3:8" s="21" customFormat="1" x14ac:dyDescent="0.2"/>
    <row r="81" s="21" customFormat="1" x14ac:dyDescent="0.2"/>
    <row r="82" s="21" customFormat="1" x14ac:dyDescent="0.2"/>
  </sheetData>
  <mergeCells count="1">
    <mergeCell ref="C9:E9"/>
  </mergeCells>
  <hyperlinks>
    <hyperlink ref="H1" location="Index" display="Back to Index"/>
  </hyperlink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showGridLines="0" tabSelected="1" topLeftCell="A34" zoomScaleNormal="100" workbookViewId="0">
      <selection activeCell="L21" sqref="L21"/>
    </sheetView>
  </sheetViews>
  <sheetFormatPr defaultColWidth="9.140625" defaultRowHeight="15" x14ac:dyDescent="0.2"/>
  <cols>
    <col min="1" max="1" width="10.7109375" style="22" customWidth="1"/>
    <col min="2" max="2" width="13.7109375" style="22" customWidth="1"/>
    <col min="3" max="3" width="57.28515625" style="22" customWidth="1"/>
    <col min="4" max="4" width="3.5703125" style="22" customWidth="1"/>
    <col min="5" max="5" width="27.5703125" style="22" customWidth="1"/>
    <col min="6" max="6" width="39.140625" style="22" bestFit="1" customWidth="1"/>
    <col min="7" max="7" width="16.85546875" style="22" hidden="1" customWidth="1"/>
    <col min="8" max="16384" width="9.140625" style="22"/>
  </cols>
  <sheetData>
    <row r="1" spans="1:8" ht="15.6" x14ac:dyDescent="0.3">
      <c r="A1" s="21"/>
      <c r="B1" s="21"/>
      <c r="C1" s="21"/>
      <c r="D1" s="21"/>
      <c r="E1" s="21"/>
      <c r="F1" s="21"/>
      <c r="H1" s="23" t="s">
        <v>25</v>
      </c>
    </row>
    <row r="2" spans="1:8" s="21" customFormat="1" ht="17.45" x14ac:dyDescent="0.3">
      <c r="C2" s="24"/>
    </row>
    <row r="3" spans="1:8" s="21" customFormat="1" ht="17.45" x14ac:dyDescent="0.3">
      <c r="C3" s="24"/>
    </row>
    <row r="4" spans="1:8" s="21" customFormat="1" ht="17.45" x14ac:dyDescent="0.3">
      <c r="C4" s="24"/>
    </row>
    <row r="5" spans="1:8" s="21" customFormat="1" ht="17.45" x14ac:dyDescent="0.3">
      <c r="C5" s="24"/>
    </row>
    <row r="6" spans="1:8" s="21" customFormat="1" x14ac:dyDescent="0.25"/>
    <row r="7" spans="1:8" s="21" customFormat="1" x14ac:dyDescent="0.25"/>
    <row r="8" spans="1:8" s="21" customFormat="1" ht="27.75" customHeight="1" x14ac:dyDescent="0.3">
      <c r="A8" s="25" t="s">
        <v>26</v>
      </c>
    </row>
    <row r="9" spans="1:8" s="21" customFormat="1" ht="22.9" x14ac:dyDescent="0.25">
      <c r="C9" s="63" t="s">
        <v>27</v>
      </c>
      <c r="D9" s="63"/>
      <c r="E9" s="63"/>
    </row>
    <row r="10" spans="1:8" s="21" customFormat="1" ht="24.6" x14ac:dyDescent="0.4">
      <c r="C10" s="26"/>
    </row>
    <row r="11" spans="1:8" s="21" customFormat="1" x14ac:dyDescent="0.25"/>
    <row r="12" spans="1:8" s="21" customFormat="1" x14ac:dyDescent="0.25"/>
    <row r="13" spans="1:8" s="21" customFormat="1" ht="15.6" x14ac:dyDescent="0.3">
      <c r="C13" s="27" t="s">
        <v>28</v>
      </c>
      <c r="E13" s="28">
        <v>2019</v>
      </c>
    </row>
    <row r="14" spans="1:8" s="21" customFormat="1" ht="15.6" x14ac:dyDescent="0.3">
      <c r="C14" s="27" t="s">
        <v>29</v>
      </c>
      <c r="E14" s="28">
        <v>1</v>
      </c>
      <c r="F14" s="25"/>
    </row>
    <row r="15" spans="1:8" s="21" customFormat="1" x14ac:dyDescent="0.25">
      <c r="E15" s="29"/>
    </row>
    <row r="16" spans="1:8" s="21" customFormat="1" ht="15.6" x14ac:dyDescent="0.3">
      <c r="C16" s="30" t="s">
        <v>12</v>
      </c>
      <c r="D16" s="31"/>
      <c r="E16" s="32">
        <f>1.5%-0.3%</f>
        <v>1.2E-2</v>
      </c>
      <c r="F16" s="25"/>
    </row>
    <row r="17" spans="3:7" s="21" customFormat="1" ht="15.6" x14ac:dyDescent="0.3">
      <c r="C17" s="27" t="s">
        <v>30</v>
      </c>
    </row>
    <row r="18" spans="3:7" s="21" customFormat="1" ht="15.6" x14ac:dyDescent="0.3">
      <c r="C18" s="33" t="s">
        <v>67</v>
      </c>
      <c r="E18" s="34">
        <v>118939797.17187555</v>
      </c>
      <c r="F18" s="27"/>
      <c r="G18" s="21">
        <v>2020</v>
      </c>
    </row>
    <row r="19" spans="3:7" s="21" customFormat="1" ht="15.6" x14ac:dyDescent="0.3">
      <c r="C19" s="35" t="s">
        <v>31</v>
      </c>
      <c r="E19" s="34">
        <v>115426603.02423629</v>
      </c>
      <c r="F19" s="27"/>
      <c r="G19" s="21">
        <v>2019</v>
      </c>
    </row>
    <row r="20" spans="3:7" s="21" customFormat="1" ht="15.6" x14ac:dyDescent="0.3">
      <c r="C20" s="30" t="s">
        <v>13</v>
      </c>
      <c r="D20" s="31"/>
      <c r="E20" s="36">
        <f>IF(ISERROR(E18/E19-1),0,(E18/E19-1)/(G18-G19))</f>
        <v>3.0436606948413658E-2</v>
      </c>
      <c r="F20" s="25"/>
    </row>
    <row r="21" spans="3:7" s="21" customFormat="1" ht="15.6" x14ac:dyDescent="0.3">
      <c r="C21" s="30" t="s">
        <v>16</v>
      </c>
      <c r="D21" s="31"/>
      <c r="E21" s="37">
        <v>0.1</v>
      </c>
      <c r="F21" s="27"/>
    </row>
    <row r="22" spans="3:7" s="21" customFormat="1" ht="15.6" x14ac:dyDescent="0.3">
      <c r="C22" s="27" t="s">
        <v>33</v>
      </c>
      <c r="E22" s="29"/>
    </row>
    <row r="23" spans="3:7" s="21" customFormat="1" x14ac:dyDescent="0.25">
      <c r="C23" s="21" t="s">
        <v>34</v>
      </c>
      <c r="E23" s="38">
        <v>625029888.788414</v>
      </c>
    </row>
    <row r="24" spans="3:7" s="21" customFormat="1" x14ac:dyDescent="0.25">
      <c r="C24" s="39" t="s">
        <v>35</v>
      </c>
      <c r="E24" s="38">
        <v>3164005.8600000003</v>
      </c>
    </row>
    <row r="25" spans="3:7" s="21" customFormat="1" x14ac:dyDescent="0.25">
      <c r="C25" s="39" t="s">
        <v>36</v>
      </c>
      <c r="E25" s="38">
        <v>51272476.807086661</v>
      </c>
    </row>
    <row r="26" spans="3:7" s="21" customFormat="1" x14ac:dyDescent="0.25">
      <c r="C26" s="39" t="s">
        <v>37</v>
      </c>
      <c r="E26" s="38">
        <v>-4597817.6265287995</v>
      </c>
    </row>
    <row r="27" spans="3:7" s="21" customFormat="1" x14ac:dyDescent="0.25">
      <c r="C27" s="39" t="s">
        <v>38</v>
      </c>
      <c r="E27" s="38">
        <v>0</v>
      </c>
    </row>
    <row r="28" spans="3:7" s="21" customFormat="1" x14ac:dyDescent="0.25">
      <c r="C28" s="39" t="s">
        <v>39</v>
      </c>
      <c r="E28" s="38">
        <v>-3164005.86</v>
      </c>
    </row>
    <row r="29" spans="3:7" s="21" customFormat="1" x14ac:dyDescent="0.25">
      <c r="C29" s="21" t="s">
        <v>40</v>
      </c>
      <c r="E29" s="38">
        <v>671704547.96897185</v>
      </c>
    </row>
    <row r="30" spans="3:7" s="21" customFormat="1" x14ac:dyDescent="0.25">
      <c r="E30" s="38"/>
    </row>
    <row r="31" spans="3:7" s="21" customFormat="1" x14ac:dyDescent="0.25">
      <c r="C31" s="21" t="s">
        <v>41</v>
      </c>
      <c r="E31" s="40">
        <f>(E23+E29)/2</f>
        <v>648367218.37869287</v>
      </c>
    </row>
    <row r="32" spans="3:7" s="21" customFormat="1" x14ac:dyDescent="0.25">
      <c r="E32" s="38"/>
    </row>
    <row r="33" spans="3:6" s="21" customFormat="1" x14ac:dyDescent="0.25">
      <c r="C33" s="39" t="s">
        <v>42</v>
      </c>
      <c r="E33" s="38">
        <v>160425474.871593</v>
      </c>
    </row>
    <row r="34" spans="3:6" s="21" customFormat="1" ht="15.6" x14ac:dyDescent="0.3">
      <c r="C34" s="41" t="s">
        <v>43</v>
      </c>
      <c r="E34" s="38">
        <v>23877061.199271001</v>
      </c>
      <c r="F34" s="27"/>
    </row>
    <row r="35" spans="3:6" s="21" customFormat="1" x14ac:dyDescent="0.25">
      <c r="C35" s="41" t="s">
        <v>44</v>
      </c>
      <c r="E35" s="38">
        <v>-1426748.3802313199</v>
      </c>
    </row>
    <row r="36" spans="3:6" s="21" customFormat="1" x14ac:dyDescent="0.25">
      <c r="C36" s="41" t="s">
        <v>45</v>
      </c>
      <c r="E36" s="38">
        <v>0</v>
      </c>
    </row>
    <row r="37" spans="3:6" s="21" customFormat="1" x14ac:dyDescent="0.2">
      <c r="C37" s="39" t="s">
        <v>46</v>
      </c>
      <c r="E37" s="38">
        <v>182875787.69063267</v>
      </c>
    </row>
    <row r="38" spans="3:6" s="21" customFormat="1" x14ac:dyDescent="0.2">
      <c r="C38" s="39"/>
      <c r="E38" s="38"/>
    </row>
    <row r="39" spans="3:6" s="21" customFormat="1" x14ac:dyDescent="0.2">
      <c r="C39" s="21" t="s">
        <v>47</v>
      </c>
      <c r="E39" s="40">
        <f>(E33+E37)/2</f>
        <v>171650631.28111285</v>
      </c>
    </row>
    <row r="40" spans="3:6" s="21" customFormat="1" x14ac:dyDescent="0.2">
      <c r="E40" s="38"/>
    </row>
    <row r="41" spans="3:6" s="21" customFormat="1" ht="15.75" x14ac:dyDescent="0.25">
      <c r="C41" s="27" t="s">
        <v>48</v>
      </c>
      <c r="E41" s="40">
        <f>E31-E39</f>
        <v>476716587.09758002</v>
      </c>
      <c r="F41" s="27"/>
    </row>
    <row r="42" spans="3:6" s="21" customFormat="1" x14ac:dyDescent="0.2">
      <c r="E42" s="42"/>
    </row>
    <row r="43" spans="3:6" s="21" customFormat="1" x14ac:dyDescent="0.2">
      <c r="E43" s="42"/>
    </row>
    <row r="44" spans="3:6" s="21" customFormat="1" ht="15.75" x14ac:dyDescent="0.25">
      <c r="C44" s="27" t="s">
        <v>49</v>
      </c>
      <c r="E44" s="42"/>
    </row>
    <row r="45" spans="3:6" s="21" customFormat="1" x14ac:dyDescent="0.2">
      <c r="C45" s="39" t="s">
        <v>50</v>
      </c>
      <c r="E45" s="38">
        <v>658178026.28318834</v>
      </c>
    </row>
    <row r="46" spans="3:6" s="21" customFormat="1" x14ac:dyDescent="0.2">
      <c r="C46" s="39" t="s">
        <v>51</v>
      </c>
      <c r="E46" s="43">
        <v>0.12</v>
      </c>
    </row>
    <row r="47" spans="3:6" s="21" customFormat="1" ht="15.75" x14ac:dyDescent="0.25">
      <c r="C47" s="27" t="s">
        <v>49</v>
      </c>
      <c r="E47" s="40">
        <f>E45*E46</f>
        <v>78981363.153982595</v>
      </c>
      <c r="F47" s="27"/>
    </row>
    <row r="48" spans="3:6" s="21" customFormat="1" x14ac:dyDescent="0.2">
      <c r="E48" s="42"/>
    </row>
    <row r="49" spans="3:7" s="21" customFormat="1" ht="16.5" thickBot="1" x14ac:dyDescent="0.3">
      <c r="C49" s="27" t="s">
        <v>17</v>
      </c>
      <c r="E49" s="44">
        <f>E41+E47</f>
        <v>555697950.2515626</v>
      </c>
      <c r="F49" s="25"/>
    </row>
    <row r="50" spans="3:7" s="21" customFormat="1" x14ac:dyDescent="0.2">
      <c r="E50" s="42"/>
      <c r="F50" s="39"/>
    </row>
    <row r="51" spans="3:7" s="21" customFormat="1" ht="15.75" x14ac:dyDescent="0.25">
      <c r="C51" s="27" t="s">
        <v>18</v>
      </c>
      <c r="D51" s="45"/>
      <c r="E51" s="46">
        <f>E34</f>
        <v>23877061.199271001</v>
      </c>
      <c r="F51" s="25"/>
    </row>
    <row r="52" spans="3:7" s="21" customFormat="1" x14ac:dyDescent="0.2">
      <c r="E52" s="42"/>
    </row>
    <row r="53" spans="3:7" s="21" customFormat="1" ht="15.75" x14ac:dyDescent="0.25">
      <c r="C53" s="27" t="s">
        <v>52</v>
      </c>
      <c r="E53" s="47"/>
      <c r="F53" s="48"/>
    </row>
    <row r="54" spans="3:7" s="21" customFormat="1" ht="15.75" x14ac:dyDescent="0.25">
      <c r="C54" s="49" t="s">
        <v>59</v>
      </c>
      <c r="E54" s="50">
        <f>IF(ISERROR(1+((RB/d)*(g+PCI*(1+g)))*((1+g)*(1+PCI))^(1-1) + E21), 0, 1+((RB/d)*(g+PCI*(1+g)))*((1+g)*(1+PCI))^(1-1) + E21)</f>
        <v>2.0961401036538376</v>
      </c>
      <c r="F54" s="27"/>
    </row>
    <row r="55" spans="3:7" s="21" customFormat="1" ht="15.75" x14ac:dyDescent="0.25">
      <c r="C55" s="49" t="s">
        <v>60</v>
      </c>
      <c r="E55" s="50">
        <f>IF(ISERROR(1+((RB/d)*(g+PCI*(1+g)))*((1+g)*(1+PCI))^(2-1) + E21), 0, 1+((RB/d)*(g+PCI*(1+g)))*((1+g)*(1+PCI))^(2-1) + E21)</f>
        <v>2.1387767391957531</v>
      </c>
      <c r="F55" s="27"/>
    </row>
    <row r="56" spans="3:7" s="21" customFormat="1" ht="15.75" x14ac:dyDescent="0.25">
      <c r="C56" s="49" t="s">
        <v>61</v>
      </c>
      <c r="E56" s="50">
        <f>IF(ISERROR(1+((RB/d)*(g+PCI*(1+g)))*((1+g)*(1+PCI))^(3-1) + E21), 0, 1+((RB/d)*(g+PCI*(1+g)))*((1+g)*(1+PCI))^(3-1) + E21)</f>
        <v>2.1832383014559751</v>
      </c>
    </row>
    <row r="57" spans="3:7" s="21" customFormat="1" ht="15.75" x14ac:dyDescent="0.25">
      <c r="C57" s="49" t="s">
        <v>62</v>
      </c>
      <c r="D57" s="52"/>
      <c r="E57" s="53">
        <f>IF(ISERROR(1+((RB/d)*(g+PCI*(1+g)))*((1+g)*(1+PCI))^(4-1) + E21), 0, 1+((RB/d)*(g+PCI*(1+g)))*((1+g)*(1+PCI))^(4-1) + E21)</f>
        <v>2.2296029006672842</v>
      </c>
    </row>
    <row r="58" spans="3:7" s="21" customFormat="1" ht="15.75" x14ac:dyDescent="0.25">
      <c r="C58" s="49" t="s">
        <v>63</v>
      </c>
      <c r="D58" s="52"/>
      <c r="E58" s="53">
        <f>IF(ISERROR(1+((RB/d)*(g+PCI*(1+g)))*((1+g)*(1+PCI))^(5-1) + E21), 0, 1+((RB/d)*(g+PCI*(1+g)))*((1+g)*(1+PCI))^(5-1) + E21)</f>
        <v>2.2779519903246341</v>
      </c>
    </row>
    <row r="59" spans="3:7" s="21" customFormat="1" ht="15.75" x14ac:dyDescent="0.25">
      <c r="C59" s="27"/>
      <c r="E59" s="42"/>
    </row>
    <row r="60" spans="3:7" s="21" customFormat="1" ht="15.75" x14ac:dyDescent="0.25">
      <c r="C60" s="27" t="s">
        <v>64</v>
      </c>
      <c r="E60" s="55"/>
      <c r="F60" s="48"/>
    </row>
    <row r="61" spans="3:7" s="21" customFormat="1" ht="15.75" x14ac:dyDescent="0.25">
      <c r="C61" s="52" t="str">
        <f>C54</f>
        <v xml:space="preserve">    Price Cap IR Year 2020</v>
      </c>
      <c r="D61" s="52"/>
      <c r="E61" s="59">
        <f>IF(ISERROR(d*E54), "", d*E54)</f>
        <v>50049665.53718894</v>
      </c>
      <c r="G61" s="57"/>
    </row>
    <row r="62" spans="3:7" s="21" customFormat="1" ht="15.75" x14ac:dyDescent="0.25">
      <c r="C62" s="52" t="str">
        <f>C55</f>
        <v xml:space="preserve">    Price Cap IR Year 2021</v>
      </c>
      <c r="D62" s="52"/>
      <c r="E62" s="59">
        <f>IF(ISERROR(d*E55), "", d*E55)</f>
        <v>51067703.09335427</v>
      </c>
      <c r="G62" s="57"/>
    </row>
    <row r="63" spans="3:7" s="21" customFormat="1" ht="15.75" x14ac:dyDescent="0.25">
      <c r="C63" s="52" t="str">
        <f>C56</f>
        <v xml:space="preserve">    Price Cap IR Year 2022</v>
      </c>
      <c r="D63" s="52"/>
      <c r="E63" s="59">
        <f>IF(ISERROR(d*E56), "", d*E56)</f>
        <v>52129314.536456786</v>
      </c>
      <c r="G63" s="57"/>
    </row>
    <row r="64" spans="3:7" s="21" customFormat="1" ht="15.75" x14ac:dyDescent="0.25">
      <c r="C64" s="52" t="str">
        <f>C57</f>
        <v xml:space="preserve">    Price Cap IR Year 2023</v>
      </c>
      <c r="D64" s="52"/>
      <c r="E64" s="59">
        <f>IF(ISERROR(d*E57), "", d*E57)</f>
        <v>53236364.909304887</v>
      </c>
      <c r="G64" s="57"/>
    </row>
    <row r="65" spans="3:7" s="21" customFormat="1" ht="15.75" x14ac:dyDescent="0.25">
      <c r="C65" s="52" t="str">
        <f>C58</f>
        <v xml:space="preserve">    Price Cap IR Year 2024</v>
      </c>
      <c r="D65" s="52"/>
      <c r="E65" s="59">
        <f>IF(ISERROR(d*E58), "", d*E58)</f>
        <v>54390799.081982471</v>
      </c>
      <c r="G65" s="57"/>
    </row>
    <row r="66" spans="3:7" s="21" customFormat="1" x14ac:dyDescent="0.2">
      <c r="F66" s="62"/>
    </row>
    <row r="67" spans="3:7" s="21" customFormat="1" x14ac:dyDescent="0.2"/>
    <row r="68" spans="3:7" s="21" customFormat="1" x14ac:dyDescent="0.2"/>
    <row r="69" spans="3:7" s="21" customFormat="1" x14ac:dyDescent="0.2"/>
    <row r="70" spans="3:7" s="21" customFormat="1" x14ac:dyDescent="0.2"/>
    <row r="71" spans="3:7" s="21" customFormat="1" x14ac:dyDescent="0.2"/>
    <row r="72" spans="3:7" s="21" customFormat="1" x14ac:dyDescent="0.2"/>
    <row r="73" spans="3:7" s="21" customFormat="1" x14ac:dyDescent="0.2"/>
    <row r="74" spans="3:7" s="21" customFormat="1" x14ac:dyDescent="0.2"/>
    <row r="75" spans="3:7" s="21" customFormat="1" x14ac:dyDescent="0.2"/>
    <row r="76" spans="3:7" s="21" customFormat="1" x14ac:dyDescent="0.2"/>
    <row r="77" spans="3:7" s="21" customFormat="1" x14ac:dyDescent="0.2"/>
  </sheetData>
  <mergeCells count="1">
    <mergeCell ref="C9:E9"/>
  </mergeCells>
  <hyperlinks>
    <hyperlink ref="H1" location="Index" display="Back to Index"/>
  </hyperlinks>
  <pageMargins left="0.70866141732283472" right="0.70866141732283472" top="0.74803149606299213" bottom="0.74803149606299213" header="0.31496062992125984" footer="0.31496062992125984"/>
  <pageSetup scale="59" orientation="portrait" r:id="rId1"/>
  <headerFoot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32</vt:i4>
      </vt:variant>
    </vt:vector>
  </HeadingPairs>
  <TitlesOfParts>
    <vt:vector size="38" baseType="lpstr">
      <vt:lpstr>Threshold Calculation Summary</vt:lpstr>
      <vt:lpstr>Threshold Test_ERZ</vt:lpstr>
      <vt:lpstr>Threshold Test_BRZ</vt:lpstr>
      <vt:lpstr>Threshold Test_GRZ</vt:lpstr>
      <vt:lpstr>Threshold Test_PRZ</vt:lpstr>
      <vt:lpstr>Threshold Test_HRZ</vt:lpstr>
      <vt:lpstr>'Threshold Test_BRZ'!d</vt:lpstr>
      <vt:lpstr>'Threshold Test_ERZ'!d</vt:lpstr>
      <vt:lpstr>'Threshold Test_GRZ'!d</vt:lpstr>
      <vt:lpstr>'Threshold Test_HRZ'!d</vt:lpstr>
      <vt:lpstr>'Threshold Test_PRZ'!d</vt:lpstr>
      <vt:lpstr>'Threshold Test_BRZ'!g</vt:lpstr>
      <vt:lpstr>'Threshold Test_ERZ'!g</vt:lpstr>
      <vt:lpstr>'Threshold Test_GRZ'!g</vt:lpstr>
      <vt:lpstr>'Threshold Test_HRZ'!g</vt:lpstr>
      <vt:lpstr>'Threshold Test_PRZ'!g</vt:lpstr>
      <vt:lpstr>'Threshold Test_BRZ'!PCI</vt:lpstr>
      <vt:lpstr>'Threshold Test_ERZ'!PCI</vt:lpstr>
      <vt:lpstr>'Threshold Test_GRZ'!PCI</vt:lpstr>
      <vt:lpstr>'Threshold Test_HRZ'!PCI</vt:lpstr>
      <vt:lpstr>'Threshold Test_PRZ'!PCI</vt:lpstr>
      <vt:lpstr>'Threshold Test_BRZ'!Print_Area</vt:lpstr>
      <vt:lpstr>'Threshold Test_ERZ'!Print_Area</vt:lpstr>
      <vt:lpstr>'Threshold Test_GRZ'!Print_Area</vt:lpstr>
      <vt:lpstr>'Threshold Test_HRZ'!Print_Area</vt:lpstr>
      <vt:lpstr>'Threshold Test_PRZ'!Print_Area</vt:lpstr>
      <vt:lpstr>'Threshold Test_BRZ'!RB</vt:lpstr>
      <vt:lpstr>'Threshold Test_ERZ'!RB</vt:lpstr>
      <vt:lpstr>'Threshold Test_GRZ'!RB</vt:lpstr>
      <vt:lpstr>'Threshold Test_HRZ'!RB</vt:lpstr>
      <vt:lpstr>'Threshold Test_PRZ'!RB</vt:lpstr>
      <vt:lpstr>'Threshold Test_PRZ'!Start21</vt:lpstr>
      <vt:lpstr>Start21</vt:lpstr>
      <vt:lpstr>Start23</vt:lpstr>
      <vt:lpstr>Start24</vt:lpstr>
      <vt:lpstr>Start25</vt:lpstr>
      <vt:lpstr>Start26</vt:lpstr>
      <vt:lpstr>Start27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Yeates</dc:creator>
  <cp:lastModifiedBy>Sharon du Quesnay</cp:lastModifiedBy>
  <cp:lastPrinted>2019-10-11T17:43:29Z</cp:lastPrinted>
  <dcterms:created xsi:type="dcterms:W3CDTF">2019-10-09T20:46:03Z</dcterms:created>
  <dcterms:modified xsi:type="dcterms:W3CDTF">2019-10-11T17:43:46Z</dcterms:modified>
</cp:coreProperties>
</file>