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Files\Client Files\School Energy Coalition\Alectra\Alectra 2020 Rates\Technical Conference\"/>
    </mc:Choice>
  </mc:AlternateContent>
  <xr:revisionPtr revIDLastSave="0" documentId="13_ncr:1_{1E622217-DFA7-423B-9129-D0575E78D4BF}" xr6:coauthVersionLast="45" xr6:coauthVersionMax="45" xr10:uidLastSave="{00000000-0000-0000-0000-000000000000}"/>
  <bookViews>
    <workbookView xWindow="-108" yWindow="-108" windowWidth="23256" windowHeight="12576" xr2:uid="{0FF5D235-3859-46FF-818F-9BBEC81D040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5" i="1" l="1"/>
  <c r="J35" i="1" s="1"/>
  <c r="H31" i="1" l="1"/>
  <c r="C31" i="1"/>
  <c r="B31" i="1"/>
  <c r="H25" i="1"/>
  <c r="C25" i="1"/>
  <c r="B25" i="1"/>
  <c r="H19" i="1"/>
  <c r="C19" i="1"/>
  <c r="B19" i="1"/>
  <c r="H13" i="1"/>
  <c r="C13" i="1"/>
  <c r="B13" i="1"/>
  <c r="C7" i="1"/>
  <c r="B7" i="1"/>
  <c r="H7" i="1"/>
  <c r="C35" i="1"/>
  <c r="D35" i="1" s="1"/>
  <c r="E35" i="1" s="1"/>
  <c r="F35" i="1" s="1"/>
  <c r="G35" i="1" s="1"/>
  <c r="H35" i="1" s="1"/>
  <c r="G36" i="1" l="1"/>
  <c r="F36" i="1"/>
  <c r="E36" i="1"/>
  <c r="D36" i="1"/>
  <c r="C36" i="1"/>
  <c r="B36" i="1"/>
  <c r="H36" i="1"/>
  <c r="G7" i="1" l="1"/>
  <c r="G31" i="1"/>
  <c r="G19" i="1"/>
  <c r="G25" i="1"/>
  <c r="G13" i="1"/>
  <c r="F19" i="1"/>
  <c r="F25" i="1"/>
  <c r="F13" i="1"/>
  <c r="F7" i="1"/>
  <c r="F31" i="1"/>
  <c r="E31" i="1"/>
  <c r="E19" i="1"/>
  <c r="E13" i="1"/>
  <c r="E7" i="1"/>
  <c r="E25" i="1"/>
  <c r="D31" i="1"/>
  <c r="D13" i="1"/>
  <c r="D19" i="1"/>
  <c r="D25" i="1"/>
  <c r="D7" i="1"/>
  <c r="H38" i="1"/>
  <c r="C5" i="1"/>
  <c r="D5" i="1" s="1"/>
  <c r="E5" i="1" s="1"/>
  <c r="F5" i="1" s="1"/>
  <c r="G5" i="1" s="1"/>
  <c r="H5" i="1" s="1"/>
  <c r="G38" i="1" l="1"/>
  <c r="G37" i="1"/>
  <c r="B38" i="1"/>
  <c r="B37" i="1"/>
  <c r="C38" i="1"/>
  <c r="C37" i="1"/>
  <c r="E37" i="1"/>
  <c r="E38" i="1"/>
  <c r="H37" i="1"/>
  <c r="F37" i="1"/>
  <c r="F38" i="1"/>
  <c r="D37" i="1"/>
  <c r="D38" i="1"/>
</calcChain>
</file>

<file path=xl/sharedStrings.xml><?xml version="1.0" encoding="utf-8"?>
<sst xmlns="http://schemas.openxmlformats.org/spreadsheetml/2006/main" count="32" uniqueCount="14">
  <si>
    <t>Reliability Statistics for Alectra Predecessors</t>
  </si>
  <si>
    <t>Powerstream</t>
  </si>
  <si>
    <t>SAIDI</t>
  </si>
  <si>
    <t>SAIFI</t>
  </si>
  <si>
    <t>Enersource</t>
  </si>
  <si>
    <t>Brampton</t>
  </si>
  <si>
    <t>Horizon</t>
  </si>
  <si>
    <t>Guelph</t>
  </si>
  <si>
    <t>Customers</t>
  </si>
  <si>
    <t>Total Customers</t>
  </si>
  <si>
    <t>Weight</t>
  </si>
  <si>
    <t>(all figures LOS adjusted)</t>
  </si>
  <si>
    <t>Weighted Average*</t>
  </si>
  <si>
    <t>*plus Alectra 2017 and 2018 from Staff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</si>
</sst>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3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0" fontId="0" fillId="0" borderId="0" xfId="0" applyFont="1"/>
    <xf numFmtId="3" fontId="0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Reliability Trends 2010 to 2018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SAIDI</c:v>
          </c:tx>
          <c:spPr>
            <a:ln w="28575" cap="rnd">
              <a:solidFill>
                <a:schemeClr val="accent1"/>
              </a:solidFill>
              <a:prstDash val="lgDash"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cat>
            <c:numRef>
              <c:f>Sheet1!$B$35:$J$35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Sheet1!$B$37:$J$37</c:f>
              <c:numCache>
                <c:formatCode>0.00</c:formatCode>
                <c:ptCount val="9"/>
                <c:pt idx="0">
                  <c:v>0.67191418775774925</c:v>
                </c:pt>
                <c:pt idx="1">
                  <c:v>1.2550173033632361</c:v>
                </c:pt>
                <c:pt idx="2">
                  <c:v>1.125623081036772</c:v>
                </c:pt>
                <c:pt idx="3">
                  <c:v>6.3822881497236601</c:v>
                </c:pt>
                <c:pt idx="4">
                  <c:v>1.1240946856512584</c:v>
                </c:pt>
                <c:pt idx="5">
                  <c:v>1.3448420836305648</c:v>
                </c:pt>
                <c:pt idx="6">
                  <c:v>1.2367809051326444</c:v>
                </c:pt>
                <c:pt idx="7" formatCode="General">
                  <c:v>1.03</c:v>
                </c:pt>
                <c:pt idx="8" formatCode="General">
                  <c:v>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C-48B3-8BF1-CC64AA7299A6}"/>
            </c:ext>
          </c:extLst>
        </c:ser>
        <c:ser>
          <c:idx val="1"/>
          <c:order val="1"/>
          <c:tx>
            <c:v>SAIFI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Sheet1!$B$35:$J$35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Sheet1!$B$38:$J$38</c:f>
              <c:numCache>
                <c:formatCode>0.00</c:formatCode>
                <c:ptCount val="9"/>
                <c:pt idx="0">
                  <c:v>1.0409262439702935</c:v>
                </c:pt>
                <c:pt idx="1">
                  <c:v>1.3280904667708229</c:v>
                </c:pt>
                <c:pt idx="2">
                  <c:v>1.4978232685196085</c:v>
                </c:pt>
                <c:pt idx="3">
                  <c:v>2.1635877088815056</c:v>
                </c:pt>
                <c:pt idx="4">
                  <c:v>1.4041711220294797</c:v>
                </c:pt>
                <c:pt idx="5">
                  <c:v>1.376031539800695</c:v>
                </c:pt>
                <c:pt idx="6">
                  <c:v>1.2424673735447798</c:v>
                </c:pt>
                <c:pt idx="7" formatCode="General">
                  <c:v>1.22</c:v>
                </c:pt>
                <c:pt idx="8" formatCode="General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C-48B3-8BF1-CC64AA729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411832"/>
        <c:axId val="584419048"/>
      </c:lineChart>
      <c:catAx>
        <c:axId val="584411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419048"/>
        <c:crosses val="autoZero"/>
        <c:auto val="1"/>
        <c:lblAlgn val="ctr"/>
        <c:lblOffset val="100"/>
        <c:noMultiLvlLbl val="0"/>
      </c:catAx>
      <c:valAx>
        <c:axId val="58441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411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26</xdr:row>
      <xdr:rowOff>7620</xdr:rowOff>
    </xdr:from>
    <xdr:to>
      <xdr:col>17</xdr:col>
      <xdr:colOff>152400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0CAC84-A4CF-4FDA-AE6F-F418F2A23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FB1E-0B87-4186-8072-7E329728AEE1}">
  <dimension ref="A2:J40"/>
  <sheetViews>
    <sheetView tabSelected="1" topLeftCell="A27" workbookViewId="0">
      <selection activeCell="T43" sqref="T43"/>
    </sheetView>
  </sheetViews>
  <sheetFormatPr defaultRowHeight="14.4" x14ac:dyDescent="0.3"/>
  <cols>
    <col min="1" max="1" width="16.77734375" customWidth="1"/>
    <col min="2" max="8" width="10.77734375" customWidth="1"/>
  </cols>
  <sheetData>
    <row r="2" spans="1:8" x14ac:dyDescent="0.3">
      <c r="A2" s="1" t="s">
        <v>0</v>
      </c>
    </row>
    <row r="3" spans="1:8" x14ac:dyDescent="0.3">
      <c r="A3" s="1" t="s">
        <v>11</v>
      </c>
    </row>
    <row r="5" spans="1:8" s="1" customFormat="1" x14ac:dyDescent="0.3">
      <c r="A5" s="1" t="s">
        <v>1</v>
      </c>
      <c r="B5" s="1">
        <v>2010</v>
      </c>
      <c r="C5" s="1">
        <f t="shared" ref="C5:H5" si="0">+B5+1</f>
        <v>2011</v>
      </c>
      <c r="D5" s="1">
        <f t="shared" si="0"/>
        <v>2012</v>
      </c>
      <c r="E5" s="1">
        <f t="shared" si="0"/>
        <v>2013</v>
      </c>
      <c r="F5" s="1">
        <f t="shared" si="0"/>
        <v>2014</v>
      </c>
      <c r="G5" s="1">
        <f t="shared" si="0"/>
        <v>2015</v>
      </c>
      <c r="H5" s="1">
        <f t="shared" si="0"/>
        <v>2016</v>
      </c>
    </row>
    <row r="6" spans="1:8" s="2" customFormat="1" x14ac:dyDescent="0.3">
      <c r="A6" s="2" t="s">
        <v>8</v>
      </c>
      <c r="B6" s="2">
        <v>325540</v>
      </c>
      <c r="C6" s="2">
        <v>332993</v>
      </c>
      <c r="D6" s="2">
        <v>340343</v>
      </c>
      <c r="E6" s="2">
        <v>346618</v>
      </c>
      <c r="F6" s="2">
        <v>353284</v>
      </c>
      <c r="G6" s="2">
        <v>358772</v>
      </c>
      <c r="H6" s="2">
        <v>364505</v>
      </c>
    </row>
    <row r="7" spans="1:8" s="2" customFormat="1" x14ac:dyDescent="0.3">
      <c r="A7" s="2" t="s">
        <v>10</v>
      </c>
      <c r="B7" s="7">
        <f t="shared" ref="B7:G7" si="1">+B6/B$36</f>
        <v>0.34726415074212591</v>
      </c>
      <c r="C7" s="7">
        <f t="shared" si="1"/>
        <v>0.34962978362396263</v>
      </c>
      <c r="D7" s="7">
        <f t="shared" si="1"/>
        <v>0.35136823239612563</v>
      </c>
      <c r="E7" s="7">
        <f t="shared" si="1"/>
        <v>0.35240734791148998</v>
      </c>
      <c r="F7" s="7">
        <f t="shared" si="1"/>
        <v>0.35424044921287479</v>
      </c>
      <c r="G7" s="7">
        <f t="shared" si="1"/>
        <v>0.35447645432647179</v>
      </c>
      <c r="H7" s="7">
        <f>+H6/H$36</f>
        <v>0.35513269309649054</v>
      </c>
    </row>
    <row r="8" spans="1:8" x14ac:dyDescent="0.3">
      <c r="A8" t="s">
        <v>2</v>
      </c>
      <c r="B8" s="3">
        <v>0.54</v>
      </c>
      <c r="C8" s="3">
        <v>1.05</v>
      </c>
      <c r="D8" s="3">
        <v>1.04</v>
      </c>
      <c r="E8" s="3">
        <v>9.77</v>
      </c>
      <c r="F8" s="3">
        <v>1.4</v>
      </c>
      <c r="G8" s="3">
        <v>1.93</v>
      </c>
      <c r="H8" s="3">
        <v>1.93</v>
      </c>
    </row>
    <row r="9" spans="1:8" x14ac:dyDescent="0.3">
      <c r="A9" t="s">
        <v>3</v>
      </c>
      <c r="B9" s="3">
        <v>0.8</v>
      </c>
      <c r="C9" s="3">
        <v>1</v>
      </c>
      <c r="D9" s="3">
        <v>1.53</v>
      </c>
      <c r="E9" s="3">
        <v>2.2400000000000002</v>
      </c>
      <c r="F9" s="3">
        <v>1.66</v>
      </c>
      <c r="G9" s="3">
        <v>1.42</v>
      </c>
      <c r="H9" s="3">
        <v>1.33</v>
      </c>
    </row>
    <row r="10" spans="1:8" x14ac:dyDescent="0.3">
      <c r="B10" s="3"/>
      <c r="C10" s="3"/>
      <c r="D10" s="3"/>
      <c r="E10" s="3"/>
      <c r="F10" s="3"/>
      <c r="G10" s="3"/>
      <c r="H10" s="3"/>
    </row>
    <row r="11" spans="1:8" s="1" customFormat="1" x14ac:dyDescent="0.3">
      <c r="A11" s="1" t="s">
        <v>4</v>
      </c>
      <c r="B11" s="4"/>
      <c r="C11" s="4"/>
      <c r="D11" s="4"/>
      <c r="E11" s="4"/>
      <c r="F11" s="4"/>
      <c r="G11" s="4"/>
      <c r="H11" s="4"/>
    </row>
    <row r="12" spans="1:8" s="2" customFormat="1" x14ac:dyDescent="0.3">
      <c r="A12" s="2" t="s">
        <v>8</v>
      </c>
      <c r="B12" s="2">
        <v>192960</v>
      </c>
      <c r="C12" s="2">
        <v>195381</v>
      </c>
      <c r="D12" s="2">
        <v>197746</v>
      </c>
      <c r="E12" s="2">
        <v>199871</v>
      </c>
      <c r="F12" s="2">
        <v>201359</v>
      </c>
      <c r="G12" s="2">
        <v>203466</v>
      </c>
      <c r="H12" s="2">
        <v>204728</v>
      </c>
    </row>
    <row r="13" spans="1:8" s="2" customFormat="1" x14ac:dyDescent="0.3">
      <c r="A13" s="2" t="s">
        <v>10</v>
      </c>
      <c r="B13" s="7">
        <f t="shared" ref="B13" si="2">+B12/B$36</f>
        <v>0.20583673443263689</v>
      </c>
      <c r="C13" s="7">
        <f t="shared" ref="C13" si="3">+C12/C$36</f>
        <v>0.20514250075597218</v>
      </c>
      <c r="D13" s="7">
        <f t="shared" ref="D13" si="4">+D12/D$36</f>
        <v>0.20415187761582951</v>
      </c>
      <c r="E13" s="7">
        <f t="shared" ref="E13" si="5">+E12/E$36</f>
        <v>0.20320932275420608</v>
      </c>
      <c r="F13" s="7">
        <f t="shared" ref="F13" si="6">+F12/F$36</f>
        <v>0.20190414118118921</v>
      </c>
      <c r="G13" s="7">
        <f t="shared" ref="G13" si="7">+G12/G$36</f>
        <v>0.20102991943627127</v>
      </c>
      <c r="H13" s="7">
        <f>+H12/H$36</f>
        <v>0.19946394697537292</v>
      </c>
    </row>
    <row r="14" spans="1:8" x14ac:dyDescent="0.3">
      <c r="A14" t="s">
        <v>2</v>
      </c>
      <c r="B14" s="3">
        <v>0.55000000000000004</v>
      </c>
      <c r="C14" s="3">
        <v>0.72</v>
      </c>
      <c r="D14" s="3">
        <v>0.68</v>
      </c>
      <c r="E14" s="3">
        <v>1.49</v>
      </c>
      <c r="F14" s="3">
        <v>0.67</v>
      </c>
      <c r="G14" s="3">
        <v>0.64</v>
      </c>
      <c r="H14" s="3">
        <v>0.77</v>
      </c>
    </row>
    <row r="15" spans="1:8" x14ac:dyDescent="0.3">
      <c r="A15" t="s">
        <v>3</v>
      </c>
      <c r="B15" s="3">
        <v>1.1000000000000001</v>
      </c>
      <c r="C15" s="3">
        <v>1.54</v>
      </c>
      <c r="D15" s="3">
        <v>1.36</v>
      </c>
      <c r="E15" s="3">
        <v>1.37</v>
      </c>
      <c r="F15" s="3">
        <v>1.1299999999999999</v>
      </c>
      <c r="G15" s="3">
        <v>1.46</v>
      </c>
      <c r="H15" s="3">
        <v>1.02</v>
      </c>
    </row>
    <row r="16" spans="1:8" x14ac:dyDescent="0.3">
      <c r="B16" s="3"/>
      <c r="C16" s="3"/>
      <c r="D16" s="3"/>
      <c r="E16" s="3"/>
      <c r="F16" s="3"/>
      <c r="G16" s="3"/>
      <c r="H16" s="3"/>
    </row>
    <row r="17" spans="1:8" s="1" customFormat="1" x14ac:dyDescent="0.3">
      <c r="A17" s="1" t="s">
        <v>5</v>
      </c>
      <c r="B17" s="4"/>
      <c r="C17" s="4"/>
      <c r="D17" s="4"/>
      <c r="E17" s="4"/>
      <c r="F17" s="4"/>
      <c r="G17" s="4"/>
      <c r="H17" s="4"/>
    </row>
    <row r="18" spans="1:8" s="2" customFormat="1" x14ac:dyDescent="0.3">
      <c r="A18" s="2" t="s">
        <v>8</v>
      </c>
      <c r="B18" s="2">
        <v>134228</v>
      </c>
      <c r="C18" s="2">
        <v>137856</v>
      </c>
      <c r="D18" s="2">
        <v>141795</v>
      </c>
      <c r="E18" s="2">
        <v>145983</v>
      </c>
      <c r="F18" s="2">
        <v>149618</v>
      </c>
      <c r="G18" s="2">
        <v>154105</v>
      </c>
      <c r="H18" s="2">
        <v>158630</v>
      </c>
    </row>
    <row r="19" spans="1:8" s="2" customFormat="1" x14ac:dyDescent="0.3">
      <c r="A19" s="2" t="s">
        <v>10</v>
      </c>
      <c r="B19" s="7">
        <f t="shared" ref="B19" si="8">+B18/B$36</f>
        <v>0.14318539173623543</v>
      </c>
      <c r="C19" s="7">
        <f t="shared" ref="C19" si="9">+C18/C$36</f>
        <v>0.14474347344017741</v>
      </c>
      <c r="D19" s="7">
        <f t="shared" ref="D19" si="10">+D18/D$36</f>
        <v>0.14638837441230945</v>
      </c>
      <c r="E19" s="7">
        <f t="shared" ref="E19" si="11">+E18/E$36</f>
        <v>0.14842126453376062</v>
      </c>
      <c r="F19" s="7">
        <f t="shared" ref="F19" si="12">+F18/F$36</f>
        <v>0.15002306226812392</v>
      </c>
      <c r="G19" s="7">
        <f t="shared" ref="G19" si="13">+G18/G$36</f>
        <v>0.15225991435781203</v>
      </c>
      <c r="H19" s="7">
        <f>+H18/H$36</f>
        <v>0.15455123827079545</v>
      </c>
    </row>
    <row r="20" spans="1:8" x14ac:dyDescent="0.3">
      <c r="A20" t="s">
        <v>2</v>
      </c>
      <c r="B20" s="3">
        <v>0.46</v>
      </c>
      <c r="C20" s="3">
        <v>0.68</v>
      </c>
      <c r="D20" s="3">
        <v>1.74</v>
      </c>
      <c r="E20" s="3">
        <v>9.84</v>
      </c>
      <c r="F20" s="3">
        <v>0.55000000000000004</v>
      </c>
      <c r="G20" s="3">
        <v>0.68</v>
      </c>
      <c r="H20" s="3">
        <v>0.41</v>
      </c>
    </row>
    <row r="21" spans="1:8" x14ac:dyDescent="0.3">
      <c r="A21" t="s">
        <v>3</v>
      </c>
      <c r="B21" s="3">
        <v>0.76</v>
      </c>
      <c r="C21" s="3">
        <v>1.05</v>
      </c>
      <c r="D21" s="3">
        <v>1.06</v>
      </c>
      <c r="E21" s="3">
        <v>3.3</v>
      </c>
      <c r="F21" s="3">
        <v>0.9</v>
      </c>
      <c r="G21" s="3">
        <v>0.89</v>
      </c>
      <c r="H21" s="3">
        <v>0.69</v>
      </c>
    </row>
    <row r="22" spans="1:8" x14ac:dyDescent="0.3">
      <c r="B22" s="3"/>
      <c r="C22" s="3"/>
      <c r="D22" s="3"/>
      <c r="E22" s="3"/>
      <c r="F22" s="3"/>
      <c r="G22" s="3"/>
      <c r="H22" s="3"/>
    </row>
    <row r="23" spans="1:8" s="1" customFormat="1" x14ac:dyDescent="0.3">
      <c r="A23" s="1" t="s">
        <v>6</v>
      </c>
      <c r="B23" s="4"/>
      <c r="C23" s="4"/>
      <c r="D23" s="4"/>
      <c r="E23" s="4"/>
      <c r="F23" s="4"/>
      <c r="G23" s="4"/>
      <c r="H23" s="4"/>
    </row>
    <row r="24" spans="1:8" s="2" customFormat="1" x14ac:dyDescent="0.3">
      <c r="A24" s="2" t="s">
        <v>8</v>
      </c>
      <c r="B24" s="2">
        <v>234464</v>
      </c>
      <c r="C24" s="2">
        <v>235327</v>
      </c>
      <c r="D24" s="2">
        <v>237185</v>
      </c>
      <c r="E24" s="2">
        <v>238777</v>
      </c>
      <c r="F24" s="2">
        <v>240076</v>
      </c>
      <c r="G24" s="2">
        <v>241986</v>
      </c>
      <c r="H24" s="2">
        <v>244114</v>
      </c>
    </row>
    <row r="25" spans="1:8" s="2" customFormat="1" x14ac:dyDescent="0.3">
      <c r="A25" s="2" t="s">
        <v>10</v>
      </c>
      <c r="B25" s="7">
        <f t="shared" ref="B25" si="14">+B24/B$36</f>
        <v>0.25011040683050256</v>
      </c>
      <c r="C25" s="7">
        <f t="shared" ref="C25" si="15">+C24/C$36</f>
        <v>0.24708425729933139</v>
      </c>
      <c r="D25" s="7">
        <f t="shared" ref="D25" si="16">+D24/D$36</f>
        <v>0.24486848326798277</v>
      </c>
      <c r="E25" s="7">
        <f t="shared" ref="E25" si="17">+E24/E$36</f>
        <v>0.24276514581545633</v>
      </c>
      <c r="F25" s="7">
        <f t="shared" ref="F25" si="18">+F24/F$36</f>
        <v>0.24072596009224909</v>
      </c>
      <c r="G25" s="7">
        <f t="shared" ref="G25" si="19">+G24/G$36</f>
        <v>0.23908872285642582</v>
      </c>
      <c r="H25" s="7">
        <f>+H24/H$36</f>
        <v>0.23783723746603391</v>
      </c>
    </row>
    <row r="26" spans="1:8" x14ac:dyDescent="0.3">
      <c r="A26" t="s">
        <v>2</v>
      </c>
      <c r="B26" s="3">
        <v>1.1499999999999999</v>
      </c>
      <c r="C26" s="3">
        <v>2.23</v>
      </c>
      <c r="D26" s="3">
        <v>1.43</v>
      </c>
      <c r="E26" s="3">
        <v>4.3600000000000003</v>
      </c>
      <c r="F26" s="3">
        <v>1.59</v>
      </c>
      <c r="G26" s="3">
        <v>1.69</v>
      </c>
      <c r="H26" s="3">
        <v>1.23</v>
      </c>
    </row>
    <row r="27" spans="1:8" x14ac:dyDescent="0.3">
      <c r="A27" t="s">
        <v>3</v>
      </c>
      <c r="B27" s="3">
        <v>1.55</v>
      </c>
      <c r="C27" s="3">
        <v>1.74</v>
      </c>
      <c r="D27" s="3">
        <v>1.83</v>
      </c>
      <c r="E27" s="3">
        <v>1.76</v>
      </c>
      <c r="F27" s="3">
        <v>1.65</v>
      </c>
      <c r="G27" s="3">
        <v>1.58</v>
      </c>
      <c r="H27" s="3">
        <v>1.62</v>
      </c>
    </row>
    <row r="28" spans="1:8" x14ac:dyDescent="0.3">
      <c r="B28" s="3"/>
      <c r="C28" s="3"/>
      <c r="D28" s="3"/>
      <c r="E28" s="3"/>
      <c r="F28" s="3"/>
      <c r="G28" s="3"/>
      <c r="H28" s="3"/>
    </row>
    <row r="29" spans="1:8" s="1" customFormat="1" x14ac:dyDescent="0.3">
      <c r="A29" s="1" t="s">
        <v>7</v>
      </c>
      <c r="B29" s="4"/>
      <c r="C29" s="4"/>
      <c r="D29" s="4"/>
      <c r="E29" s="4"/>
      <c r="F29" s="4"/>
      <c r="G29" s="4"/>
      <c r="H29" s="4"/>
    </row>
    <row r="30" spans="1:8" s="2" customFormat="1" x14ac:dyDescent="0.3">
      <c r="A30" s="2" t="s">
        <v>8</v>
      </c>
      <c r="B30" s="2">
        <v>50250</v>
      </c>
      <c r="C30" s="2">
        <v>50859</v>
      </c>
      <c r="D30" s="2">
        <v>51553</v>
      </c>
      <c r="E30" s="2">
        <v>52323</v>
      </c>
      <c r="F30" s="2">
        <v>52963</v>
      </c>
      <c r="G30" s="2">
        <v>53789</v>
      </c>
      <c r="H30" s="2">
        <v>54414</v>
      </c>
    </row>
    <row r="31" spans="1:8" s="2" customFormat="1" x14ac:dyDescent="0.3">
      <c r="A31" s="2" t="s">
        <v>10</v>
      </c>
      <c r="B31" s="7">
        <f t="shared" ref="B31" si="20">+B30/B$36</f>
        <v>5.3603316258499192E-2</v>
      </c>
      <c r="C31" s="7">
        <f t="shared" ref="C31" si="21">+C30/C$36</f>
        <v>5.3399984880556396E-2</v>
      </c>
      <c r="D31" s="7">
        <f t="shared" ref="D31" si="22">+D30/D$36</f>
        <v>5.322303230775266E-2</v>
      </c>
      <c r="E31" s="7">
        <f t="shared" ref="E31" si="23">+E30/E$36</f>
        <v>5.3196918985087008E-2</v>
      </c>
      <c r="F31" s="7">
        <f t="shared" ref="F31" si="24">+F30/F$36</f>
        <v>5.3106387245563019E-2</v>
      </c>
      <c r="G31" s="7">
        <f t="shared" ref="G31" si="25">+G30/G$36</f>
        <v>5.3144989023019056E-2</v>
      </c>
      <c r="H31" s="7">
        <f>+H30/H$36</f>
        <v>5.3014884191307211E-2</v>
      </c>
    </row>
    <row r="32" spans="1:8" x14ac:dyDescent="0.3">
      <c r="A32" t="s">
        <v>2</v>
      </c>
      <c r="B32" s="3">
        <v>0.33</v>
      </c>
      <c r="C32" s="3">
        <v>1.7</v>
      </c>
      <c r="D32" s="3">
        <v>0.31</v>
      </c>
      <c r="E32" s="3">
        <v>2.21</v>
      </c>
      <c r="F32" s="3">
        <v>0.52</v>
      </c>
      <c r="G32" s="3">
        <v>0.46</v>
      </c>
      <c r="H32" s="3">
        <v>0.79</v>
      </c>
    </row>
    <row r="33" spans="1:10" x14ac:dyDescent="0.3">
      <c r="A33" t="s">
        <v>3</v>
      </c>
      <c r="B33" s="3">
        <v>0.75</v>
      </c>
      <c r="C33" s="3">
        <v>1.51</v>
      </c>
      <c r="D33" s="3">
        <v>1.49</v>
      </c>
      <c r="E33" s="3">
        <v>3.36</v>
      </c>
      <c r="F33" s="3">
        <v>1.05</v>
      </c>
      <c r="G33" s="3">
        <v>1.24</v>
      </c>
      <c r="H33" s="3">
        <v>1.41</v>
      </c>
    </row>
    <row r="34" spans="1:10" x14ac:dyDescent="0.3">
      <c r="B34" s="3"/>
      <c r="C34" s="3"/>
      <c r="D34" s="3"/>
      <c r="E34" s="3"/>
      <c r="F34" s="3"/>
      <c r="G34" s="3"/>
      <c r="H34" s="3"/>
    </row>
    <row r="35" spans="1:10" s="1" customFormat="1" x14ac:dyDescent="0.3">
      <c r="A35" s="1" t="s">
        <v>12</v>
      </c>
      <c r="B35" s="1">
        <v>2010</v>
      </c>
      <c r="C35" s="1">
        <f t="shared" ref="C35:J35" si="26">+B35+1</f>
        <v>2011</v>
      </c>
      <c r="D35" s="1">
        <f t="shared" si="26"/>
        <v>2012</v>
      </c>
      <c r="E35" s="1">
        <f t="shared" si="26"/>
        <v>2013</v>
      </c>
      <c r="F35" s="1">
        <f t="shared" si="26"/>
        <v>2014</v>
      </c>
      <c r="G35" s="1">
        <f t="shared" si="26"/>
        <v>2015</v>
      </c>
      <c r="H35" s="1">
        <f t="shared" si="26"/>
        <v>2016</v>
      </c>
      <c r="I35" s="1">
        <f t="shared" si="26"/>
        <v>2017</v>
      </c>
      <c r="J35" s="1">
        <f t="shared" si="26"/>
        <v>2018</v>
      </c>
    </row>
    <row r="36" spans="1:10" s="1" customFormat="1" x14ac:dyDescent="0.3">
      <c r="A36" s="5" t="s">
        <v>9</v>
      </c>
      <c r="B36" s="6">
        <f t="shared" ref="B36:G36" si="27">+B6+B12+B18+B24+B30</f>
        <v>937442</v>
      </c>
      <c r="C36" s="6">
        <f t="shared" si="27"/>
        <v>952416</v>
      </c>
      <c r="D36" s="6">
        <f t="shared" si="27"/>
        <v>968622</v>
      </c>
      <c r="E36" s="6">
        <f t="shared" si="27"/>
        <v>983572</v>
      </c>
      <c r="F36" s="6">
        <f t="shared" si="27"/>
        <v>997300</v>
      </c>
      <c r="G36" s="6">
        <f t="shared" si="27"/>
        <v>1012118</v>
      </c>
      <c r="H36" s="6">
        <f>+H6+H12+H18+H24+H30</f>
        <v>1026391</v>
      </c>
    </row>
    <row r="37" spans="1:10" x14ac:dyDescent="0.3">
      <c r="A37" t="s">
        <v>2</v>
      </c>
      <c r="B37" s="3">
        <f t="shared" ref="B37:G37" si="28">+(B7*B8)+(B13*B14)+(B19*B20)+(B25*B26)+(B31*B32)</f>
        <v>0.67191418775774925</v>
      </c>
      <c r="C37" s="3">
        <f t="shared" si="28"/>
        <v>1.2550173033632361</v>
      </c>
      <c r="D37" s="3">
        <f t="shared" si="28"/>
        <v>1.125623081036772</v>
      </c>
      <c r="E37" s="3">
        <f t="shared" si="28"/>
        <v>6.3822881497236601</v>
      </c>
      <c r="F37" s="3">
        <f t="shared" si="28"/>
        <v>1.1240946856512584</v>
      </c>
      <c r="G37" s="3">
        <f t="shared" si="28"/>
        <v>1.3448420836305648</v>
      </c>
      <c r="H37" s="3">
        <f>+(H7*H8)+(H13*H14)+(H19*H20)+(H25*H26)+(H31*H32)</f>
        <v>1.2367809051326444</v>
      </c>
      <c r="I37">
        <v>1.03</v>
      </c>
      <c r="J37">
        <v>1.66</v>
      </c>
    </row>
    <row r="38" spans="1:10" x14ac:dyDescent="0.3">
      <c r="A38" t="s">
        <v>3</v>
      </c>
      <c r="B38" s="3">
        <f t="shared" ref="B38:G38" si="29">+(B7*B9)+(B13*B15)+(B19*B21)+(B25*B27)+(B31*B33)</f>
        <v>1.0409262439702935</v>
      </c>
      <c r="C38" s="3">
        <f t="shared" si="29"/>
        <v>1.3280904667708229</v>
      </c>
      <c r="D38" s="3">
        <f t="shared" si="29"/>
        <v>1.4978232685196085</v>
      </c>
      <c r="E38" s="3">
        <f t="shared" si="29"/>
        <v>2.1635877088815056</v>
      </c>
      <c r="F38" s="3">
        <f t="shared" si="29"/>
        <v>1.4041711220294797</v>
      </c>
      <c r="G38" s="3">
        <f t="shared" si="29"/>
        <v>1.376031539800695</v>
      </c>
      <c r="H38" s="3">
        <f>+(H7*H9)+(H13*H15)+(H19*H21)+(H25*H27)+(H31*H33)</f>
        <v>1.2424673735447798</v>
      </c>
      <c r="I38">
        <v>1.22</v>
      </c>
      <c r="J38">
        <v>1.57</v>
      </c>
    </row>
    <row r="40" spans="1:10" x14ac:dyDescent="0.3">
      <c r="A40" t="s">
        <v>13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dcterms:created xsi:type="dcterms:W3CDTF">2019-10-11T15:03:46Z</dcterms:created>
  <dcterms:modified xsi:type="dcterms:W3CDTF">2019-10-11T16:22:52Z</dcterms:modified>
</cp:coreProperties>
</file>