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Alectra\Alectra 2020 Rates\Crossexamination\"/>
    </mc:Choice>
  </mc:AlternateContent>
  <xr:revisionPtr revIDLastSave="0" documentId="13_ncr:1_{FE4FC9FF-9D5E-4BA4-BCF6-592E91F1748F}" xr6:coauthVersionLast="45" xr6:coauthVersionMax="45" xr10:uidLastSave="{00000000-0000-0000-0000-000000000000}"/>
  <bookViews>
    <workbookView xWindow="-108" yWindow="-108" windowWidth="23256" windowHeight="12576" xr2:uid="{0BE54B91-7821-47AD-8320-304FB38B9F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F21" i="1"/>
  <c r="E21" i="1"/>
  <c r="D21" i="1"/>
  <c r="C21" i="1"/>
  <c r="C20" i="1"/>
  <c r="D20" i="1" s="1"/>
  <c r="C17" i="1"/>
  <c r="D17" i="1" s="1"/>
  <c r="E17" i="1" s="1"/>
  <c r="F17" i="1" s="1"/>
  <c r="G19" i="1"/>
  <c r="G16" i="1"/>
  <c r="D15" i="1"/>
  <c r="E15" i="1" s="1"/>
  <c r="F15" i="1" s="1"/>
  <c r="G11" i="1"/>
  <c r="G10" i="1"/>
  <c r="G6" i="1"/>
  <c r="G5" i="1"/>
  <c r="F12" i="1"/>
  <c r="F13" i="1" s="1"/>
  <c r="E12" i="1"/>
  <c r="D12" i="1"/>
  <c r="C12" i="1"/>
  <c r="E8" i="1"/>
  <c r="D4" i="1"/>
  <c r="E4" i="1" s="1"/>
  <c r="F4" i="1" s="1"/>
  <c r="G12" i="1" l="1"/>
  <c r="D13" i="1"/>
  <c r="C13" i="1"/>
  <c r="G8" i="1"/>
  <c r="G13" i="1" s="1"/>
  <c r="E13" i="1"/>
  <c r="E20" i="1"/>
  <c r="G17" i="1"/>
  <c r="F20" i="1" l="1"/>
  <c r="G20" i="1"/>
  <c r="G21" i="1" s="1"/>
</calcChain>
</file>

<file path=xl/sharedStrings.xml><?xml version="1.0" encoding="utf-8"?>
<sst xmlns="http://schemas.openxmlformats.org/spreadsheetml/2006/main" count="29" uniqueCount="21">
  <si>
    <t>Year</t>
  </si>
  <si>
    <t>DSP Capital</t>
  </si>
  <si>
    <t>Source</t>
  </si>
  <si>
    <t>Ex. 4/1/1, p. 49</t>
  </si>
  <si>
    <t>Threshold</t>
  </si>
  <si>
    <t>CCC-10</t>
  </si>
  <si>
    <t>M-Factor Capital</t>
  </si>
  <si>
    <t>FP Capital</t>
  </si>
  <si>
    <t>FP, p. 15</t>
  </si>
  <si>
    <t>"Unfunded" Capital</t>
  </si>
  <si>
    <t>Total</t>
  </si>
  <si>
    <t>Percentage</t>
  </si>
  <si>
    <t>Comparison of DSP and Financial Plan Capital Spending and Incremental Revenue</t>
  </si>
  <si>
    <t>Appl. M Revenue</t>
  </si>
  <si>
    <t>Ex. 2/1/3, p. 16</t>
  </si>
  <si>
    <t>Overall Annual</t>
  </si>
  <si>
    <t>FP Revenue</t>
  </si>
  <si>
    <t>Staff-4</t>
  </si>
  <si>
    <t>M-Factor Limit</t>
  </si>
  <si>
    <t>FP, Table 50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</si>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</sst>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D466E-B8D4-42DC-B3FA-DB0E61281D6F}">
  <dimension ref="A2:G21"/>
  <sheetViews>
    <sheetView tabSelected="1" workbookViewId="0">
      <selection activeCell="M12" sqref="M12"/>
    </sheetView>
  </sheetViews>
  <sheetFormatPr defaultRowHeight="14.4" x14ac:dyDescent="0.3"/>
  <cols>
    <col min="1" max="1" width="17.77734375" customWidth="1"/>
    <col min="2" max="2" width="18" customWidth="1"/>
  </cols>
  <sheetData>
    <row r="2" spans="1:7" ht="15.6" x14ac:dyDescent="0.3">
      <c r="A2" s="4" t="s">
        <v>12</v>
      </c>
    </row>
    <row r="4" spans="1:7" s="3" customFormat="1" x14ac:dyDescent="0.3">
      <c r="A4" s="3" t="s">
        <v>0</v>
      </c>
      <c r="B4" s="3" t="s">
        <v>2</v>
      </c>
      <c r="C4" s="3">
        <v>2020</v>
      </c>
      <c r="D4" s="3">
        <f>+C4+1</f>
        <v>2021</v>
      </c>
      <c r="E4" s="3">
        <f t="shared" ref="E4:F4" si="0">+D4+1</f>
        <v>2022</v>
      </c>
      <c r="F4" s="3">
        <f t="shared" si="0"/>
        <v>2023</v>
      </c>
      <c r="G4" s="6" t="s">
        <v>10</v>
      </c>
    </row>
    <row r="5" spans="1:7" x14ac:dyDescent="0.3">
      <c r="A5" s="5" t="s">
        <v>1</v>
      </c>
      <c r="B5" t="s">
        <v>3</v>
      </c>
      <c r="C5" s="1">
        <v>282.89999999999998</v>
      </c>
      <c r="D5" s="1">
        <v>280.2</v>
      </c>
      <c r="E5" s="1">
        <v>288.3</v>
      </c>
      <c r="F5" s="1">
        <v>295.8</v>
      </c>
      <c r="G5" s="1">
        <f>SUM(C5:F5)</f>
        <v>1147.1999999999998</v>
      </c>
    </row>
    <row r="6" spans="1:7" x14ac:dyDescent="0.3">
      <c r="A6" s="5" t="s">
        <v>4</v>
      </c>
      <c r="B6" t="s">
        <v>5</v>
      </c>
      <c r="C6" s="1">
        <v>230</v>
      </c>
      <c r="D6" s="1">
        <v>233.1</v>
      </c>
      <c r="E6" s="1">
        <v>236.3</v>
      </c>
      <c r="F6" s="1">
        <v>239.7</v>
      </c>
      <c r="G6" s="1">
        <f t="shared" ref="G6:G8" si="1">SUM(C6:F6)</f>
        <v>939.10000000000014</v>
      </c>
    </row>
    <row r="7" spans="1:7" x14ac:dyDescent="0.3">
      <c r="A7" s="5" t="s">
        <v>18</v>
      </c>
      <c r="B7" t="s">
        <v>20</v>
      </c>
      <c r="C7" s="1">
        <f>+C5-C6</f>
        <v>52.899999999999977</v>
      </c>
      <c r="D7" s="1">
        <f t="shared" ref="D7:F7" si="2">+D5-D6</f>
        <v>47.099999999999994</v>
      </c>
      <c r="E7" s="1">
        <f t="shared" si="2"/>
        <v>52</v>
      </c>
      <c r="F7" s="1">
        <f t="shared" si="2"/>
        <v>56.100000000000023</v>
      </c>
      <c r="G7" s="1">
        <f t="shared" si="1"/>
        <v>208.1</v>
      </c>
    </row>
    <row r="8" spans="1:7" x14ac:dyDescent="0.3">
      <c r="A8" s="5" t="s">
        <v>6</v>
      </c>
      <c r="B8" t="s">
        <v>17</v>
      </c>
      <c r="C8" s="1">
        <v>52.7</v>
      </c>
      <c r="D8" s="1">
        <v>43.7</v>
      </c>
      <c r="E8" s="1">
        <f>+E5-E6</f>
        <v>52</v>
      </c>
      <c r="F8" s="1">
        <v>52.1</v>
      </c>
      <c r="G8" s="1">
        <f t="shared" si="1"/>
        <v>200.5</v>
      </c>
    </row>
    <row r="9" spans="1:7" x14ac:dyDescent="0.3">
      <c r="A9" s="5"/>
      <c r="C9" s="1"/>
      <c r="D9" s="1"/>
      <c r="E9" s="1"/>
      <c r="F9" s="1"/>
    </row>
    <row r="10" spans="1:7" x14ac:dyDescent="0.3">
      <c r="A10" s="5" t="s">
        <v>7</v>
      </c>
      <c r="B10" t="s">
        <v>19</v>
      </c>
      <c r="C10" s="1">
        <v>254.6</v>
      </c>
      <c r="D10" s="1">
        <v>251.3</v>
      </c>
      <c r="E10" s="1">
        <v>252.8</v>
      </c>
      <c r="F10" s="1">
        <v>257</v>
      </c>
      <c r="G10" s="1">
        <f t="shared" ref="G10:G12" si="3">SUM(C10:F10)</f>
        <v>1015.7</v>
      </c>
    </row>
    <row r="11" spans="1:7" x14ac:dyDescent="0.3">
      <c r="A11" s="5" t="s">
        <v>4</v>
      </c>
      <c r="B11" t="s">
        <v>5</v>
      </c>
      <c r="C11" s="1">
        <v>230</v>
      </c>
      <c r="D11" s="1">
        <v>233.1</v>
      </c>
      <c r="E11" s="1">
        <v>236.3</v>
      </c>
      <c r="F11" s="1">
        <v>239.7</v>
      </c>
      <c r="G11" s="1">
        <f t="shared" si="3"/>
        <v>939.10000000000014</v>
      </c>
    </row>
    <row r="12" spans="1:7" x14ac:dyDescent="0.3">
      <c r="A12" s="5" t="s">
        <v>9</v>
      </c>
      <c r="B12" t="s">
        <v>20</v>
      </c>
      <c r="C12" s="1">
        <f>+C10-C11</f>
        <v>24.599999999999994</v>
      </c>
      <c r="D12" s="1">
        <f t="shared" ref="D12" si="4">+D10-D11</f>
        <v>18.200000000000017</v>
      </c>
      <c r="E12" s="1">
        <f t="shared" ref="E12" si="5">+E10-E11</f>
        <v>16.5</v>
      </c>
      <c r="F12" s="1">
        <f t="shared" ref="F12" si="6">+F10-F11</f>
        <v>17.300000000000011</v>
      </c>
      <c r="G12" s="1">
        <f t="shared" si="3"/>
        <v>76.600000000000023</v>
      </c>
    </row>
    <row r="13" spans="1:7" x14ac:dyDescent="0.3">
      <c r="A13" s="5" t="s">
        <v>11</v>
      </c>
      <c r="C13" s="2">
        <f>+C12/C8</f>
        <v>0.4667931688804553</v>
      </c>
      <c r="D13" s="2">
        <f t="shared" ref="D13:G13" si="7">+D12/D8</f>
        <v>0.41647597254004615</v>
      </c>
      <c r="E13" s="2">
        <f t="shared" si="7"/>
        <v>0.31730769230769229</v>
      </c>
      <c r="F13" s="2">
        <f t="shared" si="7"/>
        <v>0.33205374280230349</v>
      </c>
      <c r="G13" s="2">
        <f t="shared" si="7"/>
        <v>0.38204488778054874</v>
      </c>
    </row>
    <row r="14" spans="1:7" x14ac:dyDescent="0.3">
      <c r="A14" s="5"/>
      <c r="C14" s="1"/>
      <c r="D14" s="1"/>
      <c r="E14" s="1"/>
      <c r="F14" s="1"/>
    </row>
    <row r="15" spans="1:7" s="3" customFormat="1" x14ac:dyDescent="0.3">
      <c r="A15" s="5" t="s">
        <v>0</v>
      </c>
      <c r="B15" s="3" t="s">
        <v>2</v>
      </c>
      <c r="C15" s="3">
        <v>2020</v>
      </c>
      <c r="D15" s="3">
        <f>+C15+1</f>
        <v>2021</v>
      </c>
      <c r="E15" s="3">
        <f t="shared" ref="E15:F15" si="8">+D15+1</f>
        <v>2022</v>
      </c>
      <c r="F15" s="3">
        <f t="shared" si="8"/>
        <v>2023</v>
      </c>
      <c r="G15" s="6" t="s">
        <v>10</v>
      </c>
    </row>
    <row r="16" spans="1:7" x14ac:dyDescent="0.3">
      <c r="A16" s="5" t="s">
        <v>13</v>
      </c>
      <c r="B16" t="s">
        <v>14</v>
      </c>
      <c r="C16" s="1">
        <v>4.7</v>
      </c>
      <c r="D16" s="1">
        <v>2.2999999999999998</v>
      </c>
      <c r="E16" s="1">
        <v>3.9</v>
      </c>
      <c r="F16" s="1">
        <v>5.6</v>
      </c>
      <c r="G16" s="1">
        <f>SUM(C16:F16)</f>
        <v>16.5</v>
      </c>
    </row>
    <row r="17" spans="1:7" x14ac:dyDescent="0.3">
      <c r="A17" s="5" t="s">
        <v>15</v>
      </c>
      <c r="C17" s="1">
        <f>+C16</f>
        <v>4.7</v>
      </c>
      <c r="D17" s="1">
        <f>+D16+C17</f>
        <v>7</v>
      </c>
      <c r="E17" s="1">
        <f t="shared" ref="E17:F17" si="9">+E16+D17</f>
        <v>10.9</v>
      </c>
      <c r="F17" s="1">
        <f t="shared" si="9"/>
        <v>16.5</v>
      </c>
      <c r="G17" s="1">
        <f t="shared" ref="G17" si="10">SUM(C17:F17)</f>
        <v>39.1</v>
      </c>
    </row>
    <row r="18" spans="1:7" x14ac:dyDescent="0.3">
      <c r="A18" s="5"/>
      <c r="C18" s="1"/>
      <c r="D18" s="1"/>
      <c r="E18" s="1"/>
      <c r="F18" s="1"/>
    </row>
    <row r="19" spans="1:7" x14ac:dyDescent="0.3">
      <c r="A19" s="5" t="s">
        <v>16</v>
      </c>
      <c r="B19" t="s">
        <v>8</v>
      </c>
      <c r="C19" s="1">
        <v>1.8</v>
      </c>
      <c r="D19" s="1">
        <v>1.8</v>
      </c>
      <c r="E19" s="1">
        <v>1.8</v>
      </c>
      <c r="F19" s="1">
        <v>1.8</v>
      </c>
      <c r="G19" s="1">
        <f t="shared" ref="G19:G20" si="11">SUM(C19:F19)</f>
        <v>7.2</v>
      </c>
    </row>
    <row r="20" spans="1:7" x14ac:dyDescent="0.3">
      <c r="A20" s="5" t="s">
        <v>15</v>
      </c>
      <c r="C20" s="1">
        <f>+C19</f>
        <v>1.8</v>
      </c>
      <c r="D20" s="1">
        <f>+D19+C20</f>
        <v>3.6</v>
      </c>
      <c r="E20" s="1">
        <f t="shared" ref="E20" si="12">+E19+D20</f>
        <v>5.4</v>
      </c>
      <c r="F20" s="1">
        <f t="shared" ref="F20" si="13">+F19+E20</f>
        <v>7.2</v>
      </c>
      <c r="G20" s="1">
        <f t="shared" si="11"/>
        <v>18</v>
      </c>
    </row>
    <row r="21" spans="1:7" x14ac:dyDescent="0.3">
      <c r="A21" s="5" t="s">
        <v>11</v>
      </c>
      <c r="C21" s="2">
        <f>+C20/C17</f>
        <v>0.38297872340425532</v>
      </c>
      <c r="D21" s="2">
        <f t="shared" ref="D21:G21" si="14">+D20/D17</f>
        <v>0.51428571428571435</v>
      </c>
      <c r="E21" s="2">
        <f t="shared" si="14"/>
        <v>0.49541284403669728</v>
      </c>
      <c r="F21" s="2">
        <f t="shared" si="14"/>
        <v>0.4363636363636364</v>
      </c>
      <c r="G21" s="2">
        <f t="shared" si="14"/>
        <v>0.46035805626598464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2019-10-16T18:35:29Z</dcterms:created>
  <dcterms:modified xsi:type="dcterms:W3CDTF">2019-10-16T19:28:31Z</dcterms:modified>
</cp:coreProperties>
</file>