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EB_work\2020_EDR\Alectra_M-factor\"/>
    </mc:Choice>
  </mc:AlternateContent>
  <bookViews>
    <workbookView xWindow="0" yWindow="0" windowWidth="19180" windowHeight="6450"/>
  </bookViews>
  <sheets>
    <sheet name="Sheet1" sheetId="1" r:id="rId1"/>
  </sheets>
  <definedNames>
    <definedName name="_xlnm.Print_Area" localSheetId="0">Sheet1!$A$1:$L$29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13" i="1"/>
  <c r="F14" i="1"/>
  <c r="F15" i="1"/>
  <c r="F16" i="1"/>
  <c r="F17" i="1"/>
  <c r="F18" i="1"/>
  <c r="I18" i="1" s="1"/>
  <c r="I17" i="1" l="1"/>
  <c r="I16" i="1" s="1"/>
  <c r="I15" i="1" s="1"/>
  <c r="I14" i="1" s="1"/>
  <c r="I13" i="1" s="1"/>
  <c r="I12" i="1" s="1"/>
  <c r="I11" i="1" s="1"/>
  <c r="I10" i="1" s="1"/>
  <c r="I9" i="1" s="1"/>
  <c r="I8" i="1" s="1"/>
  <c r="I7" i="1" s="1"/>
  <c r="I6" i="1" s="1"/>
  <c r="I21" i="1" s="1"/>
</calcChain>
</file>

<file path=xl/sharedStrings.xml><?xml version="1.0" encoding="utf-8"?>
<sst xmlns="http://schemas.openxmlformats.org/spreadsheetml/2006/main" count="51" uniqueCount="51">
  <si>
    <t>2019 EDR</t>
  </si>
  <si>
    <t>2018 EDR</t>
  </si>
  <si>
    <t>2017 EDR</t>
  </si>
  <si>
    <t>2016 EDR</t>
  </si>
  <si>
    <t>2015 EDR</t>
  </si>
  <si>
    <t>2014 EDR</t>
  </si>
  <si>
    <t>2013 EDR</t>
  </si>
  <si>
    <t>2012 EDR</t>
  </si>
  <si>
    <t>2011 EDR</t>
  </si>
  <si>
    <t>2010 EDR</t>
  </si>
  <si>
    <t>2009 EDR</t>
  </si>
  <si>
    <t>2008 EDR</t>
  </si>
  <si>
    <t>2007 EDR</t>
  </si>
  <si>
    <t>GDP-IPI</t>
  </si>
  <si>
    <t>Average</t>
  </si>
  <si>
    <t>2-Factor IPI</t>
  </si>
  <si>
    <t>4th Generation IRM</t>
  </si>
  <si>
    <t>2nd and 3rd Generation IRM</t>
  </si>
  <si>
    <t>2008 EDR &gt; Updates</t>
  </si>
  <si>
    <t>2007 EDR &gt; Updates</t>
  </si>
  <si>
    <t>2019 EDR &gt; Updates</t>
  </si>
  <si>
    <t>2018 EDR &gt; Updates</t>
  </si>
  <si>
    <t>2017 EDR &gt; Updates</t>
  </si>
  <si>
    <t>2016 EDR &gt; Updates</t>
  </si>
  <si>
    <t>2015 EDR &gt; Updates</t>
  </si>
  <si>
    <t>2013 EDR &gt; Updates</t>
  </si>
  <si>
    <t>2012 EDR &gt; Updates</t>
  </si>
  <si>
    <t>2011 EDR &gt; Updates</t>
  </si>
  <si>
    <t>2010 EDR &gt; Updates</t>
  </si>
  <si>
    <t>2009 EDR &gt; Updates</t>
  </si>
  <si>
    <t>Source (includes hyperlink)</t>
  </si>
  <si>
    <t>Index (Cumulative IPI Inflation since 2006)</t>
  </si>
  <si>
    <t>2006 EDR (COS)</t>
  </si>
  <si>
    <t>Compound Average Growth Rate of IPIs 2007 to 2019</t>
  </si>
  <si>
    <t xml:space="preserve">(i.e., average annual IPI inflation from 2006 to 2019) </t>
  </si>
  <si>
    <t>Notes:</t>
  </si>
  <si>
    <t>1)</t>
  </si>
  <si>
    <t>EB-2010-0379, Report of the Board on Rate Setting Parameters and Benchmarking under the Renewed Regulatory Framework for Ontario’s Electricity Distributors, p. 11 and Appendix C, November 21, 2013, corrected December 4, 2013</t>
  </si>
  <si>
    <t>For 2nd Generation and 3rd Generation IRM, inflation under Price Cap IR was measured solely by the Implicit Price Index for Gross Domestic Product (Final Domestic Demand) (GDP-IPI)</t>
  </si>
  <si>
    <t>2)</t>
  </si>
  <si>
    <t>From 2009 to 2010, there was an overlap between 2nd Generation and 3rd Generation IRM, due to staggered CoS rebasing of distribution rates for electricity distributors.</t>
  </si>
  <si>
    <t>3)</t>
  </si>
  <si>
    <t>Year</t>
  </si>
  <si>
    <t>For 2012 and 2013, IPIs were issued for both January 1 and May 1, depending on the applied-for Effective Date for rates. As a number of utilities applied under both tranches, the January 1 and May 1 IPIs have been averaged as an approximate annual IPI for that year.</t>
  </si>
  <si>
    <t>4)</t>
  </si>
  <si>
    <t>4th Generation IRM is for 2014 and going forward. One IPI is announced by the OEB for rates effective on January 1 or later in the calendar year. A 2-factor IPI, which is a weighted average of labour (30%, measured by the annual percentage change in Average Weekly Earnings - Ontario - All Businesses except Unclassified, including Overtime) and non-labour (70%, GDP-IPI)</t>
  </si>
  <si>
    <t>5)</t>
  </si>
  <si>
    <t>The Index starts at 100 in 2006. Each year's index value is measured by inflating the previous year's index value by the current year's IPI. The index thus shows the cumulative, multiplicative impact of IPI adjustments since 2006.</t>
  </si>
  <si>
    <t>6)</t>
  </si>
  <si>
    <t>The growth rate is the geometric mean or compound growth rate from 2006 to 2019, similar to a compound average growth rate reported for bank interest rates or for growth in mutual fund values.</t>
  </si>
  <si>
    <t xml:space="preserve">Historical OEB-issued Input Price Indices (IPIs) for Inflation for Price Cap rate adjustments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</si>
</sst>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72"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theme="2" tint="-0.249977111117893"/>
      <name val="Calibri"/>
      <family val="2"/>
      <scheme val="minor"/>
    </font>
    <font>
      <b/>
      <sz val="14"/>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applyNumberFormat="0" applyFill="0" applyBorder="0" applyAlignment="0" applyProtection="0"/>
  </cellStyleXfs>
  <cellXfs count="45">
    <xf numFmtId="0" fontId="0" fillId="0" borderId="0" xfId="0"/>
    <xf numFmtId="0" fontId="0" fillId="0" borderId="0" xfId="0" applyAlignment="1">
      <alignment wrapText="1"/>
    </xf>
    <xf numFmtId="10" fontId="0" fillId="0" borderId="0" xfId="0" applyNumberFormat="1"/>
    <xf numFmtId="164" fontId="0" fillId="0" borderId="0" xfId="1" applyNumberFormat="1" applyFont="1"/>
    <xf numFmtId="10" fontId="0" fillId="0" borderId="0" xfId="1" applyNumberFormat="1" applyFont="1"/>
    <xf numFmtId="0" fontId="2" fillId="0" borderId="0" xfId="0" applyFont="1"/>
    <xf numFmtId="164" fontId="0" fillId="0" borderId="0" xfId="1" applyNumberFormat="1" applyFont="1" applyAlignment="1">
      <alignment horizontal="center"/>
    </xf>
    <xf numFmtId="172" fontId="0" fillId="0" borderId="0" xfId="0" applyNumberFormat="1"/>
    <xf numFmtId="0" fontId="0" fillId="0" borderId="0" xfId="0" applyAlignment="1">
      <alignment horizontal="left" wrapText="1"/>
    </xf>
    <xf numFmtId="0" fontId="0" fillId="0" borderId="0" xfId="0" applyAlignment="1">
      <alignment horizontal="left"/>
    </xf>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center" wrapText="1"/>
    </xf>
    <xf numFmtId="16" fontId="2" fillId="0" borderId="2" xfId="0" applyNumberFormat="1" applyFont="1" applyBorder="1"/>
    <xf numFmtId="10" fontId="2" fillId="0" borderId="2" xfId="0" applyNumberFormat="1" applyFont="1" applyBorder="1"/>
    <xf numFmtId="0" fontId="2" fillId="0" borderId="2" xfId="0" applyFont="1" applyBorder="1" applyAlignment="1">
      <alignment horizontal="center" wrapText="1"/>
    </xf>
    <xf numFmtId="0" fontId="0" fillId="2" borderId="2" xfId="0" applyFill="1" applyBorder="1" applyAlignment="1">
      <alignment horizontal="center" vertical="center" wrapText="1"/>
    </xf>
    <xf numFmtId="0" fontId="0" fillId="2" borderId="2" xfId="0" applyFill="1" applyBorder="1"/>
    <xf numFmtId="0" fontId="0" fillId="0" borderId="2" xfId="0" applyBorder="1"/>
    <xf numFmtId="10" fontId="0" fillId="2" borderId="2" xfId="0" applyNumberFormat="1" applyFill="1" applyBorder="1"/>
    <xf numFmtId="172" fontId="0" fillId="0" borderId="2" xfId="0" applyNumberFormat="1" applyBorder="1" applyAlignment="1">
      <alignment horizontal="center"/>
    </xf>
    <xf numFmtId="0" fontId="3" fillId="0" borderId="2" xfId="2" applyBorder="1"/>
    <xf numFmtId="0" fontId="0" fillId="2" borderId="2" xfId="0" applyFill="1" applyBorder="1" applyAlignment="1">
      <alignment vertical="center"/>
    </xf>
    <xf numFmtId="0" fontId="0" fillId="0" borderId="2" xfId="0" applyBorder="1" applyAlignment="1">
      <alignment vertical="center"/>
    </xf>
    <xf numFmtId="10" fontId="0" fillId="2" borderId="2" xfId="0" applyNumberFormat="1" applyFill="1" applyBorder="1" applyAlignment="1">
      <alignment vertical="center"/>
    </xf>
    <xf numFmtId="172" fontId="0" fillId="0" borderId="2" xfId="0" applyNumberFormat="1" applyBorder="1" applyAlignment="1">
      <alignment horizontal="center" vertical="center"/>
    </xf>
    <xf numFmtId="0" fontId="3" fillId="0" borderId="2" xfId="2" applyBorder="1" applyAlignment="1">
      <alignment wrapText="1"/>
    </xf>
    <xf numFmtId="0" fontId="0" fillId="0" borderId="2" xfId="0" applyBorder="1" applyAlignment="1">
      <alignment horizontal="center" vertical="center" wrapText="1"/>
    </xf>
    <xf numFmtId="10" fontId="0" fillId="0" borderId="2" xfId="0" applyNumberFormat="1" applyBorder="1"/>
    <xf numFmtId="10" fontId="0" fillId="0" borderId="2" xfId="1" applyNumberFormat="1" applyFont="1" applyBorder="1"/>
    <xf numFmtId="0" fontId="4" fillId="0" borderId="2" xfId="0" applyFont="1" applyBorder="1"/>
    <xf numFmtId="10" fontId="4" fillId="0" borderId="2" xfId="0" applyNumberFormat="1" applyFont="1" applyBorder="1"/>
    <xf numFmtId="0" fontId="2" fillId="3" borderId="2" xfId="0" applyFont="1" applyFill="1" applyBorder="1"/>
    <xf numFmtId="172" fontId="2" fillId="3" borderId="2" xfId="0" applyNumberFormat="1" applyFont="1" applyFill="1" applyBorder="1"/>
    <xf numFmtId="172" fontId="0" fillId="3" borderId="2" xfId="0" applyNumberFormat="1" applyFill="1" applyBorder="1"/>
    <xf numFmtId="172" fontId="0" fillId="3" borderId="2" xfId="0" applyNumberFormat="1" applyFill="1" applyBorder="1" applyAlignment="1">
      <alignment vertical="center"/>
    </xf>
    <xf numFmtId="0" fontId="0" fillId="3" borderId="2" xfId="0" applyFill="1" applyBorder="1"/>
    <xf numFmtId="0" fontId="0" fillId="3" borderId="2" xfId="0" applyFill="1" applyBorder="1" applyAlignment="1">
      <alignment vertical="center"/>
    </xf>
    <xf numFmtId="0" fontId="2" fillId="0" borderId="0" xfId="0" applyFont="1" applyAlignment="1">
      <alignment vertical="top"/>
    </xf>
    <xf numFmtId="0" fontId="2" fillId="0" borderId="0" xfId="0" quotePrefix="1" applyFont="1" applyFill="1" applyAlignment="1">
      <alignment vertical="top"/>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quotePrefix="1" applyFont="1"/>
    <xf numFmtId="0" fontId="5" fillId="0" borderId="0" xfId="0" applyFont="1" applyAlignment="1">
      <alignment horizontal="center"/>
    </xf>
    <xf numFmtId="10" fontId="2" fillId="4" borderId="1" xfId="1" applyNumberFormat="1"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eb.ca/industry/applications-oeb/electricity-distribution-rates/2015-electricity-distribution-rate" TargetMode="External"/><Relationship Id="rId13" Type="http://schemas.openxmlformats.org/officeDocument/2006/relationships/hyperlink" Target="https://www.oeb.ca/sites/default/files/uploads/EB-2010-0379_Report_of_the_Board_20131121.pdf" TargetMode="External"/><Relationship Id="rId3" Type="http://schemas.openxmlformats.org/officeDocument/2006/relationships/hyperlink" Target="https://www.oeb.ca/industry/applications-oeb/electricity-distribution-rates/2009-electricity-distribution-rate" TargetMode="External"/><Relationship Id="rId7" Type="http://schemas.openxmlformats.org/officeDocument/2006/relationships/hyperlink" Target="https://www.oeb.ca/industry/applications-oeb/electricity-distribution-rates/2013-electricity-distribution-rate" TargetMode="External"/><Relationship Id="rId12" Type="http://schemas.openxmlformats.org/officeDocument/2006/relationships/hyperlink" Target="https://www.oeb.ca/industry/applications-oeb/electricity-distribution-rates/2019-electricity-distribution-rate" TargetMode="External"/><Relationship Id="rId2" Type="http://schemas.openxmlformats.org/officeDocument/2006/relationships/hyperlink" Target="https://www.oeb.ca/industry/applications-oeb/electricity-distribution-rates/2008-electricity-distribution-rate" TargetMode="External"/><Relationship Id="rId1" Type="http://schemas.openxmlformats.org/officeDocument/2006/relationships/hyperlink" Target="https://www.oeb.ca/industry/applications-oeb/electricity-distribution-rates/2007-electricity-distribution-rate" TargetMode="External"/><Relationship Id="rId6" Type="http://schemas.openxmlformats.org/officeDocument/2006/relationships/hyperlink" Target="https://www.oeb.ca/industry/applications-oeb/electricity-distribution-rates/2012-electricity-distribution-rate" TargetMode="External"/><Relationship Id="rId11" Type="http://schemas.openxmlformats.org/officeDocument/2006/relationships/hyperlink" Target="https://www.oeb.ca/industry/applications-oeb/electricity-distribution-rates/2018-electricity-distribution-rate" TargetMode="External"/><Relationship Id="rId5" Type="http://schemas.openxmlformats.org/officeDocument/2006/relationships/hyperlink" Target="https://www.oeb.ca/industry/applications-oeb/electricity-distribution-rates/2011-electricity-distribution-rate" TargetMode="External"/><Relationship Id="rId10" Type="http://schemas.openxmlformats.org/officeDocument/2006/relationships/hyperlink" Target="https://www.oeb.ca/industry/applications-oeb/electricity-distribution-rates/2017-electricity-distribution-rate" TargetMode="External"/><Relationship Id="rId4" Type="http://schemas.openxmlformats.org/officeDocument/2006/relationships/hyperlink" Target="https://www.oeb.ca/industry/applications-oeb/electricity-distribution-rates/2010-electricity-distribution-rate" TargetMode="External"/><Relationship Id="rId9" Type="http://schemas.openxmlformats.org/officeDocument/2006/relationships/hyperlink" Target="https://www.oeb.ca/industry/applications-oeb/electricity-distribution-rates/2016-electricity-distribution-rate"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9"/>
  <sheetViews>
    <sheetView showGridLines="0" tabSelected="1" topLeftCell="A21" workbookViewId="0">
      <selection activeCell="C24" sqref="C24:K24"/>
    </sheetView>
  </sheetViews>
  <sheetFormatPr defaultRowHeight="14.5" x14ac:dyDescent="0.35"/>
  <cols>
    <col min="1" max="1" width="14.26953125" customWidth="1"/>
    <col min="7" max="7" width="10.36328125" customWidth="1"/>
    <col min="8" max="8" width="1.81640625" customWidth="1"/>
    <col min="9" max="9" width="19.1796875" customWidth="1"/>
    <col min="10" max="10" width="4.7265625" customWidth="1"/>
    <col min="11" max="11" width="72.453125" customWidth="1"/>
    <col min="12" max="12" width="2.1796875" customWidth="1"/>
  </cols>
  <sheetData>
    <row r="1" spans="1:11" ht="18.5" x14ac:dyDescent="0.45">
      <c r="A1" s="43" t="s">
        <v>50</v>
      </c>
      <c r="B1" s="43"/>
      <c r="C1" s="43"/>
      <c r="D1" s="43"/>
      <c r="E1" s="43"/>
      <c r="F1" s="43"/>
      <c r="G1" s="43"/>
      <c r="H1" s="43"/>
      <c r="I1" s="43"/>
      <c r="J1" s="43"/>
      <c r="K1" s="43"/>
    </row>
    <row r="3" spans="1:11" ht="15" customHeight="1" x14ac:dyDescent="0.35">
      <c r="A3" s="10"/>
      <c r="B3" s="40" t="s">
        <v>42</v>
      </c>
      <c r="C3" s="10"/>
      <c r="D3" s="11" t="s">
        <v>13</v>
      </c>
      <c r="E3" s="11"/>
      <c r="F3" s="11"/>
      <c r="G3" s="10" t="s">
        <v>15</v>
      </c>
      <c r="H3" s="32"/>
      <c r="I3" s="12" t="s">
        <v>31</v>
      </c>
      <c r="J3" s="32"/>
      <c r="K3" s="12" t="s">
        <v>30</v>
      </c>
    </row>
    <row r="4" spans="1:11" x14ac:dyDescent="0.35">
      <c r="A4" s="10"/>
      <c r="B4" s="41"/>
      <c r="C4" s="10"/>
      <c r="D4" s="13">
        <v>43466</v>
      </c>
      <c r="E4" s="13">
        <v>43586</v>
      </c>
      <c r="F4" s="10" t="s">
        <v>14</v>
      </c>
      <c r="G4" s="13">
        <v>43466</v>
      </c>
      <c r="H4" s="32"/>
      <c r="I4" s="12"/>
      <c r="J4" s="32"/>
      <c r="K4" s="12"/>
    </row>
    <row r="5" spans="1:11" x14ac:dyDescent="0.35">
      <c r="A5" s="10"/>
      <c r="B5" s="10"/>
      <c r="C5" s="10"/>
      <c r="D5" s="13"/>
      <c r="E5" s="13"/>
      <c r="F5" s="10"/>
      <c r="G5" s="14"/>
      <c r="H5" s="32"/>
      <c r="I5" s="15"/>
      <c r="J5" s="33"/>
      <c r="K5" s="15"/>
    </row>
    <row r="6" spans="1:11" x14ac:dyDescent="0.35">
      <c r="A6" s="16" t="s">
        <v>16</v>
      </c>
      <c r="B6" s="17">
        <v>2019</v>
      </c>
      <c r="C6" s="17" t="s">
        <v>0</v>
      </c>
      <c r="D6" s="18"/>
      <c r="E6" s="18"/>
      <c r="F6" s="18"/>
      <c r="G6" s="19">
        <v>1.4999999999999999E-2</v>
      </c>
      <c r="H6" s="36"/>
      <c r="I6" s="20">
        <f t="shared" ref="I6:I10" si="0">I7*(1+G6)</f>
        <v>125.16727852136437</v>
      </c>
      <c r="J6" s="34"/>
      <c r="K6" s="21" t="s">
        <v>20</v>
      </c>
    </row>
    <row r="7" spans="1:11" x14ac:dyDescent="0.35">
      <c r="A7" s="16"/>
      <c r="B7" s="17">
        <v>2018</v>
      </c>
      <c r="C7" s="17" t="s">
        <v>1</v>
      </c>
      <c r="D7" s="18"/>
      <c r="E7" s="18"/>
      <c r="F7" s="18"/>
      <c r="G7" s="19">
        <v>1.2E-2</v>
      </c>
      <c r="H7" s="36"/>
      <c r="I7" s="20">
        <f t="shared" si="0"/>
        <v>123.31751578459544</v>
      </c>
      <c r="J7" s="34"/>
      <c r="K7" s="21" t="s">
        <v>21</v>
      </c>
    </row>
    <row r="8" spans="1:11" x14ac:dyDescent="0.35">
      <c r="A8" s="16"/>
      <c r="B8" s="17">
        <v>2017</v>
      </c>
      <c r="C8" s="17" t="s">
        <v>2</v>
      </c>
      <c r="D8" s="18"/>
      <c r="E8" s="18"/>
      <c r="F8" s="18"/>
      <c r="G8" s="19">
        <v>1.9E-2</v>
      </c>
      <c r="H8" s="36"/>
      <c r="I8" s="20">
        <f t="shared" si="0"/>
        <v>121.85525275157653</v>
      </c>
      <c r="J8" s="34"/>
      <c r="K8" s="21" t="s">
        <v>22</v>
      </c>
    </row>
    <row r="9" spans="1:11" x14ac:dyDescent="0.35">
      <c r="A9" s="16"/>
      <c r="B9" s="17">
        <v>2016</v>
      </c>
      <c r="C9" s="17" t="s">
        <v>3</v>
      </c>
      <c r="D9" s="18"/>
      <c r="E9" s="18"/>
      <c r="F9" s="18"/>
      <c r="G9" s="19">
        <v>2.1000000000000001E-2</v>
      </c>
      <c r="H9" s="36"/>
      <c r="I9" s="20">
        <f t="shared" si="0"/>
        <v>119.5831724745599</v>
      </c>
      <c r="J9" s="34"/>
      <c r="K9" s="21" t="s">
        <v>23</v>
      </c>
    </row>
    <row r="10" spans="1:11" x14ac:dyDescent="0.35">
      <c r="A10" s="16"/>
      <c r="B10" s="17">
        <v>2015</v>
      </c>
      <c r="C10" s="17" t="s">
        <v>4</v>
      </c>
      <c r="D10" s="18"/>
      <c r="E10" s="18"/>
      <c r="F10" s="18"/>
      <c r="G10" s="19">
        <v>1.6E-2</v>
      </c>
      <c r="H10" s="36"/>
      <c r="I10" s="20">
        <f t="shared" si="0"/>
        <v>117.12357735020559</v>
      </c>
      <c r="J10" s="34"/>
      <c r="K10" s="21" t="s">
        <v>24</v>
      </c>
    </row>
    <row r="11" spans="1:11" ht="47" customHeight="1" x14ac:dyDescent="0.35">
      <c r="A11" s="16"/>
      <c r="B11" s="22">
        <v>2014</v>
      </c>
      <c r="C11" s="22" t="s">
        <v>5</v>
      </c>
      <c r="D11" s="23"/>
      <c r="E11" s="23"/>
      <c r="F11" s="23"/>
      <c r="G11" s="24">
        <v>1.7000000000000001E-2</v>
      </c>
      <c r="H11" s="37"/>
      <c r="I11" s="25">
        <f>I12*(1+G11)</f>
        <v>115.27911156516298</v>
      </c>
      <c r="J11" s="35"/>
      <c r="K11" s="26" t="s">
        <v>37</v>
      </c>
    </row>
    <row r="12" spans="1:11" ht="14" customHeight="1" x14ac:dyDescent="0.35">
      <c r="A12" s="27" t="s">
        <v>17</v>
      </c>
      <c r="B12" s="18">
        <v>2013</v>
      </c>
      <c r="C12" s="18" t="s">
        <v>6</v>
      </c>
      <c r="D12" s="28">
        <v>2.1999999999999999E-2</v>
      </c>
      <c r="E12" s="28">
        <v>1.6E-2</v>
      </c>
      <c r="F12" s="29">
        <f t="shared" ref="F12:F17" si="1">AVERAGE(D12:E12)</f>
        <v>1.9E-2</v>
      </c>
      <c r="G12" s="18"/>
      <c r="H12" s="36"/>
      <c r="I12" s="20">
        <f t="shared" ref="I12:I17" si="2">I13*(1+F12)</f>
        <v>113.35212543280529</v>
      </c>
      <c r="J12" s="34"/>
      <c r="K12" s="21" t="s">
        <v>25</v>
      </c>
    </row>
    <row r="13" spans="1:11" x14ac:dyDescent="0.35">
      <c r="A13" s="27"/>
      <c r="B13" s="18">
        <v>2012</v>
      </c>
      <c r="C13" s="18" t="s">
        <v>7</v>
      </c>
      <c r="D13" s="28">
        <v>1.7000000000000001E-2</v>
      </c>
      <c r="E13" s="28">
        <v>0.02</v>
      </c>
      <c r="F13" s="29">
        <f t="shared" si="1"/>
        <v>1.8500000000000003E-2</v>
      </c>
      <c r="G13" s="18"/>
      <c r="H13" s="36"/>
      <c r="I13" s="20">
        <f t="shared" si="2"/>
        <v>111.23859218135948</v>
      </c>
      <c r="J13" s="34"/>
      <c r="K13" s="21" t="s">
        <v>26</v>
      </c>
    </row>
    <row r="14" spans="1:11" x14ac:dyDescent="0.35">
      <c r="A14" s="27"/>
      <c r="B14" s="18">
        <v>2011</v>
      </c>
      <c r="C14" s="18" t="s">
        <v>8</v>
      </c>
      <c r="D14" s="18"/>
      <c r="E14" s="28">
        <v>1.2999999999999999E-2</v>
      </c>
      <c r="F14" s="29">
        <f t="shared" si="1"/>
        <v>1.2999999999999999E-2</v>
      </c>
      <c r="G14" s="18"/>
      <c r="H14" s="36"/>
      <c r="I14" s="20">
        <f t="shared" si="2"/>
        <v>109.21805810639124</v>
      </c>
      <c r="J14" s="34"/>
      <c r="K14" s="21" t="s">
        <v>27</v>
      </c>
    </row>
    <row r="15" spans="1:11" x14ac:dyDescent="0.35">
      <c r="A15" s="27"/>
      <c r="B15" s="18">
        <v>2010</v>
      </c>
      <c r="C15" s="18" t="s">
        <v>9</v>
      </c>
      <c r="D15" s="18"/>
      <c r="E15" s="28">
        <v>1.2999999999999999E-2</v>
      </c>
      <c r="F15" s="29">
        <f t="shared" si="1"/>
        <v>1.2999999999999999E-2</v>
      </c>
      <c r="G15" s="18"/>
      <c r="H15" s="36"/>
      <c r="I15" s="20">
        <f t="shared" si="2"/>
        <v>107.81644433009996</v>
      </c>
      <c r="J15" s="34"/>
      <c r="K15" s="21" t="s">
        <v>28</v>
      </c>
    </row>
    <row r="16" spans="1:11" x14ac:dyDescent="0.35">
      <c r="A16" s="27"/>
      <c r="B16" s="18">
        <v>2009</v>
      </c>
      <c r="C16" s="18" t="s">
        <v>10</v>
      </c>
      <c r="D16" s="18"/>
      <c r="E16" s="28">
        <v>2.3E-2</v>
      </c>
      <c r="F16" s="29">
        <f t="shared" si="1"/>
        <v>2.3E-2</v>
      </c>
      <c r="G16" s="18"/>
      <c r="H16" s="36"/>
      <c r="I16" s="20">
        <f t="shared" si="2"/>
        <v>106.43281769999997</v>
      </c>
      <c r="J16" s="34"/>
      <c r="K16" s="21" t="s">
        <v>29</v>
      </c>
    </row>
    <row r="17" spans="1:12" x14ac:dyDescent="0.35">
      <c r="A17" s="27"/>
      <c r="B17" s="18">
        <v>2008</v>
      </c>
      <c r="C17" s="18" t="s">
        <v>11</v>
      </c>
      <c r="D17" s="18"/>
      <c r="E17" s="28">
        <v>2.1000000000000001E-2</v>
      </c>
      <c r="F17" s="29">
        <f t="shared" si="1"/>
        <v>2.1000000000000001E-2</v>
      </c>
      <c r="G17" s="18"/>
      <c r="H17" s="36"/>
      <c r="I17" s="20">
        <f t="shared" si="2"/>
        <v>104.03989999999999</v>
      </c>
      <c r="J17" s="34"/>
      <c r="K17" s="21" t="s">
        <v>18</v>
      </c>
    </row>
    <row r="18" spans="1:12" x14ac:dyDescent="0.35">
      <c r="A18" s="27"/>
      <c r="B18" s="18">
        <v>2007</v>
      </c>
      <c r="C18" s="18" t="s">
        <v>12</v>
      </c>
      <c r="D18" s="18"/>
      <c r="E18" s="28">
        <v>1.9E-2</v>
      </c>
      <c r="F18" s="29">
        <f>AVERAGE(D18:E18)</f>
        <v>1.9E-2</v>
      </c>
      <c r="G18" s="18"/>
      <c r="H18" s="36"/>
      <c r="I18" s="20">
        <f>I19*(1+F18)</f>
        <v>101.89999999999999</v>
      </c>
      <c r="J18" s="34"/>
      <c r="K18" s="21" t="s">
        <v>19</v>
      </c>
    </row>
    <row r="19" spans="1:12" x14ac:dyDescent="0.35">
      <c r="A19" s="18" t="s">
        <v>32</v>
      </c>
      <c r="B19" s="30">
        <v>2006</v>
      </c>
      <c r="C19" s="30"/>
      <c r="D19" s="31">
        <v>1.7999999999999999E-2</v>
      </c>
      <c r="E19" s="18"/>
      <c r="F19" s="28"/>
      <c r="G19" s="18"/>
      <c r="H19" s="36"/>
      <c r="I19" s="20">
        <v>100</v>
      </c>
      <c r="J19" s="34"/>
      <c r="K19" s="18"/>
    </row>
    <row r="20" spans="1:12" ht="15" thickBot="1" x14ac:dyDescent="0.4">
      <c r="F20" s="2"/>
      <c r="J20" s="7"/>
    </row>
    <row r="21" spans="1:12" ht="15" thickBot="1" x14ac:dyDescent="0.4">
      <c r="G21" s="4"/>
      <c r="I21" s="44">
        <f>(I6/100)^(1/COUNT(I6:I18))-1</f>
        <v>1.7417710002364251E-2</v>
      </c>
      <c r="J21" s="3"/>
      <c r="K21" s="5" t="s">
        <v>33</v>
      </c>
    </row>
    <row r="22" spans="1:12" x14ac:dyDescent="0.35">
      <c r="I22" s="6"/>
      <c r="J22" s="3"/>
      <c r="K22" s="42" t="s">
        <v>34</v>
      </c>
    </row>
    <row r="23" spans="1:12" x14ac:dyDescent="0.35">
      <c r="I23" s="6"/>
    </row>
    <row r="24" spans="1:12" ht="29" customHeight="1" x14ac:dyDescent="0.35">
      <c r="A24" s="38" t="s">
        <v>35</v>
      </c>
      <c r="B24" s="39" t="s">
        <v>36</v>
      </c>
      <c r="C24" s="8" t="s">
        <v>38</v>
      </c>
      <c r="D24" s="8"/>
      <c r="E24" s="8"/>
      <c r="F24" s="8"/>
      <c r="G24" s="8"/>
      <c r="H24" s="8"/>
      <c r="I24" s="8"/>
      <c r="J24" s="8"/>
      <c r="K24" s="8"/>
      <c r="L24" s="1"/>
    </row>
    <row r="25" spans="1:12" x14ac:dyDescent="0.35">
      <c r="B25" s="39" t="s">
        <v>39</v>
      </c>
      <c r="C25" s="9" t="s">
        <v>40</v>
      </c>
      <c r="D25" s="9"/>
      <c r="E25" s="9"/>
      <c r="F25" s="9"/>
      <c r="G25" s="9"/>
      <c r="H25" s="9"/>
      <c r="I25" s="9"/>
      <c r="J25" s="9"/>
      <c r="K25" s="9"/>
    </row>
    <row r="26" spans="1:12" ht="30.5" customHeight="1" x14ac:dyDescent="0.35">
      <c r="B26" s="39" t="s">
        <v>41</v>
      </c>
      <c r="C26" s="8" t="s">
        <v>43</v>
      </c>
      <c r="D26" s="8"/>
      <c r="E26" s="8"/>
      <c r="F26" s="8"/>
      <c r="G26" s="8"/>
      <c r="H26" s="8"/>
      <c r="I26" s="8"/>
      <c r="J26" s="8"/>
      <c r="K26" s="8"/>
    </row>
    <row r="27" spans="1:12" ht="44" customHeight="1" x14ac:dyDescent="0.35">
      <c r="B27" s="39" t="s">
        <v>44</v>
      </c>
      <c r="C27" s="8" t="s">
        <v>45</v>
      </c>
      <c r="D27" s="8"/>
      <c r="E27" s="8"/>
      <c r="F27" s="8"/>
      <c r="G27" s="8"/>
      <c r="H27" s="8"/>
      <c r="I27" s="8"/>
      <c r="J27" s="8"/>
      <c r="K27" s="8"/>
    </row>
    <row r="28" spans="1:12" ht="29.5" customHeight="1" x14ac:dyDescent="0.35">
      <c r="B28" s="39" t="s">
        <v>46</v>
      </c>
      <c r="C28" s="8" t="s">
        <v>47</v>
      </c>
      <c r="D28" s="8"/>
      <c r="E28" s="8"/>
      <c r="F28" s="8"/>
      <c r="G28" s="8"/>
      <c r="H28" s="8"/>
      <c r="I28" s="8"/>
      <c r="J28" s="8"/>
      <c r="K28" s="8"/>
    </row>
    <row r="29" spans="1:12" ht="30" customHeight="1" x14ac:dyDescent="0.35">
      <c r="B29" s="39" t="s">
        <v>48</v>
      </c>
      <c r="C29" s="8" t="s">
        <v>49</v>
      </c>
      <c r="D29" s="8"/>
      <c r="E29" s="8"/>
      <c r="F29" s="8"/>
      <c r="G29" s="8"/>
      <c r="H29" s="8"/>
      <c r="I29" s="8"/>
      <c r="J29" s="8"/>
      <c r="K29" s="8"/>
    </row>
  </sheetData>
  <mergeCells count="13">
    <mergeCell ref="A1:K1"/>
    <mergeCell ref="C25:K25"/>
    <mergeCell ref="C26:K26"/>
    <mergeCell ref="B3:B4"/>
    <mergeCell ref="C27:K27"/>
    <mergeCell ref="C28:K28"/>
    <mergeCell ref="C29:K29"/>
    <mergeCell ref="A6:A11"/>
    <mergeCell ref="A12:A18"/>
    <mergeCell ref="K3:K4"/>
    <mergeCell ref="I3:I4"/>
    <mergeCell ref="D3:F3"/>
    <mergeCell ref="C24:K24"/>
  </mergeCells>
  <hyperlinks>
    <hyperlink ref="K18" r:id="rId1" location="updates" display="2008 EDR &gt; Updates"/>
    <hyperlink ref="K17" r:id="rId2" location="updates"/>
    <hyperlink ref="K16" r:id="rId3" location="updates"/>
    <hyperlink ref="K15" r:id="rId4" location="updates"/>
    <hyperlink ref="K14" r:id="rId5" location="updates"/>
    <hyperlink ref="K13" r:id="rId6" location="updates"/>
    <hyperlink ref="K12" r:id="rId7" location="updates"/>
    <hyperlink ref="K10" r:id="rId8" location="updates"/>
    <hyperlink ref="K9" r:id="rId9" location="updates"/>
    <hyperlink ref="K8" r:id="rId10" location="updates"/>
    <hyperlink ref="K7" r:id="rId11" location="updates"/>
    <hyperlink ref="K6" r:id="rId12" location="updates"/>
    <hyperlink ref="K11" r:id="rId13" display="EB-2010-0379, Report of the Board on Rate Setting Parameters and Benchmarking under the Renewed Regulatory Framework for Ontario’s Electricity Distributors, p. 11 and Appendix C"/>
  </hyperlinks>
  <pageMargins left="0.7" right="0.7" top="0.75" bottom="0.75" header="0.3" footer="0.3"/>
  <pageSetup scale="72" orientation="landscape"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Ritchie</dc:creator>
  <cp:lastModifiedBy>Keith Ritchie</cp:lastModifiedBy>
  <cp:lastPrinted>2019-10-08T18:13:14Z</cp:lastPrinted>
  <dcterms:created xsi:type="dcterms:W3CDTF">2019-10-08T12:36:55Z</dcterms:created>
  <dcterms:modified xsi:type="dcterms:W3CDTF">2019-10-08T18:13:30Z</dcterms:modified>
</cp:coreProperties>
</file>