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-FPS01\Home\Wangje\{profile}\Desktop\"/>
    </mc:Choice>
  </mc:AlternateContent>
  <bookViews>
    <workbookView xWindow="0" yWindow="0" windowWidth="30720" windowHeight="1322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K8" i="1"/>
  <c r="L8" i="1"/>
  <c r="M8" i="1" s="1"/>
  <c r="N8" i="1" s="1"/>
  <c r="J8" i="1"/>
  <c r="J12" i="1"/>
  <c r="K12" i="1"/>
  <c r="L12" i="1" s="1"/>
  <c r="M12" i="1" s="1"/>
  <c r="N12" i="1" s="1"/>
  <c r="J11" i="1"/>
  <c r="K11" i="1"/>
  <c r="L11" i="1" s="1"/>
  <c r="M11" i="1" s="1"/>
  <c r="N11" i="1" s="1"/>
  <c r="J10" i="1"/>
  <c r="K10" i="1" s="1"/>
  <c r="L10" i="1" s="1"/>
  <c r="M10" i="1" s="1"/>
  <c r="N10" i="1" s="1"/>
  <c r="J9" i="1"/>
  <c r="K9" i="1" s="1"/>
  <c r="L9" i="1" s="1"/>
  <c r="M9" i="1" s="1"/>
  <c r="N9" i="1" s="1"/>
  <c r="X12" i="1" l="1"/>
  <c r="Y12" i="1" s="1"/>
  <c r="Z12" i="1" s="1"/>
  <c r="AA12" i="1" s="1"/>
  <c r="AB12" i="1" s="1"/>
  <c r="AC12" i="1" s="1"/>
  <c r="AD12" i="1" s="1"/>
  <c r="AE12" i="1" s="1"/>
  <c r="U11" i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Y10" i="1"/>
  <c r="Z10" i="1" s="1"/>
  <c r="AA10" i="1" s="1"/>
  <c r="AB10" i="1" s="1"/>
  <c r="AC10" i="1" s="1"/>
  <c r="AD10" i="1" s="1"/>
  <c r="AE10" i="1" s="1"/>
  <c r="W9" i="1"/>
  <c r="X9" i="1" s="1"/>
  <c r="Y9" i="1" s="1"/>
  <c r="Z9" i="1" s="1"/>
  <c r="AA9" i="1" s="1"/>
  <c r="AB9" i="1" s="1"/>
  <c r="AC9" i="1" s="1"/>
  <c r="AD9" i="1" s="1"/>
  <c r="AE9" i="1" s="1"/>
  <c r="AA8" i="1"/>
  <c r="AB8" i="1" s="1"/>
  <c r="AC8" i="1" s="1"/>
  <c r="AD8" i="1" s="1"/>
  <c r="AE8" i="1" s="1"/>
  <c r="H10" i="1"/>
  <c r="G12" i="1" l="1"/>
  <c r="D11" i="1"/>
  <c r="E11" i="1" s="1"/>
  <c r="F11" i="1" s="1"/>
  <c r="G11" i="1" s="1"/>
  <c r="H11" i="1" s="1"/>
  <c r="I11" i="1" s="1"/>
  <c r="I10" i="1"/>
  <c r="F9" i="1"/>
  <c r="G9" i="1" s="1"/>
  <c r="H9" i="1" s="1"/>
  <c r="I9" i="1" s="1"/>
  <c r="H12" i="1" l="1"/>
  <c r="I12" i="1" s="1"/>
  <c r="I14" i="1" s="1"/>
  <c r="Z14" i="1"/>
  <c r="AB14" i="1" l="1"/>
  <c r="AA14" i="1"/>
  <c r="AC14" i="1" l="1"/>
  <c r="N16" i="1"/>
  <c r="N19" i="1" s="1"/>
  <c r="AD14" i="1" l="1"/>
  <c r="AE14" i="1"/>
  <c r="AE16" i="1" l="1"/>
  <c r="AE19" i="1" s="1"/>
</calcChain>
</file>

<file path=xl/sharedStrings.xml><?xml version="1.0" encoding="utf-8"?>
<sst xmlns="http://schemas.openxmlformats.org/spreadsheetml/2006/main" count="23" uniqueCount="13">
  <si>
    <t>Growth Factors</t>
  </si>
  <si>
    <t>Inflation - 0.3%</t>
  </si>
  <si>
    <t>Horizon</t>
  </si>
  <si>
    <t>HOBNI</t>
  </si>
  <si>
    <t>PowerStream</t>
  </si>
  <si>
    <t>Enersource</t>
  </si>
  <si>
    <t>Guelph</t>
  </si>
  <si>
    <t>Total</t>
  </si>
  <si>
    <t>2020-2024 Total:</t>
  </si>
  <si>
    <t>Alectra 2020-2024 DSP Capital Forecast per Application:</t>
  </si>
  <si>
    <t>Difference:</t>
  </si>
  <si>
    <t>Table 1 - Last Rebasing Forecasted In-service Additions of Alectra Utilities' Predecessor LDCs Adjusted for Inflation ($,000)</t>
  </si>
  <si>
    <t>Table 2 - Last Rebasing Forecasted In-service Additions of Alectra Utilities' Predecessor LDCs Adjusted for Inflation and Growth ($,000)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</si>
</sst>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0" fontId="0" fillId="0" borderId="3" xfId="0" applyNumberFormat="1" applyBorder="1"/>
    <xf numFmtId="10" fontId="0" fillId="0" borderId="4" xfId="0" applyNumberFormat="1" applyBorder="1"/>
    <xf numFmtId="0" fontId="0" fillId="0" borderId="5" xfId="0" applyBorder="1"/>
    <xf numFmtId="3" fontId="0" fillId="2" borderId="6" xfId="0" applyNumberFormat="1" applyFill="1" applyBorder="1"/>
    <xf numFmtId="10" fontId="0" fillId="0" borderId="5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8" xfId="0" applyNumberFormat="1" applyFill="1" applyBorder="1"/>
    <xf numFmtId="3" fontId="0" fillId="0" borderId="9" xfId="0" applyNumberFormat="1" applyBorder="1"/>
    <xf numFmtId="0" fontId="0" fillId="0" borderId="10" xfId="0" applyBorder="1"/>
    <xf numFmtId="3" fontId="0" fillId="0" borderId="12" xfId="0" applyNumberFormat="1" applyBorder="1"/>
    <xf numFmtId="3" fontId="0" fillId="2" borderId="12" xfId="0" applyNumberFormat="1" applyFill="1" applyBorder="1"/>
    <xf numFmtId="10" fontId="0" fillId="0" borderId="10" xfId="0" applyNumberFormat="1" applyBorder="1"/>
    <xf numFmtId="0" fontId="0" fillId="0" borderId="14" xfId="0" applyBorder="1"/>
    <xf numFmtId="3" fontId="0" fillId="0" borderId="13" xfId="0" applyNumberFormat="1" applyBorder="1"/>
    <xf numFmtId="3" fontId="0" fillId="2" borderId="11" xfId="0" applyNumberFormat="1" applyFill="1" applyBorder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0" xfId="0" applyNumberFormat="1"/>
    <xf numFmtId="0" fontId="0" fillId="0" borderId="0" xfId="0" applyAlignment="1">
      <alignment horizontal="right"/>
    </xf>
    <xf numFmtId="3" fontId="0" fillId="2" borderId="8" xfId="0" applyNumberFormat="1" applyFill="1" applyBorder="1"/>
    <xf numFmtId="3" fontId="0" fillId="2" borderId="14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E19"/>
  <sheetViews>
    <sheetView tabSelected="1" zoomScale="130" zoomScaleNormal="130" workbookViewId="0">
      <selection activeCell="J15" sqref="J15"/>
    </sheetView>
  </sheetViews>
  <sheetFormatPr defaultRowHeight="14.4" x14ac:dyDescent="0.3"/>
  <cols>
    <col min="2" max="2" width="14.5546875" customWidth="1"/>
    <col min="18" max="18" width="14.21875" customWidth="1"/>
    <col min="19" max="19" width="13.6640625" bestFit="1" customWidth="1"/>
  </cols>
  <sheetData>
    <row r="4" spans="2:31" x14ac:dyDescent="0.3">
      <c r="B4" t="s">
        <v>11</v>
      </c>
      <c r="R4" t="s">
        <v>12</v>
      </c>
    </row>
    <row r="5" spans="2:31" ht="15" thickBot="1" x14ac:dyDescent="0.35"/>
    <row r="6" spans="2:31" ht="15" thickBot="1" x14ac:dyDescent="0.35">
      <c r="B6" s="1"/>
      <c r="C6" s="2">
        <v>2013</v>
      </c>
      <c r="D6" s="3">
        <v>2014</v>
      </c>
      <c r="E6" s="3">
        <v>2015</v>
      </c>
      <c r="F6" s="3">
        <v>2016</v>
      </c>
      <c r="G6" s="3">
        <v>2017</v>
      </c>
      <c r="H6" s="3">
        <v>2018</v>
      </c>
      <c r="I6" s="3">
        <v>2019</v>
      </c>
      <c r="J6" s="3">
        <v>2020</v>
      </c>
      <c r="K6" s="3">
        <v>2021</v>
      </c>
      <c r="L6" s="3">
        <v>2022</v>
      </c>
      <c r="M6" s="3">
        <v>2023</v>
      </c>
      <c r="N6" s="4">
        <v>2024</v>
      </c>
      <c r="R6" s="1"/>
      <c r="S6" s="1" t="s">
        <v>0</v>
      </c>
      <c r="T6" s="2">
        <v>2013</v>
      </c>
      <c r="U6" s="3">
        <v>2014</v>
      </c>
      <c r="V6" s="3">
        <v>2015</v>
      </c>
      <c r="W6" s="3">
        <v>2016</v>
      </c>
      <c r="X6" s="3">
        <v>2017</v>
      </c>
      <c r="Y6" s="3">
        <v>2018</v>
      </c>
      <c r="Z6" s="3">
        <v>2019</v>
      </c>
      <c r="AA6" s="3">
        <v>2020</v>
      </c>
      <c r="AB6" s="3">
        <v>2021</v>
      </c>
      <c r="AC6" s="3">
        <v>2022</v>
      </c>
      <c r="AD6" s="3">
        <v>2023</v>
      </c>
      <c r="AE6" s="4">
        <v>2024</v>
      </c>
    </row>
    <row r="7" spans="2:31" ht="15" thickBot="1" x14ac:dyDescent="0.35">
      <c r="B7" s="1" t="s">
        <v>1</v>
      </c>
      <c r="C7" s="2"/>
      <c r="D7" s="5">
        <v>1.4000000000000002E-2</v>
      </c>
      <c r="E7" s="5">
        <v>1.3000000000000001E-2</v>
      </c>
      <c r="F7" s="5">
        <v>1.8000000000000002E-2</v>
      </c>
      <c r="G7" s="5">
        <v>1.6E-2</v>
      </c>
      <c r="H7" s="5">
        <v>9.0000000000000011E-3</v>
      </c>
      <c r="I7" s="5">
        <v>1.2E-2</v>
      </c>
      <c r="J7" s="5">
        <v>1.4000000000000002E-2</v>
      </c>
      <c r="K7" s="5">
        <v>1.4000000000000002E-2</v>
      </c>
      <c r="L7" s="5">
        <v>1.4000000000000002E-2</v>
      </c>
      <c r="M7" s="5">
        <v>1.4000000000000002E-2</v>
      </c>
      <c r="N7" s="6">
        <v>1.4000000000000002E-2</v>
      </c>
      <c r="R7" s="1" t="s">
        <v>1</v>
      </c>
      <c r="S7" s="1"/>
      <c r="T7" s="2"/>
      <c r="U7" s="5">
        <v>1.4000000000000002E-2</v>
      </c>
      <c r="V7" s="5">
        <v>1.3000000000000001E-2</v>
      </c>
      <c r="W7" s="5">
        <v>1.8000000000000002E-2</v>
      </c>
      <c r="X7" s="5">
        <v>1.6E-2</v>
      </c>
      <c r="Y7" s="5">
        <v>9.0000000000000011E-3</v>
      </c>
      <c r="Z7" s="5">
        <v>1.2E-2</v>
      </c>
      <c r="AA7" s="5">
        <v>1.4000000000000002E-2</v>
      </c>
      <c r="AB7" s="5">
        <v>1.4000000000000002E-2</v>
      </c>
      <c r="AC7" s="5">
        <v>1.4000000000000002E-2</v>
      </c>
      <c r="AD7" s="5">
        <v>1.4000000000000002E-2</v>
      </c>
      <c r="AE7" s="6">
        <v>1.4000000000000002E-2</v>
      </c>
    </row>
    <row r="8" spans="2:31" x14ac:dyDescent="0.3">
      <c r="B8" s="7" t="s">
        <v>2</v>
      </c>
      <c r="C8" s="10"/>
      <c r="D8" s="11"/>
      <c r="E8" s="12"/>
      <c r="F8" s="11"/>
      <c r="G8" s="11"/>
      <c r="H8" s="11"/>
      <c r="I8" s="31">
        <v>51272</v>
      </c>
      <c r="J8" s="11">
        <f>I8*(1+J7)</f>
        <v>51989.807999999997</v>
      </c>
      <c r="K8" s="11">
        <f t="shared" ref="K8:N8" si="0">J8*(1+K7)</f>
        <v>52717.665311999997</v>
      </c>
      <c r="L8" s="11">
        <f t="shared" si="0"/>
        <v>53455.712626367997</v>
      </c>
      <c r="M8" s="11">
        <f t="shared" si="0"/>
        <v>54204.092603137149</v>
      </c>
      <c r="N8" s="13">
        <f t="shared" si="0"/>
        <v>54962.949899581072</v>
      </c>
      <c r="R8" s="7" t="s">
        <v>2</v>
      </c>
      <c r="S8" s="9">
        <v>3.04E-2</v>
      </c>
      <c r="T8" s="10"/>
      <c r="U8" s="11"/>
      <c r="V8" s="12"/>
      <c r="W8" s="11"/>
      <c r="X8" s="11"/>
      <c r="Y8" s="11"/>
      <c r="Z8" s="8">
        <v>51272</v>
      </c>
      <c r="AA8" s="11">
        <f>Z8*(1+$S$8)*(1+AA7)</f>
        <v>53570.298163200001</v>
      </c>
      <c r="AB8" s="11">
        <f>AA8*(1+$S$8)*(1+AB7)</f>
        <v>55971.618920544344</v>
      </c>
      <c r="AC8" s="11">
        <f>AB8*(1+$S$8)*(1+AC7)</f>
        <v>58480.580321629095</v>
      </c>
      <c r="AD8" s="11">
        <f>AC8*(1+$S$8)*(1+AD7)</f>
        <v>61102.007422894312</v>
      </c>
      <c r="AE8" s="13">
        <f>AD8*(1+$S$8)*(1+AE7)</f>
        <v>63840.941566829999</v>
      </c>
    </row>
    <row r="9" spans="2:31" x14ac:dyDescent="0.3">
      <c r="B9" s="14" t="s">
        <v>3</v>
      </c>
      <c r="C9" s="18"/>
      <c r="D9" s="15"/>
      <c r="E9" s="16">
        <v>32518</v>
      </c>
      <c r="F9" s="15">
        <f>E9*(1+F7)</f>
        <v>33103.324000000001</v>
      </c>
      <c r="G9" s="15">
        <f t="shared" ref="G9:I9" si="1">F9*(1+G7)</f>
        <v>33632.977184000003</v>
      </c>
      <c r="H9" s="15">
        <f t="shared" si="1"/>
        <v>33935.673978655999</v>
      </c>
      <c r="I9" s="15">
        <f t="shared" si="1"/>
        <v>34342.902066399874</v>
      </c>
      <c r="J9" s="15">
        <f t="shared" ref="J8:J9" si="2">I9*(1+J7)</f>
        <v>34823.70269532947</v>
      </c>
      <c r="K9" s="15">
        <f t="shared" ref="K9" si="3">J9*(1+K7)</f>
        <v>35311.234533064082</v>
      </c>
      <c r="L9" s="15">
        <f t="shared" ref="L9" si="4">K9*(1+L7)</f>
        <v>35805.591816526976</v>
      </c>
      <c r="M9" s="15">
        <f t="shared" ref="M9" si="5">L9*(1+M7)</f>
        <v>36306.870101958353</v>
      </c>
      <c r="N9" s="19">
        <f t="shared" ref="N9" si="6">M9*(1+N7)</f>
        <v>36815.16628338577</v>
      </c>
      <c r="R9" s="14" t="s">
        <v>3</v>
      </c>
      <c r="S9" s="17">
        <v>1.84E-2</v>
      </c>
      <c r="T9" s="18"/>
      <c r="U9" s="15"/>
      <c r="V9" s="16">
        <v>32518</v>
      </c>
      <c r="W9" s="15">
        <f t="shared" ref="W9:AE9" si="7">V9*(1+$S$9)*(1+W7)</f>
        <v>33712.425161600004</v>
      </c>
      <c r="X9" s="15">
        <f t="shared" si="7"/>
        <v>34882.05752512662</v>
      </c>
      <c r="Y9" s="15">
        <f t="shared" si="7"/>
        <v>35843.602370041241</v>
      </c>
      <c r="Z9" s="15">
        <f t="shared" si="7"/>
        <v>36941.162149493794</v>
      </c>
      <c r="AA9" s="15">
        <f t="shared" si="7"/>
        <v>38147.571846507104</v>
      </c>
      <c r="AB9" s="15">
        <f t="shared" si="7"/>
        <v>39393.379988841589</v>
      </c>
      <c r="AC9" s="15">
        <f t="shared" si="7"/>
        <v>40679.873235165178</v>
      </c>
      <c r="AD9" s="15">
        <f t="shared" si="7"/>
        <v>42008.380263329906</v>
      </c>
      <c r="AE9" s="19">
        <f t="shared" si="7"/>
        <v>43380.273142617625</v>
      </c>
    </row>
    <row r="10" spans="2:31" x14ac:dyDescent="0.3">
      <c r="B10" s="14" t="s">
        <v>4</v>
      </c>
      <c r="C10" s="18"/>
      <c r="D10" s="15"/>
      <c r="E10" s="15"/>
      <c r="F10" s="15"/>
      <c r="G10" s="16">
        <v>114494</v>
      </c>
      <c r="H10" s="15">
        <f>G10*(1+H7)</f>
        <v>115524.44599999998</v>
      </c>
      <c r="I10" s="15">
        <f>H10*(1+I7)</f>
        <v>116910.73935199999</v>
      </c>
      <c r="J10" s="15">
        <f t="shared" ref="J10:N10" si="8">I10*(1+J7)</f>
        <v>118547.489702928</v>
      </c>
      <c r="K10" s="15">
        <f t="shared" si="8"/>
        <v>120207.15455876899</v>
      </c>
      <c r="L10" s="15">
        <f t="shared" si="8"/>
        <v>121890.05472259175</v>
      </c>
      <c r="M10" s="15">
        <f t="shared" si="8"/>
        <v>123596.51548870804</v>
      </c>
      <c r="N10" s="19">
        <f t="shared" si="8"/>
        <v>125326.86670554995</v>
      </c>
      <c r="R10" s="14" t="s">
        <v>4</v>
      </c>
      <c r="S10" s="17">
        <v>2.3099999999999999E-2</v>
      </c>
      <c r="T10" s="18"/>
      <c r="U10" s="15"/>
      <c r="V10" s="15"/>
      <c r="W10" s="15"/>
      <c r="X10" s="16">
        <v>114494</v>
      </c>
      <c r="Y10" s="15">
        <f t="shared" ref="Y10:AE10" si="9">X10*(1+$S$10)*(1+Y7)</f>
        <v>118193.06070259998</v>
      </c>
      <c r="Z10" s="15">
        <f t="shared" si="9"/>
        <v>122374.40024968798</v>
      </c>
      <c r="AA10" s="15">
        <f t="shared" si="9"/>
        <v>126954.06637999215</v>
      </c>
      <c r="AB10" s="15">
        <f t="shared" si="9"/>
        <v>131705.11918775714</v>
      </c>
      <c r="AC10" s="15">
        <f t="shared" si="9"/>
        <v>136633.97254516825</v>
      </c>
      <c r="AD10" s="15">
        <f t="shared" si="9"/>
        <v>141747.28035331509</v>
      </c>
      <c r="AE10" s="19">
        <f t="shared" si="9"/>
        <v>147051.94552488931</v>
      </c>
    </row>
    <row r="11" spans="2:31" x14ac:dyDescent="0.3">
      <c r="B11" s="14" t="s">
        <v>5</v>
      </c>
      <c r="C11" s="32">
        <v>46258</v>
      </c>
      <c r="D11" s="15">
        <f t="shared" ref="D11:G11" si="10">C11*(1+D7)</f>
        <v>46905.612000000001</v>
      </c>
      <c r="E11" s="15">
        <f t="shared" si="10"/>
        <v>47515.384955999994</v>
      </c>
      <c r="F11" s="15">
        <f t="shared" si="10"/>
        <v>48370.661885207992</v>
      </c>
      <c r="G11" s="15">
        <f t="shared" si="10"/>
        <v>49144.592475371319</v>
      </c>
      <c r="H11" s="15">
        <f>G11*(1+H7)</f>
        <v>49586.893807649656</v>
      </c>
      <c r="I11" s="15">
        <f t="shared" ref="I11" si="11">H11*(1+I7)</f>
        <v>50181.936533341453</v>
      </c>
      <c r="J11" s="15">
        <f t="shared" ref="J11" si="12">I11*(1+J7)</f>
        <v>50884.483644808235</v>
      </c>
      <c r="K11" s="15">
        <f t="shared" ref="K11" si="13">J11*(1+K7)</f>
        <v>51596.866415835553</v>
      </c>
      <c r="L11" s="15">
        <f t="shared" ref="L11" si="14">K11*(1+L7)</f>
        <v>52319.222545657249</v>
      </c>
      <c r="M11" s="15">
        <f t="shared" ref="M11" si="15">L11*(1+M7)</f>
        <v>53051.691661296449</v>
      </c>
      <c r="N11" s="19">
        <f t="shared" ref="N11" si="16">M11*(1+N7)</f>
        <v>53794.415344554596</v>
      </c>
      <c r="R11" s="14" t="s">
        <v>5</v>
      </c>
      <c r="S11" s="17">
        <v>-5.9999999999999995E-4</v>
      </c>
      <c r="T11" s="20">
        <v>46258</v>
      </c>
      <c r="U11" s="15">
        <f t="shared" ref="U11:AE11" si="17">T11*(1+$S$11)*(1+U7)</f>
        <v>46877.468632799995</v>
      </c>
      <c r="V11" s="15">
        <f t="shared" si="17"/>
        <v>47458.383599591376</v>
      </c>
      <c r="W11" s="15">
        <f t="shared" si="17"/>
        <v>48283.646923681386</v>
      </c>
      <c r="X11" s="15">
        <f t="shared" si="17"/>
        <v>49026.751563295606</v>
      </c>
      <c r="Y11" s="15">
        <f t="shared" si="17"/>
        <v>49438.311531968837</v>
      </c>
      <c r="Z11" s="15">
        <f t="shared" si="17"/>
        <v>50001.552327590252</v>
      </c>
      <c r="AA11" s="15">
        <f t="shared" si="17"/>
        <v>50671.15311574041</v>
      </c>
      <c r="AB11" s="15">
        <f t="shared" si="17"/>
        <v>51349.72092980516</v>
      </c>
      <c r="AC11" s="15">
        <f t="shared" si="17"/>
        <v>52037.37585260874</v>
      </c>
      <c r="AD11" s="15">
        <f t="shared" si="17"/>
        <v>52734.239575076535</v>
      </c>
      <c r="AE11" s="19">
        <f t="shared" si="17"/>
        <v>53440.435417770132</v>
      </c>
    </row>
    <row r="12" spans="2:31" x14ac:dyDescent="0.3">
      <c r="B12" s="14" t="s">
        <v>6</v>
      </c>
      <c r="C12" s="18"/>
      <c r="D12" s="15"/>
      <c r="E12" s="15"/>
      <c r="F12" s="16">
        <v>11363</v>
      </c>
      <c r="G12" s="15">
        <f>F12*(1+G7)</f>
        <v>11544.808000000001</v>
      </c>
      <c r="H12" s="15">
        <f>G12*(1+H7)</f>
        <v>11648.711272</v>
      </c>
      <c r="I12" s="15">
        <f>H12*(1+I7)</f>
        <v>11788.495807264</v>
      </c>
      <c r="J12" s="15">
        <f t="shared" ref="J12:N12" si="18">I12*(1+J7)</f>
        <v>11953.534748565697</v>
      </c>
      <c r="K12" s="15">
        <f t="shared" si="18"/>
        <v>12120.884235045616</v>
      </c>
      <c r="L12" s="15">
        <f t="shared" si="18"/>
        <v>12290.576614336254</v>
      </c>
      <c r="M12" s="15">
        <f t="shared" si="18"/>
        <v>12462.644686936963</v>
      </c>
      <c r="N12" s="19">
        <f t="shared" si="18"/>
        <v>12637.121712554081</v>
      </c>
      <c r="R12" s="14" t="s">
        <v>6</v>
      </c>
      <c r="S12" s="17">
        <v>1.6E-2</v>
      </c>
      <c r="T12" s="18"/>
      <c r="U12" s="15"/>
      <c r="V12" s="15"/>
      <c r="W12" s="16">
        <v>11363</v>
      </c>
      <c r="X12" s="15">
        <f t="shared" ref="X12:AE12" si="19">W12*(1+$S$12)*(1+X7)</f>
        <v>11729.524928000001</v>
      </c>
      <c r="Y12" s="15">
        <f t="shared" si="19"/>
        <v>12024.452102789632</v>
      </c>
      <c r="Z12" s="15">
        <f t="shared" si="19"/>
        <v>12363.445456471476</v>
      </c>
      <c r="AA12" s="15">
        <f t="shared" si="19"/>
        <v>12737.11823194787</v>
      </c>
      <c r="AB12" s="15">
        <f t="shared" si="19"/>
        <v>13122.084893390263</v>
      </c>
      <c r="AC12" s="15">
        <f t="shared" si="19"/>
        <v>13518.686787208091</v>
      </c>
      <c r="AD12" s="15">
        <f t="shared" si="19"/>
        <v>13927.27557666467</v>
      </c>
      <c r="AE12" s="19">
        <f t="shared" si="19"/>
        <v>14348.213553693782</v>
      </c>
    </row>
    <row r="13" spans="2:31" ht="15" thickBot="1" x14ac:dyDescent="0.35">
      <c r="B13" s="21"/>
      <c r="C13" s="22"/>
      <c r="D13" s="23"/>
      <c r="E13" s="23"/>
      <c r="F13" s="23"/>
      <c r="G13" s="23"/>
      <c r="H13" s="23"/>
      <c r="I13" s="23"/>
      <c r="J13" s="24"/>
      <c r="K13" s="24"/>
      <c r="L13" s="24"/>
      <c r="M13" s="24"/>
      <c r="N13" s="25"/>
      <c r="R13" s="21"/>
      <c r="S13" s="21"/>
      <c r="T13" s="22"/>
      <c r="U13" s="23"/>
      <c r="V13" s="23"/>
      <c r="W13" s="23"/>
      <c r="X13" s="23"/>
      <c r="Y13" s="23"/>
      <c r="Z13" s="23"/>
      <c r="AA13" s="24"/>
      <c r="AB13" s="24"/>
      <c r="AC13" s="24"/>
      <c r="AD13" s="24"/>
      <c r="AE13" s="25"/>
    </row>
    <row r="14" spans="2:31" ht="15" thickBot="1" x14ac:dyDescent="0.35">
      <c r="B14" s="1" t="s">
        <v>7</v>
      </c>
      <c r="C14" s="26"/>
      <c r="D14" s="27"/>
      <c r="E14" s="27"/>
      <c r="F14" s="27"/>
      <c r="G14" s="27"/>
      <c r="H14" s="27"/>
      <c r="I14" s="27">
        <f>SUM(I8:I12)</f>
        <v>264496.07375900529</v>
      </c>
      <c r="J14" s="27">
        <f>SUM(J8:J12)</f>
        <v>268199.01879163139</v>
      </c>
      <c r="K14" s="27">
        <f t="shared" ref="K14:M14" si="20">SUM(K8:K12)</f>
        <v>271953.80505471426</v>
      </c>
      <c r="L14" s="27">
        <f t="shared" si="20"/>
        <v>275761.15832548018</v>
      </c>
      <c r="M14" s="27">
        <f t="shared" si="20"/>
        <v>279621.81454203697</v>
      </c>
      <c r="N14" s="28">
        <f>SUM(N8:N12)</f>
        <v>283536.51994562545</v>
      </c>
      <c r="R14" s="1" t="s">
        <v>7</v>
      </c>
      <c r="S14" s="1"/>
      <c r="T14" s="26"/>
      <c r="U14" s="27"/>
      <c r="V14" s="27"/>
      <c r="W14" s="27"/>
      <c r="X14" s="27"/>
      <c r="Y14" s="27"/>
      <c r="Z14" s="27">
        <f>SUM(Z8:Z12)</f>
        <v>272952.56018324348</v>
      </c>
      <c r="AA14" s="27">
        <f t="shared" ref="AA14:AE14" si="21">SUM(AA8:AA12)</f>
        <v>282080.20773738757</v>
      </c>
      <c r="AB14" s="27">
        <f t="shared" si="21"/>
        <v>291541.92392033845</v>
      </c>
      <c r="AC14" s="27">
        <f t="shared" si="21"/>
        <v>301350.48874177935</v>
      </c>
      <c r="AD14" s="27">
        <f t="shared" si="21"/>
        <v>311519.18319128052</v>
      </c>
      <c r="AE14" s="28">
        <f t="shared" si="21"/>
        <v>322061.80920580082</v>
      </c>
    </row>
    <row r="16" spans="2:31" x14ac:dyDescent="0.3">
      <c r="M16" s="30" t="s">
        <v>8</v>
      </c>
      <c r="N16" s="29">
        <f>SUM(J14:N14)</f>
        <v>1379072.3166594882</v>
      </c>
      <c r="AD16" s="30" t="s">
        <v>8</v>
      </c>
      <c r="AE16" s="29">
        <f>SUM(AA14:AE14)</f>
        <v>1508553.6127965867</v>
      </c>
    </row>
    <row r="17" spans="13:31" x14ac:dyDescent="0.3">
      <c r="M17" s="30" t="s">
        <v>9</v>
      </c>
      <c r="N17" s="29">
        <v>1456500</v>
      </c>
      <c r="AD17" s="30" t="s">
        <v>9</v>
      </c>
      <c r="AE17" s="29">
        <v>1456500</v>
      </c>
    </row>
    <row r="19" spans="13:31" x14ac:dyDescent="0.3">
      <c r="M19" s="30" t="s">
        <v>10</v>
      </c>
      <c r="N19" s="29">
        <f>N16-N17</f>
        <v>-77427.68334051175</v>
      </c>
      <c r="AD19" s="30" t="s">
        <v>10</v>
      </c>
      <c r="AE19" s="29">
        <f>AE16-AE17</f>
        <v>52053.612796586705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Wang</dc:creator>
  <cp:lastModifiedBy>Jerry Wang</cp:lastModifiedBy>
  <dcterms:created xsi:type="dcterms:W3CDTF">2019-10-11T20:25:03Z</dcterms:created>
  <dcterms:modified xsi:type="dcterms:W3CDTF">2019-10-15T20:55:48Z</dcterms:modified>
</cp:coreProperties>
</file>