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sfs1.powerstream.ca\vdi_storage\XD_FolderRedirect\nyeates\Desktop\Oral Hearing\Submission to the OEB\"/>
    </mc:Choice>
  </mc:AlternateContent>
  <xr:revisionPtr revIDLastSave="0" documentId="13_ncr:1_{8D726C99-AC1C-4020-BA69-7CD653343C85}" xr6:coauthVersionLast="41" xr6:coauthVersionMax="41" xr10:uidLastSave="{00000000-0000-0000-0000-000000000000}"/>
  <bookViews>
    <workbookView xWindow="-48" yWindow="-48" windowWidth="16488" windowHeight="8712" tabRatio="744" xr2:uid="{00000000-000D-0000-FFFF-FFFF00000000}"/>
  </bookViews>
  <sheets>
    <sheet name="Threshold Calculation Summary" sheetId="1" r:id="rId1"/>
    <sheet name="Threshold Test_ERZ" sheetId="2" r:id="rId2"/>
    <sheet name="Threshold Test_BRZ" sheetId="4" r:id="rId3"/>
    <sheet name="Threshold Test_GRZ" sheetId="6" r:id="rId4"/>
    <sheet name="Threshold Test_PRZ" sheetId="3" r:id="rId5"/>
    <sheet name="Threshold Test_HRZ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__123Graph_D" localSheetId="4" hidden="1">'[1]Acct. Worksheet'!#REF!</definedName>
    <definedName name="__123Graph_D" hidden="1">'[1]Acct. Worksheet'!#REF!</definedName>
    <definedName name="__123Graph_E" localSheetId="4" hidden="1">'[1]Acct. Worksheet'!#REF!</definedName>
    <definedName name="__123Graph_E" hidden="1">'[1]Acct. Worksheet'!#REF!</definedName>
    <definedName name="__FDS_HYPERLINK_TOGGLE_STATE__" hidden="1">"ON"</definedName>
    <definedName name="__Key1" localSheetId="4" hidden="1">'[2]Acct. Worksheet'!#REF!</definedName>
    <definedName name="__Key1" hidden="1">'[2]Acct. Worksheet'!#REF!</definedName>
    <definedName name="_Dist_Bin" localSheetId="4" hidden="1">'[3]Fonthill Wastewater'!#REF!</definedName>
    <definedName name="_Dist_Bin" hidden="1">'[4]Fonthill Wastewater'!#REF!</definedName>
    <definedName name="_eu_lblSeed1" hidden="1">6648124</definedName>
    <definedName name="_eu_lblSeed2" hidden="1">3105613</definedName>
    <definedName name="_eu_lblSeed3" hidden="1">9092828</definedName>
    <definedName name="_eu_lblSeed4" hidden="1">8231087</definedName>
    <definedName name="_eu_lblSeed5" hidden="1">8045525</definedName>
    <definedName name="_eu_lblSeed6" hidden="1">1463957</definedName>
    <definedName name="_eu_lblSeed7" hidden="1">1146085</definedName>
    <definedName name="_eu_lblSeed8" hidden="1">0</definedName>
    <definedName name="_Fill" localSheetId="4" hidden="1">#REF!</definedName>
    <definedName name="_Fill" hidden="1">#REF!</definedName>
    <definedName name="_Key1" localSheetId="4" hidden="1">'[5]Acct. Worksheet'!#REF!</definedName>
    <definedName name="_Key1" hidden="1">'[5]Acct. Worksheet'!#REF!</definedName>
    <definedName name="_Key2" localSheetId="4" hidden="1">'[5]Acct. Worksheet'!#REF!</definedName>
    <definedName name="_Key2" hidden="1">'[5]Acct. Worksheet'!#REF!</definedName>
    <definedName name="_MatInverse_Out" localSheetId="4" hidden="1">'[3]Fonthill Wastewater'!#REF!</definedName>
    <definedName name="_MatInverse_Out" hidden="1">'[4]Fonthill Wastewater'!#REF!</definedName>
    <definedName name="_MatMult_A" localSheetId="4" hidden="1">'[3]Fonthill Wastewater'!#REF!</definedName>
    <definedName name="_MatMult_A" hidden="1">'[4]Fonthill Wastewater'!#REF!</definedName>
    <definedName name="_MatMult_AxB" localSheetId="4" hidden="1">'[3]Fonthill Wastewater'!#REF!</definedName>
    <definedName name="_MatMult_AxB" hidden="1">'[4]Fonthill Wastewater'!#REF!</definedName>
    <definedName name="_MatMult_B" localSheetId="4" hidden="1">'[3]Fonthill Wastewater'!#REF!</definedName>
    <definedName name="_MatMult_B" hidden="1">'[4]Fonthill Wastewater'!#REF!</definedName>
    <definedName name="_Order1" hidden="1">255</definedName>
    <definedName name="_Order2" hidden="1">0</definedName>
    <definedName name="_Parse_Out" localSheetId="4" hidden="1">'[3]Fonthill Wastewater'!#REF!</definedName>
    <definedName name="_Parse_Out" hidden="1">'[4]Fonthill Wastewater'!#REF!</definedName>
    <definedName name="_Regression_Out" localSheetId="4" hidden="1">'[3]Fonthill Wastewater'!#REF!</definedName>
    <definedName name="_Regression_Out" hidden="1">'[4]Fonthill Wastewater'!#REF!</definedName>
    <definedName name="_Regression_X" localSheetId="4" hidden="1">'[3]Fonthill Wastewater'!#REF!</definedName>
    <definedName name="_Regression_X" hidden="1">'[4]Fonthill Wastewater'!#REF!</definedName>
    <definedName name="_Sort" localSheetId="4" hidden="1">'[5]Acct. Worksheet'!#REF!</definedName>
    <definedName name="_Sort" hidden="1">'[5]Acct. Worksheet'!#REF!</definedName>
    <definedName name="_Table1_In1" localSheetId="4" hidden="1">'[3]Fonthill Wastewater'!#REF!</definedName>
    <definedName name="_Table1_In1" hidden="1">'[4]Fonthill Wastewater'!#REF!</definedName>
    <definedName name="ACCOUNT_LIST">'[6]|'!$I$2:$I$600</definedName>
    <definedName name="aj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AllHistory">'[7]Work Units'!$B$2:$R$48,'[7]Work Units'!$B$51:$R$86</definedName>
    <definedName name="AllPages">[8]List99!$A$1:$F$58,[8]List99!$A$62:$F$120,[8]List99!$A$123:$F$186,[8]List99!$A$189:$F$247,[8]List99!$A$250:$F$308,[8]List99!$A$311:$F$370,[8]List99!$A$430:$F$488,[8]List99!$A$491:$F$549,[8]List99!$A$550:$F$608,[8]List99!$A$609:$F$667,[8]List99!$A$668:$F$779</definedName>
    <definedName name="AllSum98">[9]SUM2001!$A$6:$K$45,[9]SUM2001!$A$46:$K$79,[9]SUM2001!$A$80:$K$135</definedName>
    <definedName name="area1">[10]CALC1!$AH$1:$AO$50,[10]CALC1!$CB$1:$CH$23,[10]CALC1!$AR$1:$AW$47,[10]CALC1!$AZ$1:$BH$51,[10]CALC1!$BK$1:$BS$49,[10]CALC1!$BV$1:$BY$33</definedName>
    <definedName name="area2">[10]CALC1!$CB$1:$CH$23,[10]CALC1!$S$1:$Z$33</definedName>
    <definedName name="AS2DocOpenMode" hidden="1">"AS2DocumentEdit"</definedName>
    <definedName name="asasd" localSheetId="4">[11]List99!$A$288:$F$346,[11]List99!#REF!,[11]List99!$A$350:$F$466</definedName>
    <definedName name="asasd">[8]List99!$A$288:$F$346,[8]List99!#REF!,[8]List99!$A$350:$F$466</definedName>
    <definedName name="AssetNum">'[12]CAP - data - current month'!$E$10:$E$1008</definedName>
    <definedName name="Battery_maintenance">[13]Inputs!$B$23</definedName>
    <definedName name="Battery_shipping_install">[13]Inputs!$B$14</definedName>
    <definedName name="Battery_unit_materials_cost">[13]Inputs!$B$13</definedName>
    <definedName name="bb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Billed">'[14]Energy Revenue'!$A$5:$S$88</definedName>
    <definedName name="Billing_system_enhancements">[13]Inputs!$B$34</definedName>
    <definedName name="budget" localSheetId="4">'[15]E&amp;O Comparison'!#REF!</definedName>
    <definedName name="budget">'[16]E&amp;O Comparison'!#REF!</definedName>
    <definedName name="Budget3" localSheetId="4">'[15]E&amp;O Comparison'!#REF!</definedName>
    <definedName name="Budget3">'[16]E&amp;O Comparison'!#REF!</definedName>
    <definedName name="Budget4" localSheetId="4">'[15]E&amp;O Comparison'!#REF!</definedName>
    <definedName name="Budget4">'[16]E&amp;O Comparison'!#REF!</definedName>
    <definedName name="Budget5" localSheetId="4">'[15]E&amp;O Comparison'!#REF!</definedName>
    <definedName name="Budget5">'[16]E&amp;O Comparison'!#REF!</definedName>
    <definedName name="BudgetBook">[17]Budget!$B$3:$P$33,[17]Budget!$B$37:$N$86,[17]Budget!$B$142:$K$195,[17]Budget!$B$198:$K$237</definedName>
    <definedName name="Building_permit">[13]Inputs!$B$17</definedName>
    <definedName name="capcosttype">[18]Setup!$C$5:$C$10</definedName>
    <definedName name="CapOEB">[19]Setup!$A$5:$F$14</definedName>
    <definedName name="capsupplier">[20]Setup!$A$224:$A$233</definedName>
    <definedName name="Cash" localSheetId="4">#REF!</definedName>
    <definedName name="Cash">#REF!</definedName>
    <definedName name="cc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CC_LIST">'[6]|'!$A$2:$A$530</definedName>
    <definedName name="CC_MASTER_LIST">'[6]|'!$E$2:$E$301</definedName>
    <definedName name="CC_OEB_LIST">'[6]|'!$K$2:$K$301</definedName>
    <definedName name="cd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CDM_2007" localSheetId="4">#REF!</definedName>
    <definedName name="CDM_2007">#REF!</definedName>
    <definedName name="Cell_modem_materials">[13]Inputs!$B$18</definedName>
    <definedName name="Cell_modem_ongoing">[13]Inputs!$B$25</definedName>
    <definedName name="CG_FLEET_BURDEN">'[6]|Index|'!$BB$3</definedName>
    <definedName name="CG_MAT_BURDEN">'[6]|Index|'!$BB$4</definedName>
    <definedName name="CIQWBGuid" hidden="1">"2de395d8-5f10-4a3a-843c-d290bc7f8287"</definedName>
    <definedName name="ClientName">[21]Main!$C$6</definedName>
    <definedName name="CLUSTER">'[6]|OPEX|'!$C$2</definedName>
    <definedName name="CLUSTER_LIST">'[6]|'!$A$2:$A$530</definedName>
    <definedName name="CO_LIST">[22]INDEX!$AS$3:$AS$18</definedName>
    <definedName name="Company10">[19]Setup!$A$29:$A$30</definedName>
    <definedName name="Company12">[19]Setup!$A$19:$A$24</definedName>
    <definedName name="contactf" localSheetId="4">#REF!</definedName>
    <definedName name="contactf">#REF!</definedName>
    <definedName name="CONVALESCENCE_BEREAVEMENTS">[23]MANPOWER!$H$25:$J$25</definedName>
    <definedName name="COP">'[14]Cost of Power'!$C$27:$N$33</definedName>
    <definedName name="CostCenter">[24]Setup!$B$133:$B$207</definedName>
    <definedName name="costtype">[25]Setup!$A$5:$A$10</definedName>
    <definedName name="COVER">[17]SUM95!$AV$14:$BF$37,[17]SUM95!$AV$40:$BF$58</definedName>
    <definedName name="Customer_support">[13]Inputs!$B$33</definedName>
    <definedName name="CustomerCount" localSheetId="4">#REF!</definedName>
    <definedName name="CustomerCount">#REF!</definedName>
    <definedName name="d" localSheetId="2">'Threshold Test_BRZ'!$E$51</definedName>
    <definedName name="d" localSheetId="1">'Threshold Test_ERZ'!$E$51</definedName>
    <definedName name="d" localSheetId="3">'Threshold Test_GRZ'!$E$51</definedName>
    <definedName name="d" localSheetId="5">'Threshold Test_HRZ'!$E$51</definedName>
    <definedName name="d" localSheetId="4">'Threshold Test_PRZ'!$E$51</definedName>
    <definedName name="d">'[26]9. Threshold Test'!$E$51</definedName>
    <definedName name="DATE_LIST">[22]INDEX!$BC$3:$BC$3000</definedName>
    <definedName name="DaysInPreviousYear">'[27]Distribution Revenue by Source'!$B$22</definedName>
    <definedName name="DaysInYear">'[27]Distribution Revenue by Source'!$B$21</definedName>
    <definedName name="dc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dd" localSheetId="4" hidden="1">#REF!</definedName>
    <definedName name="dd" hidden="1">#REF!</definedName>
    <definedName name="DISABILITY_MANAGEMENT">[23]MANPOWER!$H$29:$J$29</definedName>
    <definedName name="distribution" localSheetId="4">[11]List99!$A$288:$F$346,[11]List99!#REF!,[11]List99!$A$350:$F$466</definedName>
    <definedName name="distribution">[8]List99!$A$288:$F$346,[8]List99!#REF!,[8]List99!$A$350:$F$466</definedName>
    <definedName name="e" localSheetId="4" hidden="1">#REF!</definedName>
    <definedName name="e" hidden="1">#REF!</definedName>
    <definedName name="E_DERMS_fixed">[13]Inputs!$B$30</definedName>
    <definedName name="E_DERMS_ongoing">[13]Inputs!$B$31</definedName>
    <definedName name="EARLY_RETIREMENTS">[23]MANPOWER!$H$10:$J$10</definedName>
    <definedName name="EDR_06_OthInfo" localSheetId="4">'[28]4. 2006 Smart Meter Information'!#REF!</definedName>
    <definedName name="EDR_06_OthInfo">'[28]4. 2006 Smart Meter Information'!#REF!</definedName>
    <definedName name="EDR06Tariffs" localSheetId="4">'[28]3. 2006 Tariff Sheet'!#REF!</definedName>
    <definedName name="EDR06Tariffs">'[28]3. 2006 Tariff Sheet'!#REF!</definedName>
    <definedName name="ee" localSheetId="4" hidden="1">#REF!</definedName>
    <definedName name="ee" hidden="1">#REF!</definedName>
    <definedName name="EM_V_report">[13]Inputs!$B$10</definedName>
    <definedName name="EMP_LIST">[22]INDEX!$AY$3:$AY$1000</definedName>
    <definedName name="ERR_INDEX_ACCT">[22]INDEX!$Y$2</definedName>
    <definedName name="expense">[25]Setup!$D$928:$D$956</definedName>
    <definedName name="FA" hidden="1">{"datatable",#N/A,FALSE,"Cust.Adds_Volumes"}</definedName>
    <definedName name="FDHDF" localSheetId="4" hidden="1">'[29]Acct. Worksheet'!#REF!</definedName>
    <definedName name="FDHDF" hidden="1">'[29]Acct. Worksheet'!#REF!</definedName>
    <definedName name="fill" localSheetId="4" hidden="1">#REF!</definedName>
    <definedName name="fill" hidden="1">#REF!</definedName>
    <definedName name="Final98">[30]Items98!$A$1:$G$58,[30]Items98!$A$62:$G$120,[30]Items98!$A$123:$G$181,[30]Items98!$A$184:$G$242,[30]Items98!$A$245:$G$303,[30]Items98!$A$306:$G$364,[30]Items98!$A$367:$G$425,[30]Items98!$A$428:$G$486,[30]Items98!$A$489:$G$545,[30]Items98!$A$548:$G$604,[30]Items98!$A$607:$G$657,[30]Items98!$A$662:$G$716</definedName>
    <definedName name="FinalList" localSheetId="4">[11]List99!$A$1:$F$59,[11]List99!$A$60:$F$111,[11]List99!#REF!,[11]List99!$A$112:$F$164,[11]List99!$A$165:$F$228,[11]List99!$A$288:$F$346,[11]List99!#REF!,[11]List99!$A$350:$F$466,[11]List99!$A$229:$F$287,[11]List99!$A$467:$F$519</definedName>
    <definedName name="FinalList">[8]List99!$A$1:$F$59,[8]List99!$A$60:$F$111,[8]List99!#REF!,[8]List99!$A$112:$F$164,[8]List99!$A$165:$F$228,[8]List99!$A$288:$F$346,[8]List99!#REF!,[8]List99!$A$350:$F$466,[8]List99!$A$229:$F$287,[8]List99!$A$467:$F$519</definedName>
    <definedName name="FinalProjects" localSheetId="4">[11]List99!$A$1:$F$59,[11]List99!$A$60:$F$111,[11]List99!#REF!,[11]List99!$A$112:$F$164,[11]List99!$A$165:$F$228,[11]List99!$A$288:$F$346,[11]List99!#REF!,[11]List99!$A$350:$F$466,[11]List99!$A$229:$F$287,[11]List99!$A$467:$F$519,[11]List99!$A$522:$F$574</definedName>
    <definedName name="FinalProjects">[8]List99!$A$1:$F$59,[8]List99!$A$60:$F$111,[8]List99!#REF!,[8]List99!$A$112:$F$164,[8]List99!$A$165:$F$228,[8]List99!$A$288:$F$346,[8]List99!#REF!,[8]List99!$A$350:$F$466,[8]List99!$A$229:$F$287,[8]List99!$A$467:$F$519,[8]List99!$A$522:$F$574</definedName>
    <definedName name="flags_mergeES">'[31]8.∑Demand'!$B$7:$AF$7</definedName>
    <definedName name="flags_mergeHOB">'[31]8.∑Demand'!$B$8:$AF$8</definedName>
    <definedName name="flags_mergeHZ">'[31]8.∑Demand'!$B$9:$AF$9</definedName>
    <definedName name="flags_mergePS">'[31]8.∑Demand'!$B$6:$AF$6</definedName>
    <definedName name="fnew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fold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forecast97">[32]Forecast97!$S$3:$V$32,[32]Forecast97!$X$3:$AC$32</definedName>
    <definedName name="g" localSheetId="2">'Threshold Test_BRZ'!$E$20</definedName>
    <definedName name="g" localSheetId="1">'Threshold Test_ERZ'!$E$20</definedName>
    <definedName name="g" localSheetId="3">'Threshold Test_GRZ'!$E$20</definedName>
    <definedName name="g" localSheetId="5">'Threshold Test_HRZ'!$E$20</definedName>
    <definedName name="g" localSheetId="4">'Threshold Test_PRZ'!$E$20</definedName>
    <definedName name="g">'[26]9. Threshold Test'!$E$20</definedName>
    <definedName name="GA">'[33]7a. Alloc Percent'!$B$77:$B$97</definedName>
    <definedName name="GFHDF" localSheetId="4" hidden="1">'[1]Acct. Worksheet'!#REF!</definedName>
    <definedName name="GFHDF" hidden="1">'[1]Acct. Worksheet'!#REF!</definedName>
    <definedName name="gg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GHJ" localSheetId="4" hidden="1">'[29]Acct. Worksheet'!#REF!</definedName>
    <definedName name="GHJ" hidden="1">'[29]Acct. Worksheet'!#REF!</definedName>
    <definedName name="GLaccount">[25]Setup!$B$284:$C$919</definedName>
    <definedName name="GLlookup">[25]Setup!$A$160:$B$276</definedName>
    <definedName name="GLname">[20]Setup!$B$506:$C$1141</definedName>
    <definedName name="Group1">[17]SUM96!$A$203:$K$252,[17]SUM96!$A$253:$K$299,[17]SUM96!$A$300:$K$342,[17]SUM96!$A$343:$L$391</definedName>
    <definedName name="Hardware_maintenance">[13]Inputs!$B$21</definedName>
    <definedName name="hello" localSheetId="4">#REF!</definedName>
    <definedName name="hello">#REF!</definedName>
    <definedName name="histdate">[34]Financials!$E$76</definedName>
    <definedName name="HJKL" localSheetId="4" hidden="1">'[29]Acct. Worksheet'!#REF!</definedName>
    <definedName name="HJKL" hidden="1">'[29]Acct. Worksheet'!#REF!</definedName>
    <definedName name="HLJKGJKL" localSheetId="4" hidden="1">'[29]Acct. Worksheet'!#REF!</definedName>
    <definedName name="HLJKGJKL" hidden="1">'[29]Acct. Worksheet'!#REF!</definedName>
    <definedName name="HOEPApr">[35]Hoep!$E$6</definedName>
    <definedName name="HOEPAug">[35]Hoep!$E$10</definedName>
    <definedName name="HOEPDec">[35]Hoep!$E$14</definedName>
    <definedName name="HOEPFeb">[35]Hoep!$E$4</definedName>
    <definedName name="HOEPJan">[35]Hoep!$E$3</definedName>
    <definedName name="HOEPJul">[35]Hoep!$E$9</definedName>
    <definedName name="HOEPJun">[35]Hoep!$E$8</definedName>
    <definedName name="HOEPMar">[35]Hoep!$E$5</definedName>
    <definedName name="HOEPMay">[35]Hoep!$E$7</definedName>
    <definedName name="HOEPNov">[35]Hoep!$E$13</definedName>
    <definedName name="HOEPOct">[35]Hoep!$E$12</definedName>
    <definedName name="HOEPSep">[35]Hoep!$E$11</definedName>
    <definedName name="HoursAvail">'[36]B. Setup'!$A$123:$B$126</definedName>
    <definedName name="impactdata">'[37]8-7 OTHER CHGS, COMMOD (Input)'!$B$15:$AS$118</definedName>
    <definedName name="IncludeProject">'[38]Proj Summ'!$B$13:$CE$48</definedName>
    <definedName name="Incr2000" localSheetId="4">#REF!</definedName>
    <definedName name="Incr2000">#REF!</definedName>
    <definedName name="increase" localSheetId="4">#REF!</definedName>
    <definedName name="increase">#REF!</definedName>
    <definedName name="Input_FW">'[39]MgtRp - FW'!$K$13:$K$18,'[39]MgtRp - FW'!$K$21:$K$24,'[39]MgtRp - FW'!$K$29,'[39]MgtRp - FW'!$K$31</definedName>
    <definedName name="Input_HUC">'[39]MgtRp - HUC'!$K$15,'[39]MgtRp - HUC'!$K$17,'[39]MgtRp - HUC'!$K$18,'[39]MgtRp - HUC'!$K$19,'[39]MgtRp - HUC'!$K$20,'[39]MgtRp - HUC'!$K$24,'[39]MgtRp - HUC'!$K$25,'[39]MgtRp - HUC'!$K$27</definedName>
    <definedName name="Insurance">[13]Inputs!$B$24</definedName>
    <definedName name="Internal_ongoing_rate__CAD_hour">[13]Inputs!$B$6</definedName>
    <definedName name="Internal_project_rate__CAD_hour">[13]Inputs!$B$5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HARE_ACT_OR_EST" hidden="1">"c4446"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40892.6053125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_CATEGORIES">'[6]|Index|'!$T$3:$T$32</definedName>
    <definedName name="IT_OT">[13]Inputs!$B$32</definedName>
    <definedName name="Items1997">[40]Items!$C$4:$E$29,[40]Items!$C$30:$E$59,[40]Items!$C$62:$E$95,[40]Items!$C$102:$E$137,[40]Items!$C$145:$E$169</definedName>
    <definedName name="Items98">[30]Items98!$A$2:$F$58,[30]Items98!$A$62:$F$120,[30]Items98!$A$123:$F$181,[30]Items98!$A$184:$F$242,[30]Items98!$A$245:$F$303,[30]Items98!$A$306:$F$364,[30]Items98!$A$367:$F$486,[30]Items98!$A$489:$F$545,[30]Items98!$A$548:$F$604,[30]Items98!$A$607:$F$657,[30]Items98!$A$662:$F$716</definedName>
    <definedName name="jjj" localSheetId="4">'[15]E&amp;O Comparison'!#REF!</definedName>
    <definedName name="jjj">'[16]E&amp;O Comparison'!#REF!</definedName>
    <definedName name="john" localSheetId="4">'[15]E&amp;O Comparison'!#REF!</definedName>
    <definedName name="john">'[16]E&amp;O Comparison'!#REF!</definedName>
    <definedName name="L_DERMS_fixed">[13]Inputs!$B$28</definedName>
    <definedName name="L_DERMS_ongoing">[13]Inputs!$B$29</definedName>
    <definedName name="labourlist">[24]Setup!$C$1188:$I$1362</definedName>
    <definedName name="LastSheet" hidden="1">"Total Bill Impacts_All Customer"</definedName>
    <definedName name="lastyrcap">'[24]2009 Capital Budget'!$B$3:$D$500</definedName>
    <definedName name="lastyrop">'[24]2009 Operating Budget'!$B$3:$D$500</definedName>
    <definedName name="LDCNAMES">[41]lists!$AL$1:$AL$78</definedName>
    <definedName name="LIMIT" localSheetId="4">#REF!</definedName>
    <definedName name="LIMIT">#REF!</definedName>
    <definedName name="list" localSheetId="4">[11]List99!$A$1:$F$59,[11]List99!$A$60:$F$111,[11]List99!#REF!,[11]List99!$A$112:$F$164,[11]List99!$A$165:$F$228,[11]List99!$A$229:$F$287,[11]List99!$A$467:$F$519,[11]List99!$A$288:$F$346,[11]List99!#REF!,[11]List99!$A$350:$F$466</definedName>
    <definedName name="list">[8]List99!$A$1:$F$59,[8]List99!$A$60:$F$111,[8]List99!#REF!,[8]List99!$A$112:$F$164,[8]List99!$A$165:$F$228,[8]List99!$A$229:$F$287,[8]List99!$A$467:$F$519,[8]List99!$A$288:$F$346,[8]List99!#REF!,[8]List99!$A$350:$F$466</definedName>
    <definedName name="List2001">'[8]List 2001'!$A$1:$F$58,'[8]List 2001'!$A$62:$F$111,'[8]List 2001'!$A$115:$F$173,'[8]List 2001'!$A$176:$F$234,'[8]List 2001'!$A$237:$F$296,'[8]List 2001'!$A$299:$F$357,'[8]List 2001'!$A$360:$F$416,'[8]List 2001'!$A$419:$F$475,'[8]List 2001'!$A$478:$F$528,'[8]List 2001'!$A$533:$F$587</definedName>
    <definedName name="LKASFDH" localSheetId="4" hidden="1">'[1]Acct. Worksheet'!#REF!</definedName>
    <definedName name="LKASFDH" hidden="1">'[1]Acct. Worksheet'!#REF!</definedName>
    <definedName name="man_beg_bud" localSheetId="4">#REF!</definedName>
    <definedName name="man_beg_bud">#REF!</definedName>
    <definedName name="man_end_bud" localSheetId="4">#REF!</definedName>
    <definedName name="man_end_bud">#REF!</definedName>
    <definedName name="man12ACT" localSheetId="4">#REF!</definedName>
    <definedName name="man12ACT">#REF!</definedName>
    <definedName name="MANBUD" localSheetId="4">#REF!</definedName>
    <definedName name="MANBUD">#REF!</definedName>
    <definedName name="manCYACT" localSheetId="4">#REF!</definedName>
    <definedName name="manCYACT">#REF!</definedName>
    <definedName name="manCYBUD" localSheetId="4">#REF!</definedName>
    <definedName name="manCYBUD">#REF!</definedName>
    <definedName name="manCYF" localSheetId="4">#REF!</definedName>
    <definedName name="manCYF">#REF!</definedName>
    <definedName name="MANEND" localSheetId="4">#REF!</definedName>
    <definedName name="MANEND">#REF!</definedName>
    <definedName name="manNYbud" localSheetId="4">#REF!</definedName>
    <definedName name="manNYbud">#REF!</definedName>
    <definedName name="manpower_costs" localSheetId="4">#REF!</definedName>
    <definedName name="manpower_costs">#REF!</definedName>
    <definedName name="manPYACT" localSheetId="4">#REF!</definedName>
    <definedName name="manPYACT">#REF!</definedName>
    <definedName name="MANSTART" localSheetId="4">#REF!</definedName>
    <definedName name="MANSTART">#REF!</definedName>
    <definedName name="Marketing">[13]Inputs!$B$9</definedName>
    <definedName name="mat_beg_bud" localSheetId="4">#REF!</definedName>
    <definedName name="mat_beg_bud">#REF!</definedName>
    <definedName name="mat_end_bud" localSheetId="4">#REF!</definedName>
    <definedName name="mat_end_bud">#REF!</definedName>
    <definedName name="mat12ACT" localSheetId="4">#REF!</definedName>
    <definedName name="mat12ACT">#REF!</definedName>
    <definedName name="MATBUD" localSheetId="4">#REF!</definedName>
    <definedName name="MATBUD">#REF!</definedName>
    <definedName name="matCYACT" localSheetId="4">#REF!</definedName>
    <definedName name="matCYACT">#REF!</definedName>
    <definedName name="matCYBUD" localSheetId="4">#REF!</definedName>
    <definedName name="matCYBUD">#REF!</definedName>
    <definedName name="matCYF" localSheetId="4">#REF!</definedName>
    <definedName name="matCYF">#REF!</definedName>
    <definedName name="MATEND" localSheetId="4">#REF!</definedName>
    <definedName name="MATEND">#REF!</definedName>
    <definedName name="material_costs" localSheetId="4">#REF!</definedName>
    <definedName name="material_costs">#REF!</definedName>
    <definedName name="matNYbud" localSheetId="4">#REF!</definedName>
    <definedName name="matNYbud">#REF!</definedName>
    <definedName name="matPYACT" localSheetId="4">#REF!</definedName>
    <definedName name="matPYACT">#REF!</definedName>
    <definedName name="MATSTART" localSheetId="4">#REF!</definedName>
    <definedName name="MATSTART">#REF!</definedName>
    <definedName name="MBUD">[23]MANPOWER!$H$2:$H$41</definedName>
    <definedName name="MCYR">[23]MANPOWER!$I$2:$I$41</definedName>
    <definedName name="Meter_capex">[13]Inputs!$B$16</definedName>
    <definedName name="metricbridge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metricbridge1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Model_Organization" localSheetId="4">#REF!</definedName>
    <definedName name="Model_Organization">#REF!</definedName>
    <definedName name="MofF" localSheetId="4">#REF!</definedName>
    <definedName name="MofF">#REF!</definedName>
    <definedName name="Month">[42]INPUT!$E$4</definedName>
    <definedName name="MONTH_A">[22]INDEX!$AD$8</definedName>
    <definedName name="MONTH_LONG">[22]INDEX!$AD$9</definedName>
    <definedName name="MPYR">[23]MANPOWER!$J$2:$J$41</definedName>
    <definedName name="MULT">'[43]|Index|'!$W$4</definedName>
    <definedName name="NONBENF" localSheetId="4">#REF!</definedName>
    <definedName name="NONBENF">#REF!</definedName>
    <definedName name="nonreg" localSheetId="4">#REF!</definedName>
    <definedName name="nonreg">#REF!</definedName>
    <definedName name="nonregf" localSheetId="4">#REF!</definedName>
    <definedName name="nonregf">#REF!</definedName>
    <definedName name="NorB">'[36]B. Setup'!$A$131:$A$132</definedName>
    <definedName name="note5d" localSheetId="4">#REF!</definedName>
    <definedName name="note5d">#REF!</definedName>
    <definedName name="Number_of_units">[13]Inputs!$B$37</definedName>
    <definedName name="NumOfPCs">'[33]7a. Alloc Percent'!$A$13:$N$63</definedName>
    <definedName name="OEB_LIST">'[6]|'!$G$2:$G$600</definedName>
    <definedName name="OEBcodes">'[44]OEB Codes'!$B$9:$Z$511</definedName>
    <definedName name="operating">'[24]WorkPlan - Operating'!$B$7:$AP$678</definedName>
    <definedName name="opsupplier">[25]Setup!$A$30:$A$106</definedName>
    <definedName name="Order" hidden="1">255</definedName>
    <definedName name="oth_beg_bud" localSheetId="4">#REF!</definedName>
    <definedName name="oth_beg_bud">#REF!</definedName>
    <definedName name="oth_end_bud" localSheetId="4">#REF!</definedName>
    <definedName name="oth_end_bud">#REF!</definedName>
    <definedName name="oth12ACT" localSheetId="4">#REF!</definedName>
    <definedName name="oth12ACT">#REF!</definedName>
    <definedName name="othCYACT" localSheetId="4">#REF!</definedName>
    <definedName name="othCYACT">#REF!</definedName>
    <definedName name="othCYBUD" localSheetId="4">#REF!</definedName>
    <definedName name="othCYBUD">#REF!</definedName>
    <definedName name="othCYF" localSheetId="4">#REF!</definedName>
    <definedName name="othCYF">#REF!</definedName>
    <definedName name="OTHEND" localSheetId="4">#REF!</definedName>
    <definedName name="OTHEND">#REF!</definedName>
    <definedName name="other_costs" localSheetId="4">#REF!</definedName>
    <definedName name="other_costs">#REF!</definedName>
    <definedName name="OTHERBUD" localSheetId="4">#REF!</definedName>
    <definedName name="OTHERBUD">#REF!</definedName>
    <definedName name="OtherRateCharges" localSheetId="4">#REF!</definedName>
    <definedName name="OtherRateCharges">#REF!</definedName>
    <definedName name="othNYbud" localSheetId="4">#REF!</definedName>
    <definedName name="othNYbud">#REF!</definedName>
    <definedName name="othPYACT" localSheetId="4">#REF!</definedName>
    <definedName name="othPYACT">#REF!</definedName>
    <definedName name="OTHSTART" localSheetId="4">#REF!</definedName>
    <definedName name="OTHSTART">#REF!</definedName>
    <definedName name="page3" localSheetId="4">[45]RPCAP97!#REF!</definedName>
    <definedName name="page3">[30]RPCAP97!#REF!</definedName>
    <definedName name="page7a" localSheetId="4">[45]RPCAP97!#REF!</definedName>
    <definedName name="page7a">[30]RPCAP97!#REF!</definedName>
    <definedName name="PageAll">[30]RPCAP97!$A$1:$F$59,[30]RPCAP97!$A$60:$F$111,[30]RPCAP97!$A$112:$F$164,[30]RPCAP97!$A$165:$F$223,[30]RPCAP97!$A$283:$F$341,[30]RPCAP97!$A$345:$F$403,[30]RPCAP97!$A$224:$F$282,[30]RPCAP97!$A$404:$F$456,[30]RPCAP97!$A$459:$F$511</definedName>
    <definedName name="PagePart">[30]RPCAP97!$A$1:$F$59,[30]RPCAP97!$A$60:$F$111,[30]RPCAP97!$A$112:$F$164,[30]RPCAP97!$A$165:$F$223</definedName>
    <definedName name="Pages2000a">[8]List99!$A$1:$F$58,[8]List99!$A$62:$F$120,[8]List99!$A$123:$F$186,[8]List99!$A$189:$F$247,[8]List99!$A$250:$F$308,[8]List99!$A$311:$F$370</definedName>
    <definedName name="Pages2000b">[8]List99!$A$373:$F$427,[8]List99!$A$430:$F$488,[8]List99!$A$491:$F$549,[8]List99!$A$551:$F$608,[8]List99!$A$610:$F$667,[8]List99!$A$669:$F$720,[8]List99!$A$724:$F$779</definedName>
    <definedName name="PagesAll">[8]List99!$A$1:$F$58,[8]List99!$A$62:$F$120,[8]List99!$A$123:$F$186,[8]List99!$A$189:$F$247,[8]List99!$A$250:$F$308,[8]List99!$A$311:$F$370,[8]List99!$A$430:$F$488,[8]List99!$A$491:$F$549,[8]List99!$A$550:$F$608,[8]List99!$A$609:$F$667,[8]List99!$A$668:$F$720,[8]List99!$A$723:$F$779</definedName>
    <definedName name="PCI" localSheetId="2">'Threshold Test_BRZ'!$E$16</definedName>
    <definedName name="PCI" localSheetId="1">'Threshold Test_ERZ'!$E$16</definedName>
    <definedName name="PCI" localSheetId="3">'Threshold Test_GRZ'!$E$16</definedName>
    <definedName name="PCI" localSheetId="5">'Threshold Test_HRZ'!$E$16</definedName>
    <definedName name="PCI" localSheetId="4">'Threshold Test_PRZ'!$E$16</definedName>
    <definedName name="PCI">'[26]9. Threshold Test'!$E$16</definedName>
    <definedName name="pemployee">'[24]Labour Types'!$B$7:$H$106</definedName>
    <definedName name="PERIOD_CUTOFF">[22]INDEX!$AD$2</definedName>
    <definedName name="PorW">'[36]B. Setup'!$C$131:$C$132</definedName>
    <definedName name="PriceCapParams" localSheetId="4">#REF!</definedName>
    <definedName name="PriceCapParams">#REF!</definedName>
    <definedName name="primary" localSheetId="4">[11]List99!$A$288:$F$346,[11]List99!#REF!,[11]List99!$A$350:$F$466</definedName>
    <definedName name="primary">[8]List99!$A$288:$F$346,[8]List99!#REF!,[8]List99!$A$350:$F$466</definedName>
    <definedName name="Print">'[46]Nov DEGDAYS'!$A$1:$N$36</definedName>
    <definedName name="_xlnm.Print_Area" localSheetId="2">'Threshold Test_BRZ'!$A$1:$F$75</definedName>
    <definedName name="_xlnm.Print_Area" localSheetId="1">'Threshold Test_ERZ'!$A$1:$F$79</definedName>
    <definedName name="_xlnm.Print_Area" localSheetId="3">'Threshold Test_GRZ'!$A$1:$F$71</definedName>
    <definedName name="_xlnm.Print_Area" localSheetId="5">'Threshold Test_HRZ'!$A$1:$F$65</definedName>
    <definedName name="_xlnm.Print_Area" localSheetId="4">'Threshold Test_PRZ'!$A$1:$F$71</definedName>
    <definedName name="_xlnm.Print_Area">#REF!</definedName>
    <definedName name="print_end" localSheetId="4">#REF!</definedName>
    <definedName name="print_end">#REF!</definedName>
    <definedName name="Program_management_salary">[13]Inputs!$B$8</definedName>
    <definedName name="Project_management_salary">[13]Inputs!$B$7</definedName>
    <definedName name="projectemployee">'[20]Labour Types'!$U$7:$V$106</definedName>
    <definedName name="projectname">'[25]Labour Types'!$U$7:$U$137</definedName>
    <definedName name="q">#REF!</definedName>
    <definedName name="Qend">'[47]RSVA &amp; Other'!$A$3</definedName>
    <definedName name="QUARTER">[22]INDEX!$AD$10</definedName>
    <definedName name="Rate_Class">[41]lists!$A$1:$A$104</definedName>
    <definedName name="Rate_Riders" localSheetId="4">#REF!</definedName>
    <definedName name="Rate_Riders">#REF!</definedName>
    <definedName name="Rate_Year">2019</definedName>
    <definedName name="Ratebase">'[27]Distribution Revenue by Source'!$C$25</definedName>
    <definedName name="RB" localSheetId="2">'Threshold Test_BRZ'!$E$49</definedName>
    <definedName name="RB" localSheetId="1">'Threshold Test_ERZ'!$E$49</definedName>
    <definedName name="RB" localSheetId="3">'Threshold Test_GRZ'!$E$49</definedName>
    <definedName name="RB" localSheetId="5">'Threshold Test_HRZ'!$E$49</definedName>
    <definedName name="RB" localSheetId="4">'Threshold Test_PRZ'!$E$49</definedName>
    <definedName name="RB">'[26]9. Threshold Test'!$E$49</definedName>
    <definedName name="rearrange95">[17]SUM95!$A$75:$I$109,[17]SUM95!$A$110:$I$141,[17]SUM95!$A$142:$I$177</definedName>
    <definedName name="REASON_CODES">[22]INDEX!$BA$3:$BA$32</definedName>
    <definedName name="RPP_Data" localSheetId="4">#REF!</definedName>
    <definedName name="RPP_Data">#REF!</definedName>
    <definedName name="SALBENF" localSheetId="4">#REF!</definedName>
    <definedName name="SALBENF">#REF!</definedName>
    <definedName name="salreg" localSheetId="4">#REF!</definedName>
    <definedName name="salreg">#REF!</definedName>
    <definedName name="SALREGF" localSheetId="4">#REF!</definedName>
    <definedName name="SALREGF">#REF!</definedName>
    <definedName name="sdfas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Solar_installed_cost">[13]Inputs!$B$15</definedName>
    <definedName name="Solar_maintenance">[13]Inputs!$B$22</definedName>
    <definedName name="Sort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Start21" localSheetId="4">'Threshold Test_PRZ'!$H$1</definedName>
    <definedName name="Start21">'Threshold Test_ERZ'!$H$1</definedName>
    <definedName name="Start22">#REF!</definedName>
    <definedName name="Start23">'Threshold Test_BRZ'!$H$1</definedName>
    <definedName name="Start24">'Threshold Test_HRZ'!$H$1</definedName>
    <definedName name="Start25">'Threshold Test_GRZ'!$H$1</definedName>
    <definedName name="Start26">'Threshold Test_GRZ'!$H$1</definedName>
    <definedName name="Start27">'Threshold Test_GRZ'!$H$1</definedName>
    <definedName name="subtrans" localSheetId="4">[11]List99!$A$1:$F$59,[11]List99!$A$60:$F$111,[11]List99!#REF!,[11]List99!$A$112:$F$164,[11]List99!$A$165:$F$228</definedName>
    <definedName name="subtrans">[8]List99!$A$1:$F$59,[8]List99!$A$60:$F$111,[8]List99!#REF!,[8]List99!$A$112:$F$164,[8]List99!$A$165:$F$228</definedName>
    <definedName name="Surtax" localSheetId="4">#REF!</definedName>
    <definedName name="Surtax">#REF!</definedName>
    <definedName name="switch_mergeES">'[31]B.Financial Inputs'!$F$8</definedName>
    <definedName name="switch_mergeHOB">'[31]B.Financial Inputs'!$G$8</definedName>
    <definedName name="switch_mergeHZ">'[31]B.Financial Inputs'!$H$8</definedName>
    <definedName name="switch_mergePS">'[31]B.Financial Inputs'!$E$8</definedName>
    <definedName name="SysPageAll">'[40]MSCalc (2)'!$H$14:$AF$42,'[40]MSCalc (2)'!$H$43:$AF$85,'[40]MSCalc (2)'!$H$86:$AF$129,'[40]MSCalc (2)'!$H$130:$AF$201,'[40]MSCalc (2)'!$H$202:$AF$256,'[40]MSCalc (2)'!$H$257:$AF$279</definedName>
    <definedName name="SYSTEM">[48]OPTTABLE!$A$2:$E$15,[48]OPTTABLE!$Q$2:$T$15,[48]OPTTABLE!$AA$2:$AE$15,[48]OPTTABLE!$AG$2:$AK$15,[48]OPTTABLE!$AW$2:$AZ$15,[48]OPTTABLE!$BB$2:$BF$15,[48]OPTTABLE!$U$2:$Y$15,[48]OPTTABLE!$BH$2:$BH$15</definedName>
    <definedName name="TableLarge">[17]SUM96!$A$203:$K$252,[17]SUM96!$A$253:$K$297,[17]SUM96!$A$300:$K$370,[17]SUM96!$A$371:$K$392</definedName>
    <definedName name="TableName">"Dummy"</definedName>
    <definedName name="TableReportAll">[17]SUM96!$A$203:$K$299,[17]SUM96!$A$300:$K$342,[17]SUM96!$A$343:$K$390</definedName>
    <definedName name="TaxYear">[49]Main!$C$8</definedName>
    <definedName name="TEMPA" localSheetId="4">#REF!</definedName>
    <definedName name="TEMPA">#REF!</definedName>
    <definedName name="terr_name">'[50]1-1 GENERAL (Input)'!$C$56:$D$59</definedName>
    <definedName name="test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test2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TM1REBUILDOPTION">1</definedName>
    <definedName name="TorF">'[36]B. Setup'!$B$131:$B$132</definedName>
    <definedName name="total">[48]OPTTABLE!$A$2:$E$15,[48]OPTTABLE!$Q$2:$T$15,[48]OPTTABLE!$AA$2:$AE$15,[48]OPTTABLE!$AG$2:$AK$15,[48]OPTTABLE!$AW$2:$AZ$15,[48]OPTTABLE!$BB$2:$BF$15,[48]OPTTABLE!$BH$2:$BH$15,[48]OPTTABLE!$U$2:$Y$15</definedName>
    <definedName name="total_dept" localSheetId="4">#REF!</definedName>
    <definedName name="total_dept">#REF!</definedName>
    <definedName name="total_manpower" localSheetId="4">#REF!</definedName>
    <definedName name="total_manpower">#REF!</definedName>
    <definedName name="total_material" localSheetId="4">#REF!</definedName>
    <definedName name="total_material">#REF!</definedName>
    <definedName name="total_other" localSheetId="4">#REF!</definedName>
    <definedName name="total_other">#REF!</definedName>
    <definedName name="total_transportation" localSheetId="4">#REF!</definedName>
    <definedName name="total_transportation">#REF!</definedName>
    <definedName name="TRANBUD" localSheetId="4">#REF!</definedName>
    <definedName name="TRANBUD">#REF!</definedName>
    <definedName name="TRANEND" localSheetId="4">#REF!</definedName>
    <definedName name="TRANEND">#REF!</definedName>
    <definedName name="transportation_costs" localSheetId="4">#REF!</definedName>
    <definedName name="transportation_costs">#REF!</definedName>
    <definedName name="TRANSTART" localSheetId="4">#REF!</definedName>
    <definedName name="TRANSTART">#REF!</definedName>
    <definedName name="trn_beg_bud" localSheetId="4">#REF!</definedName>
    <definedName name="trn_beg_bud">#REF!</definedName>
    <definedName name="trn_end_bud" localSheetId="4">#REF!</definedName>
    <definedName name="trn_end_bud">#REF!</definedName>
    <definedName name="trn12ACT" localSheetId="4">#REF!</definedName>
    <definedName name="trn12ACT">#REF!</definedName>
    <definedName name="trnCYACT" localSheetId="4">#REF!</definedName>
    <definedName name="trnCYACT">#REF!</definedName>
    <definedName name="trnCYBUD" localSheetId="4">#REF!</definedName>
    <definedName name="trnCYBUD">#REF!</definedName>
    <definedName name="trnCYF" localSheetId="4">#REF!</definedName>
    <definedName name="trnCYF">#REF!</definedName>
    <definedName name="trnNYbud" localSheetId="4">#REF!</definedName>
    <definedName name="trnNYbud">#REF!</definedName>
    <definedName name="trnPYACT" localSheetId="4">#REF!</definedName>
    <definedName name="trnPYACT">#REF!</definedName>
    <definedName name="TWENTY_FIVE_YEAR_CLUB">[23]MANPOWER!$H$40:$J$40</definedName>
    <definedName name="UnionStaff">[24]Setup!$B$17:$G$114</definedName>
    <definedName name="UnionTitles">[24]Setup!$B$17:$B$114</definedName>
    <definedName name="Units_commissioned_2019">[13]Inputs!$B$41</definedName>
    <definedName name="Units_commissioned_2020">[13]Inputs!$C$41</definedName>
    <definedName name="Units_commissioned_2021">[13]Inputs!$D$41</definedName>
    <definedName name="Units_commissioned_2022">[13]Inputs!$E$41</definedName>
    <definedName name="Units1">[41]lists!$O$2:$O$4</definedName>
    <definedName name="USD_CAD_exchange">[13]Inputs!$B$2</definedName>
    <definedName name="UsefulLife">'[19]Depreciation Summary'!$A$10:$C$40</definedName>
    <definedName name="USOA">'[51]B. Setup'!$A$1649:$B$2120</definedName>
    <definedName name="Utility">[34]Financials!$A$1</definedName>
    <definedName name="UtilityInfo" localSheetId="4">#REF!</definedName>
    <definedName name="UtilityInfo">#REF!</definedName>
    <definedName name="utitliy1">[52]Financials!$A$1</definedName>
    <definedName name="VarSum">'[14]monthly details by account'!$E$99:$AB$105</definedName>
    <definedName name="vehicle">[25]Setup!$A$115:$A$134</definedName>
    <definedName name="vehiclelookup">[20]Setup!$A$325:$E$344</definedName>
    <definedName name="w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WAGBENF" localSheetId="4">#REF!</definedName>
    <definedName name="WAGBENF">#REF!</definedName>
    <definedName name="wagdob" localSheetId="4">#REF!</definedName>
    <definedName name="wagdob">#REF!</definedName>
    <definedName name="wagdobf" localSheetId="4">#REF!</definedName>
    <definedName name="wagdobf">#REF!</definedName>
    <definedName name="wagreg" localSheetId="4">#REF!</definedName>
    <definedName name="wagreg">#REF!</definedName>
    <definedName name="wagregf" localSheetId="4">#REF!</definedName>
    <definedName name="wagregf">#REF!</definedName>
    <definedName name="wemployee">'[24]Labour Types'!$A$7:$H$106</definedName>
    <definedName name="wn.revenue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orkemployee">'[20]Labour Types'!$S$7:$T$106</definedName>
    <definedName name="workname">'[25]Labour Types'!$S$7:$S$137</definedName>
    <definedName name="wrn.5._.Year._.Plan." hidden="1">{#N/A,#N/A,FALSE,"Cover";#N/A,#N/A,FALSE,"Key Assumptions";#N/A,#N/A,FALSE,"Assum1";#N/A,#N/A,FALSE,"Revenue";#N/A,#N/A,FALSE,"Operating Income";#N/A,#N/A,FALSE,"Capital employed";#N/A,#N/A,FALSE,"Cap Emp WS"}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mplete._.Report.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prorate._.Package.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rrent._.Year._.Plan._.Only.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custadds_volumes." hidden="1">{"datatable",#N/A,FALSE,"Cust.Adds_Volumes"}</definedName>
    <definedName name="wrn.Exception._.Report." hidden="1">{#N/A,#N/A,FALSE,"Exception Report"}</definedName>
    <definedName name="wrn.Five._.Year._.Plan.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ull._.Business._.Plan._.Package.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income." hidden="1">{"income",#N/A,FALSE,"income_statement"}</definedName>
    <definedName name="wrn.OMreport." hidden="1">{"OM_data",#N/A,FALSE,"O&amp;M Data Table";"OM_regulatory_adjustments",#N/A,FALSE,"O&amp;M Data Table";"OM_select_data",#N/A,FALSE,"O&amp;M Data Table"}</definedName>
    <definedName name="wrn.Plan._.Support._.Only.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reliminary._.Plan." hidden="1">{#N/A,#N/A,FALSE,"Part E";#N/A,#N/A,FALSE,"E.1 Prelim Earnings Plan"}</definedName>
    <definedName name="wrn.President._.Report." hidden="1">{#N/A,#N/A,FALSE,"President's Cover";#N/A,#N/A,FALSE,"A.1 1998 Objectives";#N/A,#N/A,FALSE,"A.2 President's Measures";#N/A,#N/A,FALSE,"A.3 Commentary"}</definedName>
    <definedName name="wrn.Quarter._.1._.Forecast.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2._.Forecast.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3._.Forecast.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ly._.Consolidation._.Report.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Supplemental._.Pkg..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Year._.End._.Reporting._.Pkg..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xxxxxxx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YEAR">[22]INDEX!$AD$4</definedName>
    <definedName name="YEAR_LIST">[22]INDEX!$AD$11:$AD$20</definedName>
    <definedName name="YTDvar">'[12]CAP - data - current month'!$O$10:$O$1008</definedName>
    <definedName name="Z_Factor_Analysis" localSheetId="4">#REF!</definedName>
    <definedName name="Z_Factor_Analysi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1" l="1"/>
  <c r="C28" i="1"/>
  <c r="C27" i="1"/>
  <c r="G23" i="1" l="1"/>
  <c r="G22" i="1"/>
  <c r="G21" i="1"/>
  <c r="G20" i="1"/>
  <c r="G19" i="1"/>
  <c r="F23" i="1"/>
  <c r="F22" i="1"/>
  <c r="F21" i="1"/>
  <c r="F20" i="1"/>
  <c r="F19" i="1"/>
  <c r="D23" i="1"/>
  <c r="D22" i="1"/>
  <c r="D21" i="1"/>
  <c r="D20" i="1"/>
  <c r="D19" i="1"/>
  <c r="D24" i="1" s="1"/>
  <c r="C23" i="1"/>
  <c r="C22" i="1"/>
  <c r="C21" i="1"/>
  <c r="C20" i="1"/>
  <c r="C19" i="1"/>
  <c r="G18" i="1"/>
  <c r="F18" i="1"/>
  <c r="E18" i="1"/>
  <c r="D18" i="1"/>
  <c r="C18" i="1"/>
  <c r="G17" i="1"/>
  <c r="F17" i="1"/>
  <c r="E17" i="1"/>
  <c r="E49" i="2"/>
  <c r="G24" i="1" l="1"/>
  <c r="F24" i="1"/>
  <c r="D17" i="1"/>
  <c r="C17" i="1"/>
  <c r="G13" i="1"/>
  <c r="F13" i="1"/>
  <c r="E13" i="1"/>
  <c r="D13" i="1"/>
  <c r="C13" i="1"/>
  <c r="G12" i="1"/>
  <c r="F12" i="1"/>
  <c r="E12" i="1"/>
  <c r="D12" i="1"/>
  <c r="C12" i="1"/>
  <c r="G10" i="1"/>
  <c r="F10" i="1"/>
  <c r="E10" i="1"/>
  <c r="D10" i="1"/>
  <c r="C10" i="1"/>
  <c r="C71" i="6"/>
  <c r="C70" i="6"/>
  <c r="C69" i="6"/>
  <c r="C68" i="6"/>
  <c r="C67" i="6"/>
  <c r="C66" i="6"/>
  <c r="C65" i="6"/>
  <c r="C64" i="6"/>
  <c r="E51" i="6"/>
  <c r="E47" i="6"/>
  <c r="E41" i="6"/>
  <c r="E49" i="6" s="1"/>
  <c r="E39" i="6"/>
  <c r="E31" i="6"/>
  <c r="E20" i="6"/>
  <c r="E16" i="6"/>
  <c r="C65" i="5"/>
  <c r="C64" i="5"/>
  <c r="C63" i="5"/>
  <c r="C62" i="5"/>
  <c r="C61" i="5"/>
  <c r="E51" i="5"/>
  <c r="E47" i="5"/>
  <c r="E41" i="5"/>
  <c r="E49" i="5" s="1"/>
  <c r="E39" i="5"/>
  <c r="E31" i="5"/>
  <c r="E20" i="5"/>
  <c r="E16" i="5"/>
  <c r="C73" i="4"/>
  <c r="C72" i="4"/>
  <c r="C71" i="4"/>
  <c r="C70" i="4"/>
  <c r="C69" i="4"/>
  <c r="C68" i="4"/>
  <c r="C67" i="4"/>
  <c r="C66" i="4"/>
  <c r="C65" i="4"/>
  <c r="E51" i="4"/>
  <c r="E49" i="4"/>
  <c r="E59" i="4" s="1"/>
  <c r="E70" i="4" s="1"/>
  <c r="E47" i="4"/>
  <c r="E41" i="4"/>
  <c r="E39" i="4"/>
  <c r="E31" i="4"/>
  <c r="E20" i="4"/>
  <c r="E16" i="4"/>
  <c r="E51" i="3"/>
  <c r="E47" i="3"/>
  <c r="E41" i="3"/>
  <c r="E49" i="3" s="1"/>
  <c r="E39" i="3"/>
  <c r="E31" i="3"/>
  <c r="E20" i="3"/>
  <c r="E16" i="3"/>
  <c r="C78" i="2"/>
  <c r="C77" i="2"/>
  <c r="C76" i="2"/>
  <c r="C75" i="2"/>
  <c r="C74" i="2"/>
  <c r="C73" i="2"/>
  <c r="C72" i="2"/>
  <c r="C71" i="2"/>
  <c r="C70" i="2"/>
  <c r="C69" i="2"/>
  <c r="C68" i="2"/>
  <c r="E51" i="2"/>
  <c r="E47" i="2"/>
  <c r="E41" i="2"/>
  <c r="E39" i="2"/>
  <c r="E31" i="2"/>
  <c r="E20" i="2"/>
  <c r="E16" i="2"/>
  <c r="E57" i="3" l="1"/>
  <c r="E67" i="3" s="1"/>
  <c r="E54" i="3"/>
  <c r="E64" i="3" s="1"/>
  <c r="E60" i="3"/>
  <c r="E70" i="3" s="1"/>
  <c r="E56" i="3"/>
  <c r="E66" i="3" s="1"/>
  <c r="E58" i="3"/>
  <c r="E68" i="3" s="1"/>
  <c r="E59" i="3"/>
  <c r="E69" i="3" s="1"/>
  <c r="E55" i="3"/>
  <c r="E65" i="3" s="1"/>
  <c r="E56" i="5"/>
  <c r="E63" i="5" s="1"/>
  <c r="E57" i="5"/>
  <c r="E64" i="5" s="1"/>
  <c r="E55" i="5"/>
  <c r="E62" i="5" s="1"/>
  <c r="E58" i="5"/>
  <c r="E65" i="5" s="1"/>
  <c r="E54" i="5"/>
  <c r="E61" i="5" s="1"/>
  <c r="E61" i="6"/>
  <c r="E71" i="6" s="1"/>
  <c r="E23" i="1" s="1"/>
  <c r="E57" i="6"/>
  <c r="E67" i="6" s="1"/>
  <c r="E19" i="1" s="1"/>
  <c r="E54" i="6"/>
  <c r="E64" i="6" s="1"/>
  <c r="E60" i="6"/>
  <c r="E70" i="6" s="1"/>
  <c r="E22" i="1" s="1"/>
  <c r="E56" i="6"/>
  <c r="E66" i="6" s="1"/>
  <c r="E58" i="6"/>
  <c r="E68" i="6" s="1"/>
  <c r="E20" i="1" s="1"/>
  <c r="E59" i="6"/>
  <c r="E69" i="6" s="1"/>
  <c r="E21" i="1" s="1"/>
  <c r="E55" i="6"/>
  <c r="E65" i="6" s="1"/>
  <c r="E62" i="2"/>
  <c r="E76" i="2" s="1"/>
  <c r="E58" i="2"/>
  <c r="E72" i="2" s="1"/>
  <c r="E54" i="2"/>
  <c r="E68" i="2" s="1"/>
  <c r="E63" i="2"/>
  <c r="E77" i="2" s="1"/>
  <c r="E55" i="2"/>
  <c r="E69" i="2" s="1"/>
  <c r="E61" i="2"/>
  <c r="E75" i="2" s="1"/>
  <c r="E57" i="2"/>
  <c r="E71" i="2" s="1"/>
  <c r="E64" i="2"/>
  <c r="E78" i="2" s="1"/>
  <c r="E56" i="2"/>
  <c r="E70" i="2" s="1"/>
  <c r="E60" i="2"/>
  <c r="E74" i="2" s="1"/>
  <c r="E59" i="2"/>
  <c r="E73" i="2" s="1"/>
  <c r="E57" i="4"/>
  <c r="E68" i="4" s="1"/>
  <c r="E61" i="4"/>
  <c r="E72" i="4" s="1"/>
  <c r="E56" i="4"/>
  <c r="E67" i="4" s="1"/>
  <c r="E54" i="4"/>
  <c r="E65" i="4" s="1"/>
  <c r="E58" i="4"/>
  <c r="E69" i="4" s="1"/>
  <c r="E62" i="4"/>
  <c r="E73" i="4" s="1"/>
  <c r="E60" i="4"/>
  <c r="E71" i="4" s="1"/>
  <c r="E55" i="4"/>
  <c r="E66" i="4" s="1"/>
  <c r="E24" i="1" l="1"/>
  <c r="C24" i="1"/>
  <c r="H23" i="1"/>
  <c r="H22" i="1"/>
  <c r="H21" i="1"/>
  <c r="H20" i="1"/>
  <c r="H19" i="1"/>
  <c r="H18" i="1"/>
  <c r="H17" i="1"/>
  <c r="G15" i="1"/>
  <c r="F15" i="1"/>
  <c r="E15" i="1"/>
  <c r="D15" i="1"/>
  <c r="C15" i="1"/>
  <c r="H8" i="1"/>
  <c r="G8" i="1"/>
  <c r="G14" i="1" s="1"/>
  <c r="F8" i="1"/>
  <c r="F14" i="1" s="1"/>
  <c r="E8" i="1"/>
  <c r="E14" i="1" s="1"/>
  <c r="D8" i="1"/>
  <c r="D14" i="1" s="1"/>
  <c r="C8" i="1"/>
  <c r="C14" i="1" s="1"/>
  <c r="H24" i="1" l="1"/>
</calcChain>
</file>

<file path=xl/sharedStrings.xml><?xml version="1.0" encoding="utf-8"?>
<sst xmlns="http://schemas.openxmlformats.org/spreadsheetml/2006/main" count="254" uniqueCount="74">
  <si>
    <t>Alectra 2020 EDR Application</t>
  </si>
  <si>
    <t>Threshold Calculation for M-factor</t>
  </si>
  <si>
    <t>Description</t>
  </si>
  <si>
    <t>ERZ</t>
  </si>
  <si>
    <t>BRZ</t>
  </si>
  <si>
    <t>GRZ</t>
  </si>
  <si>
    <t>PRZ</t>
  </si>
  <si>
    <t>HRZ</t>
  </si>
  <si>
    <t>ALECTRA</t>
  </si>
  <si>
    <t>Inflation</t>
  </si>
  <si>
    <t>Less: Productivity Factor</t>
  </si>
  <si>
    <t>Less: Stretch Factor</t>
  </si>
  <si>
    <t>Price Cap Index</t>
  </si>
  <si>
    <t>Growth Factor</t>
  </si>
  <si>
    <t>Rebasing Year</t>
  </si>
  <si>
    <t># Years since rebasing</t>
  </si>
  <si>
    <t>Dead Band</t>
  </si>
  <si>
    <t>Rate Base</t>
  </si>
  <si>
    <t>Depreciation</t>
  </si>
  <si>
    <t>Threshold Capital Expenditure 2020</t>
  </si>
  <si>
    <t>Threshold Capital Expenditure 2021</t>
  </si>
  <si>
    <t>Threshold Capital Expenditure 2022</t>
  </si>
  <si>
    <t>Threshold Capital Expenditure 2023</t>
  </si>
  <si>
    <t>Threshold Capital Expenditure 2024</t>
  </si>
  <si>
    <t>Threshold Capital Expenditure 2020-2024</t>
  </si>
  <si>
    <t>Back to Index</t>
  </si>
  <si>
    <t>No Input Required.</t>
  </si>
  <si>
    <t>Final Threshold Calculation</t>
  </si>
  <si>
    <t>Cost of Service Rebasing Year</t>
  </si>
  <si>
    <t>Price Cap IR Year in which Application is made</t>
  </si>
  <si>
    <t>Growth Factor Calculation</t>
  </si>
  <si>
    <t>Revenues Based on 2018 Actual Distribution Demand</t>
  </si>
  <si>
    <t>Revenues Based on 2013 Board-Approved Distribution Demand</t>
  </si>
  <si>
    <t>Average Net Fixed Assets</t>
  </si>
  <si>
    <t>Gross Fixed Assets Opening</t>
  </si>
  <si>
    <t>Add: CWIP Opening</t>
  </si>
  <si>
    <t>Capital Additions</t>
  </si>
  <si>
    <t>Capital Disposals</t>
  </si>
  <si>
    <t>Capital Retirements</t>
  </si>
  <si>
    <t>Deduct: CWIP Closing</t>
  </si>
  <si>
    <t>Gross Fixed Assets - Closing</t>
  </si>
  <si>
    <t>Average Gross Fixed Assets</t>
  </si>
  <si>
    <t>Accumulated Depreciation - Opening</t>
  </si>
  <si>
    <t>Depreciation Expense</t>
  </si>
  <si>
    <t>Disposals</t>
  </si>
  <si>
    <t>Retirements</t>
  </si>
  <si>
    <t>Accumulated Depreciation - Closing</t>
  </si>
  <si>
    <t>Average Accumulated Depreciation</t>
  </si>
  <si>
    <t xml:space="preserve">Average Net Fixed Assets </t>
  </si>
  <si>
    <t>Working Capital Allowance</t>
  </si>
  <si>
    <t>Working Capital Allowance Base</t>
  </si>
  <si>
    <t>Working Capital Allowance Rate</t>
  </si>
  <si>
    <t>Threshold Value (varies by Price Cap IR Year subsequent to CoS rebasing)</t>
  </si>
  <si>
    <t xml:space="preserve">    Price Cap IR Year 2014</t>
  </si>
  <si>
    <t xml:space="preserve">    Price Cap IR Year 2015</t>
  </si>
  <si>
    <t xml:space="preserve">    Price Cap IR Year 2016</t>
  </si>
  <si>
    <t xml:space="preserve">    Price Cap IR Year 2017</t>
  </si>
  <si>
    <t xml:space="preserve">    Price Cap IR Year 2018</t>
  </si>
  <si>
    <t xml:space="preserve">    Price Cap IR Year 2019</t>
  </si>
  <si>
    <t xml:space="preserve">    Price Cap IR Year 2020</t>
  </si>
  <si>
    <t xml:space="preserve">    Price Cap IR Year 2021</t>
  </si>
  <si>
    <t xml:space="preserve">    Price Cap IR Year 2022</t>
  </si>
  <si>
    <t xml:space="preserve">    Price Cap IR Year 2023</t>
  </si>
  <si>
    <t xml:space="preserve">    Price Cap IR Year 2024</t>
  </si>
  <si>
    <t>Threshold CAPEX</t>
  </si>
  <si>
    <t>Revenues Based on 2017 Board-Approved Distribution Demand</t>
  </si>
  <si>
    <t>Revenues Based on 2015 Board-Approved Distribution Demand</t>
  </si>
  <si>
    <t>Revenues Based on 2019 Board-Approved Distribution Demand</t>
  </si>
  <si>
    <t>Revenues Based on 2016 Board-Approved Distribution Demand</t>
  </si>
  <si>
    <t>Eligible Incremental Capital</t>
  </si>
  <si>
    <t>2020-2024 DSP Capital Forecast</t>
  </si>
  <si>
    <t>Less: Materiality Threshold</t>
  </si>
  <si>
    <t>Maximum M-factor Eligible Capital</t>
  </si>
  <si>
    <t>CAPEX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</si>
</sst>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-* #,##0_-;\-* #,##0_-;_-* &quot;-&quot;??_-;_-@_-"/>
    <numFmt numFmtId="166" formatCode="&quot;$&quot;#,##0"/>
    <numFmt numFmtId="167" formatCode="&quot;$&quot;#,##0.0"/>
    <numFmt numFmtId="168" formatCode="&quot;$&quot;#,##0.0_);\(&quot;$&quot;#,##0.0\)"/>
    <numFmt numFmtId="169" formatCode="_-&quot;$&quot;* #,##0_-;\-&quot;$&quot;* #,##0_-;_-&quot;$&quot;* &quot;-&quot;??_-;_-@_-"/>
    <numFmt numFmtId="170" formatCode="0.0%"/>
    <numFmt numFmtId="171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8"/>
      <color rgb="FFFF000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mediumGray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1" applyFont="1"/>
    <xf numFmtId="0" fontId="1" fillId="0" borderId="0" xfId="1"/>
    <xf numFmtId="0" fontId="1" fillId="0" borderId="0" xfId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164" fontId="1" fillId="0" borderId="1" xfId="1" applyNumberFormat="1" applyFont="1" applyBorder="1"/>
    <xf numFmtId="10" fontId="1" fillId="0" borderId="1" xfId="2" applyNumberFormat="1" applyFont="1" applyFill="1" applyBorder="1" applyAlignment="1">
      <alignment horizontal="right"/>
    </xf>
    <xf numFmtId="10" fontId="1" fillId="0" borderId="1" xfId="2" applyNumberFormat="1" applyFont="1" applyBorder="1" applyAlignment="1">
      <alignment horizontal="right"/>
    </xf>
    <xf numFmtId="10" fontId="1" fillId="3" borderId="1" xfId="2" applyNumberFormat="1" applyFont="1" applyFill="1" applyBorder="1" applyAlignment="1">
      <alignment horizontal="right"/>
    </xf>
    <xf numFmtId="0" fontId="1" fillId="0" borderId="1" xfId="3" quotePrefix="1" applyNumberFormat="1" applyFont="1" applyBorder="1" applyAlignment="1">
      <alignment horizontal="right"/>
    </xf>
    <xf numFmtId="0" fontId="1" fillId="3" borderId="1" xfId="3" quotePrefix="1" applyNumberFormat="1" applyFont="1" applyFill="1" applyBorder="1" applyAlignment="1">
      <alignment horizontal="right"/>
    </xf>
    <xf numFmtId="165" fontId="1" fillId="0" borderId="1" xfId="3" applyNumberFormat="1" applyFont="1" applyBorder="1" applyAlignment="1">
      <alignment horizontal="right"/>
    </xf>
    <xf numFmtId="165" fontId="1" fillId="3" borderId="1" xfId="3" applyNumberFormat="1" applyFont="1" applyFill="1" applyBorder="1" applyAlignment="1">
      <alignment horizontal="right"/>
    </xf>
    <xf numFmtId="9" fontId="1" fillId="0" borderId="1" xfId="2" applyFont="1" applyBorder="1" applyAlignment="1">
      <alignment horizontal="right"/>
    </xf>
    <xf numFmtId="9" fontId="1" fillId="3" borderId="1" xfId="2" applyFont="1" applyFill="1" applyBorder="1" applyAlignment="1">
      <alignment horizontal="right"/>
    </xf>
    <xf numFmtId="166" fontId="1" fillId="0" borderId="1" xfId="4" applyNumberFormat="1" applyFont="1" applyBorder="1" applyAlignment="1">
      <alignment horizontal="right"/>
    </xf>
    <xf numFmtId="166" fontId="1" fillId="0" borderId="1" xfId="1" applyNumberFormat="1" applyFont="1" applyBorder="1" applyAlignment="1">
      <alignment horizontal="right"/>
    </xf>
    <xf numFmtId="168" fontId="2" fillId="0" borderId="1" xfId="1" applyNumberFormat="1" applyFont="1" applyBorder="1" applyAlignment="1">
      <alignment horizontal="left"/>
    </xf>
    <xf numFmtId="166" fontId="2" fillId="0" borderId="1" xfId="1" applyNumberFormat="1" applyFont="1" applyBorder="1" applyAlignment="1">
      <alignment horizontal="right"/>
    </xf>
    <xf numFmtId="167" fontId="2" fillId="0" borderId="1" xfId="1" applyNumberFormat="1" applyFont="1" applyBorder="1" applyAlignment="1">
      <alignment horizontal="right"/>
    </xf>
    <xf numFmtId="0" fontId="1" fillId="0" borderId="0" xfId="1" applyAlignment="1">
      <alignment wrapText="1"/>
    </xf>
    <xf numFmtId="0" fontId="6" fillId="0" borderId="0" xfId="9" applyProtection="1"/>
    <xf numFmtId="0" fontId="6" fillId="0" borderId="0" xfId="9" applyProtection="1">
      <protection locked="0"/>
    </xf>
    <xf numFmtId="0" fontId="5" fillId="0" borderId="0" xfId="8" applyProtection="1">
      <protection locked="0"/>
    </xf>
    <xf numFmtId="0" fontId="7" fillId="0" borderId="0" xfId="9" applyFont="1" applyProtection="1"/>
    <xf numFmtId="0" fontId="8" fillId="0" borderId="0" xfId="9" applyFont="1" applyAlignment="1" applyProtection="1">
      <alignment horizontal="left" indent="1"/>
    </xf>
    <xf numFmtId="0" fontId="10" fillId="0" borderId="0" xfId="9" applyFont="1" applyProtection="1"/>
    <xf numFmtId="0" fontId="8" fillId="0" borderId="0" xfId="9" applyFont="1" applyProtection="1"/>
    <xf numFmtId="0" fontId="8" fillId="0" borderId="0" xfId="9" applyFont="1" applyFill="1" applyAlignment="1" applyProtection="1">
      <alignment horizontal="center"/>
      <protection locked="0"/>
    </xf>
    <xf numFmtId="0" fontId="6" fillId="4" borderId="0" xfId="9" applyFill="1" applyProtection="1"/>
    <xf numFmtId="0" fontId="8" fillId="5" borderId="0" xfId="9" applyFont="1" applyFill="1" applyProtection="1"/>
    <xf numFmtId="0" fontId="6" fillId="5" borderId="0" xfId="9" applyFill="1" applyProtection="1"/>
    <xf numFmtId="10" fontId="8" fillId="5" borderId="0" xfId="9" applyNumberFormat="1" applyFont="1" applyFill="1" applyAlignment="1" applyProtection="1">
      <alignment horizontal="center"/>
    </xf>
    <xf numFmtId="0" fontId="11" fillId="0" borderId="0" xfId="9" applyFont="1" applyAlignment="1" applyProtection="1">
      <alignment horizontal="left" vertical="center" indent="3"/>
    </xf>
    <xf numFmtId="166" fontId="11" fillId="4" borderId="0" xfId="6" applyNumberFormat="1" applyFont="1" applyFill="1" applyAlignment="1" applyProtection="1">
      <alignment horizontal="center"/>
    </xf>
    <xf numFmtId="0" fontId="11" fillId="0" borderId="0" xfId="9" applyFont="1" applyFill="1" applyAlignment="1" applyProtection="1">
      <alignment horizontal="left" vertical="center" indent="3"/>
    </xf>
    <xf numFmtId="10" fontId="8" fillId="5" borderId="0" xfId="10" applyNumberFormat="1" applyFont="1" applyFill="1" applyAlignment="1" applyProtection="1">
      <alignment horizontal="center"/>
    </xf>
    <xf numFmtId="9" fontId="8" fillId="5" borderId="0" xfId="10" applyFont="1" applyFill="1" applyAlignment="1" applyProtection="1">
      <alignment horizontal="center"/>
    </xf>
    <xf numFmtId="169" fontId="12" fillId="4" borderId="0" xfId="11" applyNumberFormat="1" applyFont="1" applyFill="1" applyProtection="1"/>
    <xf numFmtId="0" fontId="6" fillId="0" borderId="0" xfId="9" applyAlignment="1" applyProtection="1">
      <alignment horizontal="left" indent="1"/>
    </xf>
    <xf numFmtId="169" fontId="12" fillId="4" borderId="2" xfId="11" applyNumberFormat="1" applyFont="1" applyFill="1" applyBorder="1" applyProtection="1"/>
    <xf numFmtId="0" fontId="6" fillId="0" borderId="0" xfId="9" applyAlignment="1" applyProtection="1">
      <alignment horizontal="left" indent="2"/>
    </xf>
    <xf numFmtId="0" fontId="6" fillId="4" borderId="0" xfId="9" applyFont="1" applyFill="1" applyProtection="1"/>
    <xf numFmtId="170" fontId="12" fillId="4" borderId="0" xfId="10" applyNumberFormat="1" applyFont="1" applyFill="1" applyAlignment="1" applyProtection="1">
      <alignment horizontal="right"/>
    </xf>
    <xf numFmtId="169" fontId="8" fillId="4" borderId="3" xfId="11" applyNumberFormat="1" applyFont="1" applyFill="1" applyBorder="1" applyProtection="1"/>
    <xf numFmtId="0" fontId="8" fillId="0" borderId="0" xfId="9" applyFont="1" applyAlignment="1" applyProtection="1">
      <alignment horizontal="right"/>
    </xf>
    <xf numFmtId="169" fontId="8" fillId="4" borderId="0" xfId="11" applyNumberFormat="1" applyFont="1" applyFill="1" applyProtection="1"/>
    <xf numFmtId="9" fontId="8" fillId="4" borderId="4" xfId="7" applyFont="1" applyFill="1" applyBorder="1" applyAlignment="1" applyProtection="1">
      <alignment horizontal="right"/>
    </xf>
    <xf numFmtId="0" fontId="8" fillId="0" borderId="0" xfId="9" applyFont="1" applyBorder="1" applyProtection="1"/>
    <xf numFmtId="0" fontId="6" fillId="0" borderId="0" xfId="9" applyFont="1" applyProtection="1"/>
    <xf numFmtId="170" fontId="8" fillId="4" borderId="1" xfId="7" applyNumberFormat="1" applyFont="1" applyFill="1" applyBorder="1" applyAlignment="1" applyProtection="1">
      <alignment horizontal="right"/>
    </xf>
    <xf numFmtId="0" fontId="6" fillId="0" borderId="0" xfId="9" applyFont="1" applyFill="1" applyProtection="1"/>
    <xf numFmtId="0" fontId="6" fillId="0" borderId="0" xfId="9" applyFill="1" applyProtection="1"/>
    <xf numFmtId="170" fontId="8" fillId="0" borderId="1" xfId="7" applyNumberFormat="1" applyFont="1" applyFill="1" applyBorder="1" applyAlignment="1" applyProtection="1">
      <alignment horizontal="right"/>
    </xf>
    <xf numFmtId="170" fontId="8" fillId="0" borderId="0" xfId="7" applyNumberFormat="1" applyFont="1" applyFill="1" applyBorder="1" applyAlignment="1" applyProtection="1">
      <alignment horizontal="right"/>
    </xf>
    <xf numFmtId="169" fontId="12" fillId="4" borderId="4" xfId="11" applyNumberFormat="1" applyFont="1" applyFill="1" applyBorder="1" applyProtection="1"/>
    <xf numFmtId="169" fontId="13" fillId="4" borderId="1" xfId="11" applyNumberFormat="1" applyFont="1" applyFill="1" applyBorder="1" applyProtection="1"/>
    <xf numFmtId="165" fontId="6" fillId="0" borderId="0" xfId="5" applyNumberFormat="1" applyFont="1" applyProtection="1"/>
    <xf numFmtId="165" fontId="6" fillId="0" borderId="0" xfId="9" applyNumberFormat="1" applyProtection="1"/>
    <xf numFmtId="169" fontId="13" fillId="0" borderId="1" xfId="11" applyNumberFormat="1" applyFont="1" applyFill="1" applyBorder="1" applyProtection="1"/>
    <xf numFmtId="169" fontId="6" fillId="0" borderId="0" xfId="9" applyNumberFormat="1" applyProtection="1"/>
    <xf numFmtId="0" fontId="14" fillId="0" borderId="0" xfId="9" applyFont="1" applyAlignment="1" applyProtection="1">
      <alignment vertical="top"/>
    </xf>
    <xf numFmtId="0" fontId="6" fillId="0" borderId="0" xfId="9" applyAlignment="1" applyProtection="1">
      <alignment wrapText="1"/>
    </xf>
    <xf numFmtId="171" fontId="1" fillId="0" borderId="0" xfId="1" applyNumberFormat="1"/>
    <xf numFmtId="0" fontId="9" fillId="0" borderId="0" xfId="9" applyFont="1" applyAlignment="1" applyProtection="1">
      <alignment horizontal="center" vertical="center"/>
    </xf>
    <xf numFmtId="0" fontId="6" fillId="0" borderId="0" xfId="9" applyAlignment="1" applyProtection="1">
      <alignment horizontal="left" wrapText="1"/>
    </xf>
    <xf numFmtId="0" fontId="1" fillId="0" borderId="1" xfId="1" applyBorder="1"/>
    <xf numFmtId="0" fontId="3" fillId="6" borderId="1" xfId="1" applyFont="1" applyFill="1" applyBorder="1"/>
    <xf numFmtId="0" fontId="3" fillId="6" borderId="1" xfId="1" applyFont="1" applyFill="1" applyBorder="1" applyAlignment="1">
      <alignment horizontal="center"/>
    </xf>
    <xf numFmtId="167" fontId="1" fillId="0" borderId="1" xfId="1" applyNumberFormat="1" applyFont="1" applyBorder="1" applyAlignment="1">
      <alignment horizontal="right"/>
    </xf>
    <xf numFmtId="0" fontId="2" fillId="0" borderId="1" xfId="1" applyFont="1" applyBorder="1"/>
    <xf numFmtId="167" fontId="2" fillId="0" borderId="1" xfId="1" applyNumberFormat="1" applyFont="1" applyBorder="1"/>
  </cellXfs>
  <cellStyles count="12">
    <cellStyle name="Comma" xfId="5" builtinId="3"/>
    <cellStyle name="Comma 53" xfId="3" xr:uid="{00000000-0005-0000-0000-000001000000}"/>
    <cellStyle name="Currency" xfId="6" builtinId="4"/>
    <cellStyle name="Currency 2" xfId="4" xr:uid="{00000000-0005-0000-0000-000003000000}"/>
    <cellStyle name="Currency 3" xfId="11" xr:uid="{00000000-0005-0000-0000-000004000000}"/>
    <cellStyle name="Hyperlink" xfId="8" builtinId="8"/>
    <cellStyle name="Normal" xfId="0" builtinId="0"/>
    <cellStyle name="Normal 2 2" xfId="1" xr:uid="{00000000-0005-0000-0000-000007000000}"/>
    <cellStyle name="Normal 6" xfId="9" xr:uid="{00000000-0005-0000-0000-000008000000}"/>
    <cellStyle name="Percent" xfId="7" builtinId="5"/>
    <cellStyle name="Percent 2" xfId="2" xr:uid="{00000000-0005-0000-0000-00000A000000}"/>
    <cellStyle name="Percent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theme" Target="theme/theme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1123950</xdr:colOff>
      <xdr:row>9</xdr:row>
      <xdr:rowOff>204787</xdr:rowOff>
    </xdr:from>
    <xdr:ext cx="6991349" cy="4430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2A22143-CD97-494B-BAFD-E1ECF8F1B46B}"/>
                </a:ext>
              </a:extLst>
            </xdr:cNvPr>
            <xdr:cNvSpPr txBox="1"/>
          </xdr:nvSpPr>
          <xdr:spPr>
            <a:xfrm>
              <a:off x="729615" y="2304097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1" i="1">
                        <a:latin typeface="Cambria Math"/>
                      </a:rPr>
                      <m:t>𝑻𝒉𝒓𝒆𝒔𝒉𝒐𝒍𝒅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r>
                      <a:rPr lang="en-CA" sz="1200" b="1" i="1">
                        <a:latin typeface="Cambria Math"/>
                      </a:rPr>
                      <m:t>𝑽𝒂𝒍𝒖𝒆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200" b="1" i="1">
                            <a:latin typeface="Cambria Math"/>
                          </a:rPr>
                          <m:t>%</m:t>
                        </m:r>
                      </m:e>
                    </m:d>
                    <m:r>
                      <a:rPr lang="en-CA" sz="1200" b="1" i="1">
                        <a:latin typeface="Cambria Math"/>
                      </a:rPr>
                      <m:t>=</m:t>
                    </m:r>
                    <m:r>
                      <a:rPr lang="en-CA" sz="1200" b="1" i="1">
                        <a:latin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d>
                      <m:dPr>
                        <m:begChr m:val="["/>
                        <m:endChr m:val="]"/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CA" sz="1200" b="1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CA" sz="1200" b="1" i="1">
                                    <a:latin typeface="Cambria Math"/>
                                  </a:rPr>
                                  <m:t>𝑹𝑩</m:t>
                                </m:r>
                              </m:num>
                              <m:den>
                                <m:r>
                                  <a:rPr lang="en-CA" sz="1200" b="1" i="1">
                                    <a:latin typeface="Cambria Math"/>
                                  </a:rPr>
                                  <m:t>𝒅</m:t>
                                </m:r>
                              </m:den>
                            </m:f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×(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)</m:t>
                            </m:r>
                          </m:e>
                        </m:d>
                      </m:e>
                    </m:d>
                    <m:r>
                      <a:rPr lang="en-CA" sz="1200" b="1" i="1">
                        <a:latin typeface="Cambria Math"/>
                        <a:ea typeface="Cambria Math"/>
                      </a:rPr>
                      <m:t>×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</m:e>
                        </m:d>
                      </m:e>
                    </m:d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𝒏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 _ 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r>
                      <a:rPr lang="en-CA" sz="1200" b="1" i="1">
                        <a:latin typeface="Cambria Math"/>
                      </a:rPr>
                      <m:t>𝟏𝟎</m:t>
                    </m:r>
                    <m:r>
                      <a:rPr lang="en-CA" sz="1200" b="1" i="1">
                        <a:latin typeface="Cambria Math"/>
                      </a:rPr>
                      <m:t>%</m:t>
                    </m:r>
                  </m:oMath>
                </m:oMathPara>
              </a14:m>
              <a:endParaRPr lang="en-CA" sz="1200" b="1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2A22143-CD97-494B-BAFD-E1ECF8F1B46B}"/>
                </a:ext>
              </a:extLst>
            </xdr:cNvPr>
            <xdr:cNvSpPr txBox="1"/>
          </xdr:nvSpPr>
          <xdr:spPr>
            <a:xfrm>
              <a:off x="729615" y="2304097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1" i="0">
                  <a:latin typeface="Cambria Math"/>
                </a:rPr>
                <a:t>𝑻𝒉𝒓𝒆𝒔𝒉𝒐𝒍𝒅 𝑽𝒂𝒍𝒖𝒆 </a:t>
              </a:r>
              <a:r>
                <a:rPr lang="en-CA" sz="1200" b="1" i="0">
                  <a:latin typeface="Cambria Math" panose="02040503050406030204" pitchFamily="18" charset="0"/>
                </a:rPr>
                <a:t>(</a:t>
              </a:r>
              <a:r>
                <a:rPr lang="en-CA" sz="1200" b="1" i="0">
                  <a:latin typeface="Cambria Math"/>
                </a:rPr>
                <a:t>%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</a:rPr>
                <a:t>=𝟏+</a:t>
              </a:r>
              <a:r>
                <a:rPr lang="en-CA" sz="1200" b="1" i="0">
                  <a:latin typeface="Cambria Math" panose="02040503050406030204" pitchFamily="18" charset="0"/>
                </a:rPr>
                <a:t>[(</a:t>
              </a:r>
              <a:r>
                <a:rPr lang="en-CA" sz="1200" b="1" i="0">
                  <a:latin typeface="Cambria Math"/>
                </a:rPr>
                <a:t>𝑹𝑩</a:t>
              </a:r>
              <a:r>
                <a:rPr lang="en-CA" sz="1200" b="1" i="0">
                  <a:latin typeface="Cambria Math" panose="02040503050406030204" pitchFamily="18" charset="0"/>
                </a:rPr>
                <a:t>/</a:t>
              </a:r>
              <a:r>
                <a:rPr lang="en-CA" sz="1200" b="1" i="0">
                  <a:latin typeface="Cambria Math"/>
                </a:rPr>
                <a:t>𝒅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𝒈+𝑷𝑪𝑰×(𝟏+𝒈)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)]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((</a:t>
              </a:r>
              <a:r>
                <a:rPr lang="en-CA" sz="1200" b="1" i="0">
                  <a:latin typeface="Cambria Math"/>
                  <a:ea typeface="Cambria Math"/>
                </a:rPr>
                <a:t>𝟏+𝒈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𝟏+𝑷𝑪𝑰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))</a:t>
              </a:r>
              <a:r>
                <a:rPr lang="en-CA" sz="1200" b="1" i="0" baseline="30000">
                  <a:latin typeface="Cambria Math"/>
                  <a:ea typeface="Cambria Math"/>
                </a:rPr>
                <a:t>𝒏 _ 𝟏</a:t>
              </a:r>
              <a:r>
                <a:rPr lang="en-CA" sz="1200" b="1" i="0">
                  <a:latin typeface="Cambria Math"/>
                </a:rPr>
                <a:t>+𝟏𝟎%</a:t>
              </a:r>
              <a:endParaRPr lang="en-CA" sz="1200" b="1"/>
            </a:p>
          </xdr:txBody>
        </xdr:sp>
      </mc:Fallback>
    </mc:AlternateContent>
    <xdr:clientData/>
  </xdr:oneCellAnchor>
  <xdr:oneCellAnchor>
    <xdr:from>
      <xdr:col>5</xdr:col>
      <xdr:colOff>90487</xdr:colOff>
      <xdr:row>14</xdr:row>
      <xdr:rowOff>147637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B3A8BBB7-D7E0-4FAB-B6B6-8349BA49F216}"/>
                </a:ext>
              </a:extLst>
            </xdr:cNvPr>
            <xdr:cNvSpPr txBox="1"/>
          </xdr:nvSpPr>
          <xdr:spPr>
            <a:xfrm>
              <a:off x="8104822" y="33366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𝑃𝐶𝐼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B3A8BBB7-D7E0-4FAB-B6B6-8349BA49F216}"/>
                </a:ext>
              </a:extLst>
            </xdr:cNvPr>
            <xdr:cNvSpPr txBox="1"/>
          </xdr:nvSpPr>
          <xdr:spPr>
            <a:xfrm>
              <a:off x="8104822" y="33366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𝑃𝐶𝐼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147636</xdr:colOff>
      <xdr:row>18</xdr:row>
      <xdr:rowOff>138112</xdr:rowOff>
    </xdr:from>
    <xdr:ext cx="107156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5C7DAD25-DC76-435B-B02C-4B504742B093}"/>
                </a:ext>
              </a:extLst>
            </xdr:cNvPr>
            <xdr:cNvSpPr txBox="1"/>
          </xdr:nvSpPr>
          <xdr:spPr>
            <a:xfrm>
              <a:off x="8156256" y="411575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𝑔</m:t>
                    </m:r>
                    <m:r>
                      <a:rPr lang="en-CA" sz="1200" b="0" i="1">
                        <a:latin typeface="Cambria Math"/>
                      </a:rPr>
                      <m:t> (</m:t>
                    </m:r>
                    <m:r>
                      <a:rPr lang="en-CA" sz="1200" b="0" i="1">
                        <a:latin typeface="Cambria Math"/>
                      </a:rPr>
                      <m:t>𝑁𝑜𝑡𝑒</m:t>
                    </m:r>
                    <m:r>
                      <a:rPr lang="en-CA" sz="1200" b="0" i="1">
                        <a:latin typeface="Cambria Math"/>
                      </a:rPr>
                      <m:t> 1)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5C7DAD25-DC76-435B-B02C-4B504742B093}"/>
                </a:ext>
              </a:extLst>
            </xdr:cNvPr>
            <xdr:cNvSpPr txBox="1"/>
          </xdr:nvSpPr>
          <xdr:spPr>
            <a:xfrm>
              <a:off x="8156256" y="411575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𝑔 (𝑁𝑜𝑡𝑒 1)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157162</xdr:colOff>
      <xdr:row>47</xdr:row>
      <xdr:rowOff>166687</xdr:rowOff>
    </xdr:from>
    <xdr:ext cx="116681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9C946C2A-FE58-4F25-A0CD-F01D85871053}"/>
                </a:ext>
              </a:extLst>
            </xdr:cNvPr>
            <xdr:cNvSpPr txBox="1"/>
          </xdr:nvSpPr>
          <xdr:spPr>
            <a:xfrm>
              <a:off x="8169592" y="975264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𝑅𝐵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9C946C2A-FE58-4F25-A0CD-F01D85871053}"/>
                </a:ext>
              </a:extLst>
            </xdr:cNvPr>
            <xdr:cNvSpPr txBox="1"/>
          </xdr:nvSpPr>
          <xdr:spPr>
            <a:xfrm>
              <a:off x="8169592" y="975264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𝑅𝐵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100012</xdr:colOff>
      <xdr:row>49</xdr:row>
      <xdr:rowOff>138112</xdr:rowOff>
    </xdr:from>
    <xdr:ext cx="123348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FFFBC488-3444-4742-9DA4-48562A725788}"/>
                </a:ext>
              </a:extLst>
            </xdr:cNvPr>
            <xdr:cNvSpPr txBox="1"/>
          </xdr:nvSpPr>
          <xdr:spPr>
            <a:xfrm>
              <a:off x="8106727" y="1011650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FFFBC488-3444-4742-9DA4-48562A725788}"/>
                </a:ext>
              </a:extLst>
            </xdr:cNvPr>
            <xdr:cNvSpPr txBox="1"/>
          </xdr:nvSpPr>
          <xdr:spPr>
            <a:xfrm>
              <a:off x="8106727" y="1011650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119062</xdr:colOff>
      <xdr:row>59</xdr:row>
      <xdr:rowOff>161926</xdr:rowOff>
    </xdr:from>
    <xdr:ext cx="1671638" cy="2944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99ABDAAE-C57A-4C14-B653-B47DD66030EB}"/>
                </a:ext>
              </a:extLst>
            </xdr:cNvPr>
            <xdr:cNvSpPr txBox="1"/>
          </xdr:nvSpPr>
          <xdr:spPr>
            <a:xfrm>
              <a:off x="8131492" y="12127231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𝑇h𝑟𝑒𝑠h𝑜𝑙𝑑</m:t>
                    </m:r>
                    <m:r>
                      <a:rPr lang="en-CA" sz="1200" b="0" i="1">
                        <a:latin typeface="Cambria Math"/>
                      </a:rPr>
                      <m:t> </m:t>
                    </m:r>
                    <m:r>
                      <a:rPr lang="en-CA" sz="1200" b="0" i="1">
                        <a:latin typeface="Cambria Math"/>
                      </a:rPr>
                      <m:t>𝑉𝑎𝑙𝑢𝑒</m:t>
                    </m:r>
                    <m:r>
                      <a:rPr lang="en-CA" sz="1200" b="0" i="1">
                        <a:latin typeface="Cambria Math"/>
                      </a:rPr>
                      <m:t> ×</m:t>
                    </m:r>
                    <m:r>
                      <a:rPr lang="en-CA" sz="1200" b="0" i="1">
                        <a:latin typeface="Cambria Math"/>
                        <a:ea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99ABDAAE-C57A-4C14-B653-B47DD66030EB}"/>
                </a:ext>
              </a:extLst>
            </xdr:cNvPr>
            <xdr:cNvSpPr txBox="1"/>
          </xdr:nvSpPr>
          <xdr:spPr>
            <a:xfrm>
              <a:off x="8131492" y="12127231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𝑇ℎ𝑟𝑒𝑠ℎ𝑜𝑙𝑑 𝑉𝑎𝑙𝑢𝑒 ×</a:t>
              </a:r>
              <a:r>
                <a:rPr lang="en-CA" sz="1200" b="0" i="0">
                  <a:latin typeface="Cambria Math"/>
                  <a:ea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90487</xdr:colOff>
      <xdr:row>12</xdr:row>
      <xdr:rowOff>223837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A9130CBE-9123-4AC3-B018-B69CCB513DCC}"/>
                </a:ext>
              </a:extLst>
            </xdr:cNvPr>
            <xdr:cNvSpPr txBox="1"/>
          </xdr:nvSpPr>
          <xdr:spPr>
            <a:xfrm>
              <a:off x="8104822" y="29937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𝑛</m:t>
                    </m:r>
                  </m:oMath>
                </m:oMathPara>
              </a14:m>
              <a:endParaRPr lang="en-CA" sz="1200" b="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A9130CBE-9123-4AC3-B018-B69CCB513DCC}"/>
                </a:ext>
              </a:extLst>
            </xdr:cNvPr>
            <xdr:cNvSpPr txBox="1"/>
          </xdr:nvSpPr>
          <xdr:spPr>
            <a:xfrm>
              <a:off x="8104822" y="29937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𝑛</a:t>
              </a:r>
              <a:endParaRPr lang="en-CA" sz="1200" b="0"/>
            </a:p>
          </xdr:txBody>
        </xdr:sp>
      </mc:Fallback>
    </mc:AlternateContent>
    <xdr:clientData/>
  </xdr:oneCellAnchor>
  <xdr:twoCellAnchor>
    <xdr:from>
      <xdr:col>0</xdr:col>
      <xdr:colOff>0</xdr:colOff>
      <xdr:row>0</xdr:row>
      <xdr:rowOff>0</xdr:rowOff>
    </xdr:from>
    <xdr:to>
      <xdr:col>5</xdr:col>
      <xdr:colOff>2013086</xdr:colOff>
      <xdr:row>7</xdr:row>
      <xdr:rowOff>171450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23EE2B68-0EEE-48C2-BE21-D6D7CB6FBD7D}"/>
            </a:ext>
          </a:extLst>
        </xdr:cNvPr>
        <xdr:cNvGrpSpPr/>
      </xdr:nvGrpSpPr>
      <xdr:grpSpPr>
        <a:xfrm>
          <a:off x="0" y="0"/>
          <a:ext cx="10029326" cy="1634490"/>
          <a:chOff x="200024" y="4499942"/>
          <a:chExt cx="8857420" cy="1915766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9AE24E93-CB92-4A20-A30C-61E1D0A5D0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4" y="4499942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 fLocksText="0">
        <xdr:nvSpPr>
          <xdr:cNvPr id="11" name="TextBox 10">
            <a:extLst>
              <a:ext uri="{FF2B5EF4-FFF2-40B4-BE49-F238E27FC236}">
                <a16:creationId xmlns:a16="http://schemas.microsoft.com/office/drawing/2014/main" id="{A8823C68-DE38-4A0F-88FF-A6E3881AFB11}"/>
              </a:ext>
            </a:extLst>
          </xdr:cNvPr>
          <xdr:cNvSpPr txBox="1"/>
        </xdr:nvSpPr>
        <xdr:spPr>
          <a:xfrm>
            <a:off x="372171" y="5860978"/>
            <a:ext cx="8630477" cy="44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/>
            <a:r>
              <a:rPr lang="en-CA" sz="1600" b="1" cap="none" spc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Alectra</a:t>
            </a:r>
            <a:r>
              <a:rPr lang="en-CA" sz="1600" b="1" cap="none" spc="0" baseline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Utilities Corporation - Enersource RZ</a:t>
            </a:r>
            <a:endParaRPr lang="en-CA" sz="1600" b="1" cap="none" spc="0">
              <a:ln w="1143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FB84F750-89B2-47C2-8D18-F0594B0FACE6}"/>
              </a:ext>
            </a:extLst>
          </xdr:cNvPr>
          <xdr:cNvSpPr/>
        </xdr:nvSpPr>
        <xdr:spPr>
          <a:xfrm>
            <a:off x="362082" y="463565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Capital Module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Applicable to ACM and ICM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4BF3AF23-673D-4197-928E-B8FE5987F0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405848" y="4688417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90481E74-555E-48A6-AF1F-39B57F725AD0}"/>
              </a:ext>
            </a:extLst>
          </xdr:cNvPr>
          <xdr:cNvSpPr/>
        </xdr:nvSpPr>
        <xdr:spPr>
          <a:xfrm>
            <a:off x="746395" y="465816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1123950</xdr:colOff>
      <xdr:row>9</xdr:row>
      <xdr:rowOff>204787</xdr:rowOff>
    </xdr:from>
    <xdr:ext cx="6991349" cy="4430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4A93B670-696B-4131-AD4B-0B7677068A55}"/>
                </a:ext>
              </a:extLst>
            </xdr:cNvPr>
            <xdr:cNvSpPr txBox="1"/>
          </xdr:nvSpPr>
          <xdr:spPr>
            <a:xfrm>
              <a:off x="729615" y="2304097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1" i="1">
                        <a:latin typeface="Cambria Math"/>
                      </a:rPr>
                      <m:t>𝑻𝒉𝒓𝒆𝒔𝒉𝒐𝒍𝒅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r>
                      <a:rPr lang="en-CA" sz="1200" b="1" i="1">
                        <a:latin typeface="Cambria Math"/>
                      </a:rPr>
                      <m:t>𝑽𝒂𝒍𝒖𝒆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200" b="1" i="1">
                            <a:latin typeface="Cambria Math"/>
                          </a:rPr>
                          <m:t>%</m:t>
                        </m:r>
                      </m:e>
                    </m:d>
                    <m:r>
                      <a:rPr lang="en-CA" sz="1200" b="1" i="1">
                        <a:latin typeface="Cambria Math"/>
                      </a:rPr>
                      <m:t>=</m:t>
                    </m:r>
                    <m:r>
                      <a:rPr lang="en-CA" sz="1200" b="1" i="1">
                        <a:latin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d>
                      <m:dPr>
                        <m:begChr m:val="["/>
                        <m:endChr m:val="]"/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CA" sz="1200" b="1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CA" sz="1200" b="1" i="1">
                                    <a:latin typeface="Cambria Math"/>
                                  </a:rPr>
                                  <m:t>𝑹𝑩</m:t>
                                </m:r>
                              </m:num>
                              <m:den>
                                <m:r>
                                  <a:rPr lang="en-CA" sz="1200" b="1" i="1">
                                    <a:latin typeface="Cambria Math"/>
                                  </a:rPr>
                                  <m:t>𝒅</m:t>
                                </m:r>
                              </m:den>
                            </m:f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×(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)</m:t>
                            </m:r>
                          </m:e>
                        </m:d>
                      </m:e>
                    </m:d>
                    <m:r>
                      <a:rPr lang="en-CA" sz="1200" b="1" i="1">
                        <a:latin typeface="Cambria Math"/>
                        <a:ea typeface="Cambria Math"/>
                      </a:rPr>
                      <m:t>×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</m:e>
                        </m:d>
                      </m:e>
                    </m:d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𝒏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 _ 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r>
                      <a:rPr lang="en-CA" sz="1200" b="1" i="1">
                        <a:latin typeface="Cambria Math"/>
                      </a:rPr>
                      <m:t>𝟏𝟎</m:t>
                    </m:r>
                    <m:r>
                      <a:rPr lang="en-CA" sz="1200" b="1" i="1">
                        <a:latin typeface="Cambria Math"/>
                      </a:rPr>
                      <m:t>%</m:t>
                    </m:r>
                  </m:oMath>
                </m:oMathPara>
              </a14:m>
              <a:endParaRPr lang="en-CA" sz="1200" b="1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4A93B670-696B-4131-AD4B-0B7677068A55}"/>
                </a:ext>
              </a:extLst>
            </xdr:cNvPr>
            <xdr:cNvSpPr txBox="1"/>
          </xdr:nvSpPr>
          <xdr:spPr>
            <a:xfrm>
              <a:off x="729615" y="2304097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1" i="0">
                  <a:latin typeface="Cambria Math"/>
                </a:rPr>
                <a:t>𝑻𝒉𝒓𝒆𝒔𝒉𝒐𝒍𝒅 𝑽𝒂𝒍𝒖𝒆 </a:t>
              </a:r>
              <a:r>
                <a:rPr lang="en-CA" sz="1200" b="1" i="0">
                  <a:latin typeface="Cambria Math" panose="02040503050406030204" pitchFamily="18" charset="0"/>
                </a:rPr>
                <a:t>(</a:t>
              </a:r>
              <a:r>
                <a:rPr lang="en-CA" sz="1200" b="1" i="0">
                  <a:latin typeface="Cambria Math"/>
                </a:rPr>
                <a:t>%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</a:rPr>
                <a:t>=𝟏+</a:t>
              </a:r>
              <a:r>
                <a:rPr lang="en-CA" sz="1200" b="1" i="0">
                  <a:latin typeface="Cambria Math" panose="02040503050406030204" pitchFamily="18" charset="0"/>
                </a:rPr>
                <a:t>[(</a:t>
              </a:r>
              <a:r>
                <a:rPr lang="en-CA" sz="1200" b="1" i="0">
                  <a:latin typeface="Cambria Math"/>
                </a:rPr>
                <a:t>𝑹𝑩</a:t>
              </a:r>
              <a:r>
                <a:rPr lang="en-CA" sz="1200" b="1" i="0">
                  <a:latin typeface="Cambria Math" panose="02040503050406030204" pitchFamily="18" charset="0"/>
                </a:rPr>
                <a:t>/</a:t>
              </a:r>
              <a:r>
                <a:rPr lang="en-CA" sz="1200" b="1" i="0">
                  <a:latin typeface="Cambria Math"/>
                </a:rPr>
                <a:t>𝒅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𝒈+𝑷𝑪𝑰×(𝟏+𝒈)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)]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((</a:t>
              </a:r>
              <a:r>
                <a:rPr lang="en-CA" sz="1200" b="1" i="0">
                  <a:latin typeface="Cambria Math"/>
                  <a:ea typeface="Cambria Math"/>
                </a:rPr>
                <a:t>𝟏+𝒈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𝟏+𝑷𝑪𝑰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))</a:t>
              </a:r>
              <a:r>
                <a:rPr lang="en-CA" sz="1200" b="1" i="0" baseline="30000">
                  <a:latin typeface="Cambria Math"/>
                  <a:ea typeface="Cambria Math"/>
                </a:rPr>
                <a:t>𝒏 _ 𝟏</a:t>
              </a:r>
              <a:r>
                <a:rPr lang="en-CA" sz="1200" b="1" i="0">
                  <a:latin typeface="Cambria Math"/>
                </a:rPr>
                <a:t>+𝟏𝟎%</a:t>
              </a:r>
              <a:endParaRPr lang="en-CA" sz="1200" b="1"/>
            </a:p>
          </xdr:txBody>
        </xdr:sp>
      </mc:Fallback>
    </mc:AlternateContent>
    <xdr:clientData/>
  </xdr:oneCellAnchor>
  <xdr:oneCellAnchor>
    <xdr:from>
      <xdr:col>5</xdr:col>
      <xdr:colOff>90487</xdr:colOff>
      <xdr:row>14</xdr:row>
      <xdr:rowOff>147637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8535059F-33D3-4DB2-A964-E5CD1E014D3B}"/>
                </a:ext>
              </a:extLst>
            </xdr:cNvPr>
            <xdr:cNvSpPr txBox="1"/>
          </xdr:nvSpPr>
          <xdr:spPr>
            <a:xfrm>
              <a:off x="7228522" y="33366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𝑃𝐶𝐼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8535059F-33D3-4DB2-A964-E5CD1E014D3B}"/>
                </a:ext>
              </a:extLst>
            </xdr:cNvPr>
            <xdr:cNvSpPr txBox="1"/>
          </xdr:nvSpPr>
          <xdr:spPr>
            <a:xfrm>
              <a:off x="7228522" y="33366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𝑃𝐶𝐼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147636</xdr:colOff>
      <xdr:row>18</xdr:row>
      <xdr:rowOff>138112</xdr:rowOff>
    </xdr:from>
    <xdr:ext cx="107156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68D675D4-3FB5-4914-B606-C43B02D0D2F3}"/>
                </a:ext>
              </a:extLst>
            </xdr:cNvPr>
            <xdr:cNvSpPr txBox="1"/>
          </xdr:nvSpPr>
          <xdr:spPr>
            <a:xfrm>
              <a:off x="7279956" y="411575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𝑔</m:t>
                    </m:r>
                    <m:r>
                      <a:rPr lang="en-CA" sz="1200" b="0" i="1">
                        <a:latin typeface="Cambria Math"/>
                      </a:rPr>
                      <m:t> (</m:t>
                    </m:r>
                    <m:r>
                      <a:rPr lang="en-CA" sz="1200" b="0" i="1">
                        <a:latin typeface="Cambria Math"/>
                      </a:rPr>
                      <m:t>𝑁𝑜𝑡𝑒</m:t>
                    </m:r>
                    <m:r>
                      <a:rPr lang="en-CA" sz="1200" b="0" i="1">
                        <a:latin typeface="Cambria Math"/>
                      </a:rPr>
                      <m:t> 1)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68D675D4-3FB5-4914-B606-C43B02D0D2F3}"/>
                </a:ext>
              </a:extLst>
            </xdr:cNvPr>
            <xdr:cNvSpPr txBox="1"/>
          </xdr:nvSpPr>
          <xdr:spPr>
            <a:xfrm>
              <a:off x="7279956" y="411575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𝑔 (𝑁𝑜𝑡𝑒 1)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157162</xdr:colOff>
      <xdr:row>47</xdr:row>
      <xdr:rowOff>166687</xdr:rowOff>
    </xdr:from>
    <xdr:ext cx="116681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4CE08AEE-39A0-45DE-984F-80057E1EF790}"/>
                </a:ext>
              </a:extLst>
            </xdr:cNvPr>
            <xdr:cNvSpPr txBox="1"/>
          </xdr:nvSpPr>
          <xdr:spPr>
            <a:xfrm>
              <a:off x="7293292" y="975264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𝑅𝐵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4CE08AEE-39A0-45DE-984F-80057E1EF790}"/>
                </a:ext>
              </a:extLst>
            </xdr:cNvPr>
            <xdr:cNvSpPr txBox="1"/>
          </xdr:nvSpPr>
          <xdr:spPr>
            <a:xfrm>
              <a:off x="7293292" y="975264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𝑅𝐵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100012</xdr:colOff>
      <xdr:row>49</xdr:row>
      <xdr:rowOff>138112</xdr:rowOff>
    </xdr:from>
    <xdr:ext cx="123348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23F72A26-ECEE-47F4-8647-343996B6D432}"/>
                </a:ext>
              </a:extLst>
            </xdr:cNvPr>
            <xdr:cNvSpPr txBox="1"/>
          </xdr:nvSpPr>
          <xdr:spPr>
            <a:xfrm>
              <a:off x="7230427" y="1011650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23F72A26-ECEE-47F4-8647-343996B6D432}"/>
                </a:ext>
              </a:extLst>
            </xdr:cNvPr>
            <xdr:cNvSpPr txBox="1"/>
          </xdr:nvSpPr>
          <xdr:spPr>
            <a:xfrm>
              <a:off x="7230427" y="1011650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119062</xdr:colOff>
      <xdr:row>59</xdr:row>
      <xdr:rowOff>161926</xdr:rowOff>
    </xdr:from>
    <xdr:ext cx="1671638" cy="2944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820E4074-702A-411F-9479-12328C943A8D}"/>
                </a:ext>
              </a:extLst>
            </xdr:cNvPr>
            <xdr:cNvSpPr txBox="1"/>
          </xdr:nvSpPr>
          <xdr:spPr>
            <a:xfrm>
              <a:off x="7255192" y="12127231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𝑇h𝑟𝑒𝑠h𝑜𝑙𝑑</m:t>
                    </m:r>
                    <m:r>
                      <a:rPr lang="en-CA" sz="1200" b="0" i="1">
                        <a:latin typeface="Cambria Math"/>
                      </a:rPr>
                      <m:t> </m:t>
                    </m:r>
                    <m:r>
                      <a:rPr lang="en-CA" sz="1200" b="0" i="1">
                        <a:latin typeface="Cambria Math"/>
                      </a:rPr>
                      <m:t>𝑉𝑎𝑙𝑢𝑒</m:t>
                    </m:r>
                    <m:r>
                      <a:rPr lang="en-CA" sz="1200" b="0" i="1">
                        <a:latin typeface="Cambria Math"/>
                      </a:rPr>
                      <m:t> ×</m:t>
                    </m:r>
                    <m:r>
                      <a:rPr lang="en-CA" sz="1200" b="0" i="1">
                        <a:latin typeface="Cambria Math"/>
                        <a:ea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820E4074-702A-411F-9479-12328C943A8D}"/>
                </a:ext>
              </a:extLst>
            </xdr:cNvPr>
            <xdr:cNvSpPr txBox="1"/>
          </xdr:nvSpPr>
          <xdr:spPr>
            <a:xfrm>
              <a:off x="7255192" y="12127231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𝑇ℎ𝑟𝑒𝑠ℎ𝑜𝑙𝑑 𝑉𝑎𝑙𝑢𝑒 ×</a:t>
              </a:r>
              <a:r>
                <a:rPr lang="en-CA" sz="1200" b="0" i="0">
                  <a:latin typeface="Cambria Math"/>
                  <a:ea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90487</xdr:colOff>
      <xdr:row>12</xdr:row>
      <xdr:rowOff>223837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3FD757CA-1611-417F-AD2D-40E6BEEBB4A9}"/>
                </a:ext>
              </a:extLst>
            </xdr:cNvPr>
            <xdr:cNvSpPr txBox="1"/>
          </xdr:nvSpPr>
          <xdr:spPr>
            <a:xfrm>
              <a:off x="7228522" y="29937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𝑛</m:t>
                    </m:r>
                  </m:oMath>
                </m:oMathPara>
              </a14:m>
              <a:endParaRPr lang="en-CA" sz="1200" b="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3FD757CA-1611-417F-AD2D-40E6BEEBB4A9}"/>
                </a:ext>
              </a:extLst>
            </xdr:cNvPr>
            <xdr:cNvSpPr txBox="1"/>
          </xdr:nvSpPr>
          <xdr:spPr>
            <a:xfrm>
              <a:off x="7228522" y="29937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𝑛</a:t>
              </a:r>
              <a:endParaRPr lang="en-CA" sz="1200" b="0"/>
            </a:p>
          </xdr:txBody>
        </xdr:sp>
      </mc:Fallback>
    </mc:AlternateContent>
    <xdr:clientData/>
  </xdr:oneCellAnchor>
  <xdr:twoCellAnchor>
    <xdr:from>
      <xdr:col>0</xdr:col>
      <xdr:colOff>0</xdr:colOff>
      <xdr:row>0</xdr:row>
      <xdr:rowOff>0</xdr:rowOff>
    </xdr:from>
    <xdr:to>
      <xdr:col>5</xdr:col>
      <xdr:colOff>2013086</xdr:colOff>
      <xdr:row>7</xdr:row>
      <xdr:rowOff>171450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D68604BE-A2C6-407F-8C04-83FD2E82C183}"/>
            </a:ext>
          </a:extLst>
        </xdr:cNvPr>
        <xdr:cNvGrpSpPr/>
      </xdr:nvGrpSpPr>
      <xdr:grpSpPr>
        <a:xfrm>
          <a:off x="0" y="0"/>
          <a:ext cx="8956811" cy="1619250"/>
          <a:chOff x="200024" y="4499942"/>
          <a:chExt cx="8857420" cy="1915766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7FD46222-753E-4FB0-8784-DB79E29FA9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4" y="4499942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 fLocksText="0">
        <xdr:nvSpPr>
          <xdr:cNvPr id="11" name="TextBox 10">
            <a:extLst>
              <a:ext uri="{FF2B5EF4-FFF2-40B4-BE49-F238E27FC236}">
                <a16:creationId xmlns:a16="http://schemas.microsoft.com/office/drawing/2014/main" id="{86107557-4307-4051-9D98-7AE7DCD791C4}"/>
              </a:ext>
            </a:extLst>
          </xdr:cNvPr>
          <xdr:cNvSpPr txBox="1"/>
        </xdr:nvSpPr>
        <xdr:spPr>
          <a:xfrm>
            <a:off x="372171" y="5860978"/>
            <a:ext cx="8630477" cy="44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/>
            <a:r>
              <a:rPr lang="en-CA" sz="1600" b="1" cap="none" spc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Alectra</a:t>
            </a:r>
            <a:r>
              <a:rPr lang="en-CA" sz="1600" b="1" cap="none" spc="0" baseline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Utilities Corporation - Brampton RZ</a:t>
            </a:r>
            <a:endParaRPr lang="en-CA" sz="1600" b="1" cap="none" spc="0">
              <a:ln w="1143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1B46AA94-E78A-4FF8-92A5-F47E4B995243}"/>
              </a:ext>
            </a:extLst>
          </xdr:cNvPr>
          <xdr:cNvSpPr/>
        </xdr:nvSpPr>
        <xdr:spPr>
          <a:xfrm>
            <a:off x="362082" y="463565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Capital Module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Applicable to ACM and ICM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BD3D902E-2EDB-4AB7-B06B-41D44C9475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405848" y="4688417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31734374-85AD-4A0C-B3CA-9260F3EB0D85}"/>
              </a:ext>
            </a:extLst>
          </xdr:cNvPr>
          <xdr:cNvSpPr/>
        </xdr:nvSpPr>
        <xdr:spPr>
          <a:xfrm>
            <a:off x="746395" y="465816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1123950</xdr:colOff>
      <xdr:row>9</xdr:row>
      <xdr:rowOff>204787</xdr:rowOff>
    </xdr:from>
    <xdr:ext cx="6991349" cy="4430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89EB2258-8D9C-4628-8805-E295DC82BA70}"/>
                </a:ext>
              </a:extLst>
            </xdr:cNvPr>
            <xdr:cNvSpPr txBox="1"/>
          </xdr:nvSpPr>
          <xdr:spPr>
            <a:xfrm>
              <a:off x="729615" y="2304097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1" i="1">
                        <a:latin typeface="Cambria Math"/>
                      </a:rPr>
                      <m:t>𝑻𝒉𝒓𝒆𝒔𝒉𝒐𝒍𝒅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r>
                      <a:rPr lang="en-CA" sz="1200" b="1" i="1">
                        <a:latin typeface="Cambria Math"/>
                      </a:rPr>
                      <m:t>𝑽𝒂𝒍𝒖𝒆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200" b="1" i="1">
                            <a:latin typeface="Cambria Math"/>
                          </a:rPr>
                          <m:t>%</m:t>
                        </m:r>
                      </m:e>
                    </m:d>
                    <m:r>
                      <a:rPr lang="en-CA" sz="1200" b="1" i="1">
                        <a:latin typeface="Cambria Math"/>
                      </a:rPr>
                      <m:t>=</m:t>
                    </m:r>
                    <m:r>
                      <a:rPr lang="en-CA" sz="1200" b="1" i="1">
                        <a:latin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d>
                      <m:dPr>
                        <m:begChr m:val="["/>
                        <m:endChr m:val="]"/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CA" sz="1200" b="1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CA" sz="1200" b="1" i="1">
                                    <a:latin typeface="Cambria Math"/>
                                  </a:rPr>
                                  <m:t>𝑹𝑩</m:t>
                                </m:r>
                              </m:num>
                              <m:den>
                                <m:r>
                                  <a:rPr lang="en-CA" sz="1200" b="1" i="1">
                                    <a:latin typeface="Cambria Math"/>
                                  </a:rPr>
                                  <m:t>𝒅</m:t>
                                </m:r>
                              </m:den>
                            </m:f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×(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)</m:t>
                            </m:r>
                          </m:e>
                        </m:d>
                      </m:e>
                    </m:d>
                    <m:r>
                      <a:rPr lang="en-CA" sz="1200" b="1" i="1">
                        <a:latin typeface="Cambria Math"/>
                        <a:ea typeface="Cambria Math"/>
                      </a:rPr>
                      <m:t>×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</m:e>
                        </m:d>
                      </m:e>
                    </m:d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𝒏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 _ 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r>
                      <a:rPr lang="en-CA" sz="1200" b="1" i="1">
                        <a:latin typeface="Cambria Math"/>
                      </a:rPr>
                      <m:t>𝟏𝟎</m:t>
                    </m:r>
                    <m:r>
                      <a:rPr lang="en-CA" sz="1200" b="1" i="1">
                        <a:latin typeface="Cambria Math"/>
                      </a:rPr>
                      <m:t>%</m:t>
                    </m:r>
                  </m:oMath>
                </m:oMathPara>
              </a14:m>
              <a:endParaRPr lang="en-CA" sz="1200" b="1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89EB2258-8D9C-4628-8805-E295DC82BA70}"/>
                </a:ext>
              </a:extLst>
            </xdr:cNvPr>
            <xdr:cNvSpPr txBox="1"/>
          </xdr:nvSpPr>
          <xdr:spPr>
            <a:xfrm>
              <a:off x="729615" y="2304097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1" i="0">
                  <a:latin typeface="Cambria Math"/>
                </a:rPr>
                <a:t>𝑻𝒉𝒓𝒆𝒔𝒉𝒐𝒍𝒅 𝑽𝒂𝒍𝒖𝒆 </a:t>
              </a:r>
              <a:r>
                <a:rPr lang="en-CA" sz="1200" b="1" i="0">
                  <a:latin typeface="Cambria Math" panose="02040503050406030204" pitchFamily="18" charset="0"/>
                </a:rPr>
                <a:t>(</a:t>
              </a:r>
              <a:r>
                <a:rPr lang="en-CA" sz="1200" b="1" i="0">
                  <a:latin typeface="Cambria Math"/>
                </a:rPr>
                <a:t>%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</a:rPr>
                <a:t>=𝟏+</a:t>
              </a:r>
              <a:r>
                <a:rPr lang="en-CA" sz="1200" b="1" i="0">
                  <a:latin typeface="Cambria Math" panose="02040503050406030204" pitchFamily="18" charset="0"/>
                </a:rPr>
                <a:t>[(</a:t>
              </a:r>
              <a:r>
                <a:rPr lang="en-CA" sz="1200" b="1" i="0">
                  <a:latin typeface="Cambria Math"/>
                </a:rPr>
                <a:t>𝑹𝑩</a:t>
              </a:r>
              <a:r>
                <a:rPr lang="en-CA" sz="1200" b="1" i="0">
                  <a:latin typeface="Cambria Math" panose="02040503050406030204" pitchFamily="18" charset="0"/>
                </a:rPr>
                <a:t>/</a:t>
              </a:r>
              <a:r>
                <a:rPr lang="en-CA" sz="1200" b="1" i="0">
                  <a:latin typeface="Cambria Math"/>
                </a:rPr>
                <a:t>𝒅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𝒈+𝑷𝑪𝑰×(𝟏+𝒈)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)]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((</a:t>
              </a:r>
              <a:r>
                <a:rPr lang="en-CA" sz="1200" b="1" i="0">
                  <a:latin typeface="Cambria Math"/>
                  <a:ea typeface="Cambria Math"/>
                </a:rPr>
                <a:t>𝟏+𝒈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𝟏+𝑷𝑪𝑰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))</a:t>
              </a:r>
              <a:r>
                <a:rPr lang="en-CA" sz="1200" b="1" i="0" baseline="30000">
                  <a:latin typeface="Cambria Math"/>
                  <a:ea typeface="Cambria Math"/>
                </a:rPr>
                <a:t>𝒏 _ 𝟏</a:t>
              </a:r>
              <a:r>
                <a:rPr lang="en-CA" sz="1200" b="1" i="0">
                  <a:latin typeface="Cambria Math"/>
                </a:rPr>
                <a:t>+𝟏𝟎%</a:t>
              </a:r>
              <a:endParaRPr lang="en-CA" sz="1200" b="1"/>
            </a:p>
          </xdr:txBody>
        </xdr:sp>
      </mc:Fallback>
    </mc:AlternateContent>
    <xdr:clientData/>
  </xdr:oneCellAnchor>
  <xdr:oneCellAnchor>
    <xdr:from>
      <xdr:col>5</xdr:col>
      <xdr:colOff>90487</xdr:colOff>
      <xdr:row>14</xdr:row>
      <xdr:rowOff>147637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FF32F0E9-3BEC-41D2-9101-88D4C8488475}"/>
                </a:ext>
              </a:extLst>
            </xdr:cNvPr>
            <xdr:cNvSpPr txBox="1"/>
          </xdr:nvSpPr>
          <xdr:spPr>
            <a:xfrm>
              <a:off x="8038147" y="33366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𝑃𝐶𝐼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FF32F0E9-3BEC-41D2-9101-88D4C8488475}"/>
                </a:ext>
              </a:extLst>
            </xdr:cNvPr>
            <xdr:cNvSpPr txBox="1"/>
          </xdr:nvSpPr>
          <xdr:spPr>
            <a:xfrm>
              <a:off x="8038147" y="33366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𝑃𝐶𝐼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147636</xdr:colOff>
      <xdr:row>18</xdr:row>
      <xdr:rowOff>138112</xdr:rowOff>
    </xdr:from>
    <xdr:ext cx="107156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942562F9-81EF-4572-9702-D46FBE930893}"/>
                </a:ext>
              </a:extLst>
            </xdr:cNvPr>
            <xdr:cNvSpPr txBox="1"/>
          </xdr:nvSpPr>
          <xdr:spPr>
            <a:xfrm>
              <a:off x="8089581" y="411575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𝑔</m:t>
                    </m:r>
                    <m:r>
                      <a:rPr lang="en-CA" sz="1200" b="0" i="1">
                        <a:latin typeface="Cambria Math"/>
                      </a:rPr>
                      <m:t> (</m:t>
                    </m:r>
                    <m:r>
                      <a:rPr lang="en-CA" sz="1200" b="0" i="1">
                        <a:latin typeface="Cambria Math"/>
                      </a:rPr>
                      <m:t>𝑁𝑜𝑡𝑒</m:t>
                    </m:r>
                    <m:r>
                      <a:rPr lang="en-CA" sz="1200" b="0" i="1">
                        <a:latin typeface="Cambria Math"/>
                      </a:rPr>
                      <m:t> 1)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942562F9-81EF-4572-9702-D46FBE930893}"/>
                </a:ext>
              </a:extLst>
            </xdr:cNvPr>
            <xdr:cNvSpPr txBox="1"/>
          </xdr:nvSpPr>
          <xdr:spPr>
            <a:xfrm>
              <a:off x="8089581" y="411575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𝑔 (𝑁𝑜𝑡𝑒 1)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157162</xdr:colOff>
      <xdr:row>47</xdr:row>
      <xdr:rowOff>166687</xdr:rowOff>
    </xdr:from>
    <xdr:ext cx="116681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CE88C235-3488-4A34-BB9F-844F2907AC19}"/>
                </a:ext>
              </a:extLst>
            </xdr:cNvPr>
            <xdr:cNvSpPr txBox="1"/>
          </xdr:nvSpPr>
          <xdr:spPr>
            <a:xfrm>
              <a:off x="8102917" y="975264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𝑅𝐵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CE88C235-3488-4A34-BB9F-844F2907AC19}"/>
                </a:ext>
              </a:extLst>
            </xdr:cNvPr>
            <xdr:cNvSpPr txBox="1"/>
          </xdr:nvSpPr>
          <xdr:spPr>
            <a:xfrm>
              <a:off x="8102917" y="975264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𝑅𝐵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100012</xdr:colOff>
      <xdr:row>49</xdr:row>
      <xdr:rowOff>138112</xdr:rowOff>
    </xdr:from>
    <xdr:ext cx="123348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56E8C080-4733-4F75-89AF-A9A527B1CEDC}"/>
                </a:ext>
              </a:extLst>
            </xdr:cNvPr>
            <xdr:cNvSpPr txBox="1"/>
          </xdr:nvSpPr>
          <xdr:spPr>
            <a:xfrm>
              <a:off x="8040052" y="1011650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56E8C080-4733-4F75-89AF-A9A527B1CEDC}"/>
                </a:ext>
              </a:extLst>
            </xdr:cNvPr>
            <xdr:cNvSpPr txBox="1"/>
          </xdr:nvSpPr>
          <xdr:spPr>
            <a:xfrm>
              <a:off x="8040052" y="1011650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119062</xdr:colOff>
      <xdr:row>59</xdr:row>
      <xdr:rowOff>161926</xdr:rowOff>
    </xdr:from>
    <xdr:ext cx="1671638" cy="2944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60B8EF49-0C45-4C0F-BADE-7BECE1DF81CD}"/>
                </a:ext>
              </a:extLst>
            </xdr:cNvPr>
            <xdr:cNvSpPr txBox="1"/>
          </xdr:nvSpPr>
          <xdr:spPr>
            <a:xfrm>
              <a:off x="8064817" y="12127231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𝑇h𝑟𝑒𝑠h𝑜𝑙𝑑</m:t>
                    </m:r>
                    <m:r>
                      <a:rPr lang="en-CA" sz="1200" b="0" i="1">
                        <a:latin typeface="Cambria Math"/>
                      </a:rPr>
                      <m:t> </m:t>
                    </m:r>
                    <m:r>
                      <a:rPr lang="en-CA" sz="1200" b="0" i="1">
                        <a:latin typeface="Cambria Math"/>
                      </a:rPr>
                      <m:t>𝑉𝑎𝑙𝑢𝑒</m:t>
                    </m:r>
                    <m:r>
                      <a:rPr lang="en-CA" sz="1200" b="0" i="1">
                        <a:latin typeface="Cambria Math"/>
                      </a:rPr>
                      <m:t> ×</m:t>
                    </m:r>
                    <m:r>
                      <a:rPr lang="en-CA" sz="1200" b="0" i="1">
                        <a:latin typeface="Cambria Math"/>
                        <a:ea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60B8EF49-0C45-4C0F-BADE-7BECE1DF81CD}"/>
                </a:ext>
              </a:extLst>
            </xdr:cNvPr>
            <xdr:cNvSpPr txBox="1"/>
          </xdr:nvSpPr>
          <xdr:spPr>
            <a:xfrm>
              <a:off x="8064817" y="12127231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𝑇ℎ𝑟𝑒𝑠ℎ𝑜𝑙𝑑 𝑉𝑎𝑙𝑢𝑒 ×</a:t>
              </a:r>
              <a:r>
                <a:rPr lang="en-CA" sz="1200" b="0" i="0">
                  <a:latin typeface="Cambria Math"/>
                  <a:ea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90487</xdr:colOff>
      <xdr:row>12</xdr:row>
      <xdr:rowOff>223837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3FD2EC40-5E0E-4BE4-B026-9DCF2D8C150B}"/>
                </a:ext>
              </a:extLst>
            </xdr:cNvPr>
            <xdr:cNvSpPr txBox="1"/>
          </xdr:nvSpPr>
          <xdr:spPr>
            <a:xfrm>
              <a:off x="8038147" y="29937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𝑛</m:t>
                    </m:r>
                  </m:oMath>
                </m:oMathPara>
              </a14:m>
              <a:endParaRPr lang="en-CA" sz="1200" b="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3FD2EC40-5E0E-4BE4-B026-9DCF2D8C150B}"/>
                </a:ext>
              </a:extLst>
            </xdr:cNvPr>
            <xdr:cNvSpPr txBox="1"/>
          </xdr:nvSpPr>
          <xdr:spPr>
            <a:xfrm>
              <a:off x="8038147" y="29937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𝑛</a:t>
              </a:r>
              <a:endParaRPr lang="en-CA" sz="1200" b="0"/>
            </a:p>
          </xdr:txBody>
        </xdr:sp>
      </mc:Fallback>
    </mc:AlternateContent>
    <xdr:clientData/>
  </xdr:oneCellAnchor>
  <xdr:twoCellAnchor>
    <xdr:from>
      <xdr:col>0</xdr:col>
      <xdr:colOff>0</xdr:colOff>
      <xdr:row>0</xdr:row>
      <xdr:rowOff>0</xdr:rowOff>
    </xdr:from>
    <xdr:to>
      <xdr:col>5</xdr:col>
      <xdr:colOff>2013086</xdr:colOff>
      <xdr:row>7</xdr:row>
      <xdr:rowOff>171450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EF8FAD05-9CDF-4B76-930E-5452A292D47C}"/>
            </a:ext>
          </a:extLst>
        </xdr:cNvPr>
        <xdr:cNvGrpSpPr/>
      </xdr:nvGrpSpPr>
      <xdr:grpSpPr>
        <a:xfrm>
          <a:off x="0" y="0"/>
          <a:ext cx="9960746" cy="1634490"/>
          <a:chOff x="200024" y="4499942"/>
          <a:chExt cx="8857420" cy="1915766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8A4B9FB9-D96C-4D16-9F35-91F391CCEC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4" y="4499942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 fLocksText="0">
        <xdr:nvSpPr>
          <xdr:cNvPr id="11" name="TextBox 10">
            <a:extLst>
              <a:ext uri="{FF2B5EF4-FFF2-40B4-BE49-F238E27FC236}">
                <a16:creationId xmlns:a16="http://schemas.microsoft.com/office/drawing/2014/main" id="{C445D65F-E916-4098-8C6A-D538D814E1C0}"/>
              </a:ext>
            </a:extLst>
          </xdr:cNvPr>
          <xdr:cNvSpPr txBox="1"/>
        </xdr:nvSpPr>
        <xdr:spPr>
          <a:xfrm>
            <a:off x="372171" y="5860978"/>
            <a:ext cx="8630477" cy="44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/>
            <a:r>
              <a:rPr lang="en-CA" sz="1600" b="1" cap="none" spc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Alectra</a:t>
            </a:r>
            <a:r>
              <a:rPr lang="en-CA" sz="1600" b="1" cap="none" spc="0" baseline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Utilities Corporation - Guelph RZ</a:t>
            </a:r>
            <a:endParaRPr lang="en-CA" sz="1600" b="1" cap="none" spc="0">
              <a:ln w="1143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1CCE6FC4-3CC8-4C98-9C41-EC8038D3127C}"/>
              </a:ext>
            </a:extLst>
          </xdr:cNvPr>
          <xdr:cNvSpPr/>
        </xdr:nvSpPr>
        <xdr:spPr>
          <a:xfrm>
            <a:off x="362082" y="463565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Capital Module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Applicable to ACM and ICM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30A917B3-F9DD-41BD-BA37-B14B301AAF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405848" y="4688417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644A25C0-2CCA-4A92-B8FF-3E2191F831E0}"/>
              </a:ext>
            </a:extLst>
          </xdr:cNvPr>
          <xdr:cNvSpPr/>
        </xdr:nvSpPr>
        <xdr:spPr>
          <a:xfrm>
            <a:off x="746395" y="465816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1123950</xdr:colOff>
      <xdr:row>9</xdr:row>
      <xdr:rowOff>204787</xdr:rowOff>
    </xdr:from>
    <xdr:ext cx="6991349" cy="4430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A6E55CF0-87DB-4E4D-9297-F2678F1FB1F8}"/>
                </a:ext>
              </a:extLst>
            </xdr:cNvPr>
            <xdr:cNvSpPr txBox="1"/>
          </xdr:nvSpPr>
          <xdr:spPr>
            <a:xfrm>
              <a:off x="729615" y="2304097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1" i="1">
                        <a:latin typeface="Cambria Math"/>
                      </a:rPr>
                      <m:t>𝑻𝒉𝒓𝒆𝒔𝒉𝒐𝒍𝒅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r>
                      <a:rPr lang="en-CA" sz="1200" b="1" i="1">
                        <a:latin typeface="Cambria Math"/>
                      </a:rPr>
                      <m:t>𝑽𝒂𝒍𝒖𝒆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200" b="1" i="1">
                            <a:latin typeface="Cambria Math"/>
                          </a:rPr>
                          <m:t>%</m:t>
                        </m:r>
                      </m:e>
                    </m:d>
                    <m:r>
                      <a:rPr lang="en-CA" sz="1200" b="1" i="1">
                        <a:latin typeface="Cambria Math"/>
                      </a:rPr>
                      <m:t>=</m:t>
                    </m:r>
                    <m:r>
                      <a:rPr lang="en-CA" sz="1200" b="1" i="1">
                        <a:latin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d>
                      <m:dPr>
                        <m:begChr m:val="["/>
                        <m:endChr m:val="]"/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CA" sz="1200" b="1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CA" sz="1200" b="1" i="1">
                                    <a:latin typeface="Cambria Math"/>
                                  </a:rPr>
                                  <m:t>𝑹𝑩</m:t>
                                </m:r>
                              </m:num>
                              <m:den>
                                <m:r>
                                  <a:rPr lang="en-CA" sz="1200" b="1" i="1">
                                    <a:latin typeface="Cambria Math"/>
                                  </a:rPr>
                                  <m:t>𝒅</m:t>
                                </m:r>
                              </m:den>
                            </m:f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×(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)</m:t>
                            </m:r>
                          </m:e>
                        </m:d>
                      </m:e>
                    </m:d>
                    <m:r>
                      <a:rPr lang="en-CA" sz="1200" b="1" i="1">
                        <a:latin typeface="Cambria Math"/>
                        <a:ea typeface="Cambria Math"/>
                      </a:rPr>
                      <m:t>×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</m:e>
                        </m:d>
                      </m:e>
                    </m:d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𝒏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 _ 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r>
                      <a:rPr lang="en-CA" sz="1200" b="1" i="1">
                        <a:latin typeface="Cambria Math"/>
                      </a:rPr>
                      <m:t>𝟏𝟎</m:t>
                    </m:r>
                    <m:r>
                      <a:rPr lang="en-CA" sz="1200" b="1" i="1">
                        <a:latin typeface="Cambria Math"/>
                      </a:rPr>
                      <m:t>%</m:t>
                    </m:r>
                  </m:oMath>
                </m:oMathPara>
              </a14:m>
              <a:endParaRPr lang="en-CA" sz="1200" b="1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A6E55CF0-87DB-4E4D-9297-F2678F1FB1F8}"/>
                </a:ext>
              </a:extLst>
            </xdr:cNvPr>
            <xdr:cNvSpPr txBox="1"/>
          </xdr:nvSpPr>
          <xdr:spPr>
            <a:xfrm>
              <a:off x="729615" y="2304097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1" i="0">
                  <a:latin typeface="Cambria Math"/>
                </a:rPr>
                <a:t>𝑻𝒉𝒓𝒆𝒔𝒉𝒐𝒍𝒅 𝑽𝒂𝒍𝒖𝒆 </a:t>
              </a:r>
              <a:r>
                <a:rPr lang="en-CA" sz="1200" b="1" i="0">
                  <a:latin typeface="Cambria Math" panose="02040503050406030204" pitchFamily="18" charset="0"/>
                </a:rPr>
                <a:t>(</a:t>
              </a:r>
              <a:r>
                <a:rPr lang="en-CA" sz="1200" b="1" i="0">
                  <a:latin typeface="Cambria Math"/>
                </a:rPr>
                <a:t>%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</a:rPr>
                <a:t>=𝟏+</a:t>
              </a:r>
              <a:r>
                <a:rPr lang="en-CA" sz="1200" b="1" i="0">
                  <a:latin typeface="Cambria Math" panose="02040503050406030204" pitchFamily="18" charset="0"/>
                </a:rPr>
                <a:t>[(</a:t>
              </a:r>
              <a:r>
                <a:rPr lang="en-CA" sz="1200" b="1" i="0">
                  <a:latin typeface="Cambria Math"/>
                </a:rPr>
                <a:t>𝑹𝑩</a:t>
              </a:r>
              <a:r>
                <a:rPr lang="en-CA" sz="1200" b="1" i="0">
                  <a:latin typeface="Cambria Math" panose="02040503050406030204" pitchFamily="18" charset="0"/>
                </a:rPr>
                <a:t>/</a:t>
              </a:r>
              <a:r>
                <a:rPr lang="en-CA" sz="1200" b="1" i="0">
                  <a:latin typeface="Cambria Math"/>
                </a:rPr>
                <a:t>𝒅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𝒈+𝑷𝑪𝑰×(𝟏+𝒈)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)]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((</a:t>
              </a:r>
              <a:r>
                <a:rPr lang="en-CA" sz="1200" b="1" i="0">
                  <a:latin typeface="Cambria Math"/>
                  <a:ea typeface="Cambria Math"/>
                </a:rPr>
                <a:t>𝟏+𝒈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𝟏+𝑷𝑪𝑰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))</a:t>
              </a:r>
              <a:r>
                <a:rPr lang="en-CA" sz="1200" b="1" i="0" baseline="30000">
                  <a:latin typeface="Cambria Math"/>
                  <a:ea typeface="Cambria Math"/>
                </a:rPr>
                <a:t>𝒏 _ 𝟏</a:t>
              </a:r>
              <a:r>
                <a:rPr lang="en-CA" sz="1200" b="1" i="0">
                  <a:latin typeface="Cambria Math"/>
                </a:rPr>
                <a:t>+𝟏𝟎%</a:t>
              </a:r>
              <a:endParaRPr lang="en-CA" sz="1200" b="1"/>
            </a:p>
          </xdr:txBody>
        </xdr:sp>
      </mc:Fallback>
    </mc:AlternateContent>
    <xdr:clientData/>
  </xdr:oneCellAnchor>
  <xdr:oneCellAnchor>
    <xdr:from>
      <xdr:col>5</xdr:col>
      <xdr:colOff>90487</xdr:colOff>
      <xdr:row>14</xdr:row>
      <xdr:rowOff>147637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D9252908-32C2-453F-9F8B-CF28552F4BBC}"/>
                </a:ext>
              </a:extLst>
            </xdr:cNvPr>
            <xdr:cNvSpPr txBox="1"/>
          </xdr:nvSpPr>
          <xdr:spPr>
            <a:xfrm>
              <a:off x="8104822" y="33366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𝑃𝐶𝐼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D9252908-32C2-453F-9F8B-CF28552F4BBC}"/>
                </a:ext>
              </a:extLst>
            </xdr:cNvPr>
            <xdr:cNvSpPr txBox="1"/>
          </xdr:nvSpPr>
          <xdr:spPr>
            <a:xfrm>
              <a:off x="8104822" y="33366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𝑃𝐶𝐼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147636</xdr:colOff>
      <xdr:row>18</xdr:row>
      <xdr:rowOff>138112</xdr:rowOff>
    </xdr:from>
    <xdr:ext cx="107156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166D39D3-C94D-44B8-82D9-9FFFA6DBAD22}"/>
                </a:ext>
              </a:extLst>
            </xdr:cNvPr>
            <xdr:cNvSpPr txBox="1"/>
          </xdr:nvSpPr>
          <xdr:spPr>
            <a:xfrm>
              <a:off x="8156256" y="411575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𝑔</m:t>
                    </m:r>
                    <m:r>
                      <a:rPr lang="en-CA" sz="1200" b="0" i="1">
                        <a:latin typeface="Cambria Math"/>
                      </a:rPr>
                      <m:t> (</m:t>
                    </m:r>
                    <m:r>
                      <a:rPr lang="en-CA" sz="1200" b="0" i="1">
                        <a:latin typeface="Cambria Math"/>
                      </a:rPr>
                      <m:t>𝑁𝑜𝑡𝑒</m:t>
                    </m:r>
                    <m:r>
                      <a:rPr lang="en-CA" sz="1200" b="0" i="1">
                        <a:latin typeface="Cambria Math"/>
                      </a:rPr>
                      <m:t> 1)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166D39D3-C94D-44B8-82D9-9FFFA6DBAD22}"/>
                </a:ext>
              </a:extLst>
            </xdr:cNvPr>
            <xdr:cNvSpPr txBox="1"/>
          </xdr:nvSpPr>
          <xdr:spPr>
            <a:xfrm>
              <a:off x="8156256" y="411575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𝑔 (𝑁𝑜𝑡𝑒 1)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157162</xdr:colOff>
      <xdr:row>47</xdr:row>
      <xdr:rowOff>166687</xdr:rowOff>
    </xdr:from>
    <xdr:ext cx="116681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834CF483-34EC-4F31-AA12-0FA4AEFFFF08}"/>
                </a:ext>
              </a:extLst>
            </xdr:cNvPr>
            <xdr:cNvSpPr txBox="1"/>
          </xdr:nvSpPr>
          <xdr:spPr>
            <a:xfrm>
              <a:off x="8169592" y="975264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𝑅𝐵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834CF483-34EC-4F31-AA12-0FA4AEFFFF08}"/>
                </a:ext>
              </a:extLst>
            </xdr:cNvPr>
            <xdr:cNvSpPr txBox="1"/>
          </xdr:nvSpPr>
          <xdr:spPr>
            <a:xfrm>
              <a:off x="8169592" y="975264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𝑅𝐵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100012</xdr:colOff>
      <xdr:row>49</xdr:row>
      <xdr:rowOff>138112</xdr:rowOff>
    </xdr:from>
    <xdr:ext cx="123348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8AE10103-0581-4752-BCEB-B9D7F71EDAFE}"/>
                </a:ext>
              </a:extLst>
            </xdr:cNvPr>
            <xdr:cNvSpPr txBox="1"/>
          </xdr:nvSpPr>
          <xdr:spPr>
            <a:xfrm>
              <a:off x="8106727" y="1011650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8AE10103-0581-4752-BCEB-B9D7F71EDAFE}"/>
                </a:ext>
              </a:extLst>
            </xdr:cNvPr>
            <xdr:cNvSpPr txBox="1"/>
          </xdr:nvSpPr>
          <xdr:spPr>
            <a:xfrm>
              <a:off x="8106727" y="1011650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119062</xdr:colOff>
      <xdr:row>59</xdr:row>
      <xdr:rowOff>161926</xdr:rowOff>
    </xdr:from>
    <xdr:ext cx="1671638" cy="2944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50ADA699-1765-4C55-8DB7-C7E45903881A}"/>
                </a:ext>
              </a:extLst>
            </xdr:cNvPr>
            <xdr:cNvSpPr txBox="1"/>
          </xdr:nvSpPr>
          <xdr:spPr>
            <a:xfrm>
              <a:off x="8131492" y="12127231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𝑇h𝑟𝑒𝑠h𝑜𝑙𝑑</m:t>
                    </m:r>
                    <m:r>
                      <a:rPr lang="en-CA" sz="1200" b="0" i="1">
                        <a:latin typeface="Cambria Math"/>
                      </a:rPr>
                      <m:t> </m:t>
                    </m:r>
                    <m:r>
                      <a:rPr lang="en-CA" sz="1200" b="0" i="1">
                        <a:latin typeface="Cambria Math"/>
                      </a:rPr>
                      <m:t>𝑉𝑎𝑙𝑢𝑒</m:t>
                    </m:r>
                    <m:r>
                      <a:rPr lang="en-CA" sz="1200" b="0" i="1">
                        <a:latin typeface="Cambria Math"/>
                      </a:rPr>
                      <m:t> ×</m:t>
                    </m:r>
                    <m:r>
                      <a:rPr lang="en-CA" sz="1200" b="0" i="1">
                        <a:latin typeface="Cambria Math"/>
                        <a:ea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50ADA699-1765-4C55-8DB7-C7E45903881A}"/>
                </a:ext>
              </a:extLst>
            </xdr:cNvPr>
            <xdr:cNvSpPr txBox="1"/>
          </xdr:nvSpPr>
          <xdr:spPr>
            <a:xfrm>
              <a:off x="8131492" y="12127231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𝑇ℎ𝑟𝑒𝑠ℎ𝑜𝑙𝑑 𝑉𝑎𝑙𝑢𝑒 ×</a:t>
              </a:r>
              <a:r>
                <a:rPr lang="en-CA" sz="1200" b="0" i="0">
                  <a:latin typeface="Cambria Math"/>
                  <a:ea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90487</xdr:colOff>
      <xdr:row>12</xdr:row>
      <xdr:rowOff>223837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E9BE08E3-71FB-4258-82DE-89833245FDED}"/>
                </a:ext>
              </a:extLst>
            </xdr:cNvPr>
            <xdr:cNvSpPr txBox="1"/>
          </xdr:nvSpPr>
          <xdr:spPr>
            <a:xfrm>
              <a:off x="8104822" y="29937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𝑛</m:t>
                    </m:r>
                  </m:oMath>
                </m:oMathPara>
              </a14:m>
              <a:endParaRPr lang="en-CA" sz="1200" b="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E9BE08E3-71FB-4258-82DE-89833245FDED}"/>
                </a:ext>
              </a:extLst>
            </xdr:cNvPr>
            <xdr:cNvSpPr txBox="1"/>
          </xdr:nvSpPr>
          <xdr:spPr>
            <a:xfrm>
              <a:off x="8104822" y="29937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𝑛</a:t>
              </a:r>
              <a:endParaRPr lang="en-CA" sz="1200" b="0"/>
            </a:p>
          </xdr:txBody>
        </xdr:sp>
      </mc:Fallback>
    </mc:AlternateContent>
    <xdr:clientData/>
  </xdr:oneCellAnchor>
  <xdr:twoCellAnchor>
    <xdr:from>
      <xdr:col>0</xdr:col>
      <xdr:colOff>0</xdr:colOff>
      <xdr:row>0</xdr:row>
      <xdr:rowOff>0</xdr:rowOff>
    </xdr:from>
    <xdr:to>
      <xdr:col>5</xdr:col>
      <xdr:colOff>2013086</xdr:colOff>
      <xdr:row>7</xdr:row>
      <xdr:rowOff>171450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14B05214-4B98-4063-80F8-5CD7765318F8}"/>
            </a:ext>
          </a:extLst>
        </xdr:cNvPr>
        <xdr:cNvGrpSpPr/>
      </xdr:nvGrpSpPr>
      <xdr:grpSpPr>
        <a:xfrm>
          <a:off x="0" y="0"/>
          <a:ext cx="9814061" cy="1619250"/>
          <a:chOff x="200024" y="4499942"/>
          <a:chExt cx="8857420" cy="1915766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CFC3DAC3-ED34-4575-9DAE-FDBE95794D5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4" y="4499942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 fLocksText="0">
        <xdr:nvSpPr>
          <xdr:cNvPr id="11" name="TextBox 10">
            <a:extLst>
              <a:ext uri="{FF2B5EF4-FFF2-40B4-BE49-F238E27FC236}">
                <a16:creationId xmlns:a16="http://schemas.microsoft.com/office/drawing/2014/main" id="{18BCCCE2-882D-42AB-8B65-AD5C6597BF87}"/>
              </a:ext>
            </a:extLst>
          </xdr:cNvPr>
          <xdr:cNvSpPr txBox="1"/>
        </xdr:nvSpPr>
        <xdr:spPr>
          <a:xfrm>
            <a:off x="372171" y="5860978"/>
            <a:ext cx="8630477" cy="44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/>
            <a:r>
              <a:rPr lang="en-CA" sz="1600" b="1" cap="none" spc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Alectra</a:t>
            </a:r>
            <a:r>
              <a:rPr lang="en-CA" sz="1600" b="1" cap="none" spc="0" baseline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Utilities Corporation - PowerStream RZ</a:t>
            </a:r>
            <a:endParaRPr lang="en-CA" sz="1600" b="1" cap="none" spc="0">
              <a:ln w="1143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B234B20D-59DB-43C2-8C84-8C0D689BA4B5}"/>
              </a:ext>
            </a:extLst>
          </xdr:cNvPr>
          <xdr:cNvSpPr/>
        </xdr:nvSpPr>
        <xdr:spPr>
          <a:xfrm>
            <a:off x="362082" y="463565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Capital Module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Applicable to ACM and ICM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C7A0B99D-0753-4BA6-B3B6-A05BF2C826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405848" y="4688417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B0DB59FF-D051-4BB0-9E54-082A39433FA0}"/>
              </a:ext>
            </a:extLst>
          </xdr:cNvPr>
          <xdr:cNvSpPr/>
        </xdr:nvSpPr>
        <xdr:spPr>
          <a:xfrm>
            <a:off x="746395" y="465816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1123950</xdr:colOff>
      <xdr:row>9</xdr:row>
      <xdr:rowOff>204787</xdr:rowOff>
    </xdr:from>
    <xdr:ext cx="6991349" cy="4430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DD140A0-F156-4836-B168-0658C67E2692}"/>
                </a:ext>
              </a:extLst>
            </xdr:cNvPr>
            <xdr:cNvSpPr txBox="1"/>
          </xdr:nvSpPr>
          <xdr:spPr>
            <a:xfrm>
              <a:off x="729615" y="2304097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1" i="1">
                        <a:latin typeface="Cambria Math"/>
                      </a:rPr>
                      <m:t>𝑻𝒉𝒓𝒆𝒔𝒉𝒐𝒍𝒅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r>
                      <a:rPr lang="en-CA" sz="1200" b="1" i="1">
                        <a:latin typeface="Cambria Math"/>
                      </a:rPr>
                      <m:t>𝑽𝒂𝒍𝒖𝒆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200" b="1" i="1">
                            <a:latin typeface="Cambria Math"/>
                          </a:rPr>
                          <m:t>%</m:t>
                        </m:r>
                      </m:e>
                    </m:d>
                    <m:r>
                      <a:rPr lang="en-CA" sz="1200" b="1" i="1">
                        <a:latin typeface="Cambria Math"/>
                      </a:rPr>
                      <m:t>=</m:t>
                    </m:r>
                    <m:r>
                      <a:rPr lang="en-CA" sz="1200" b="1" i="1">
                        <a:latin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d>
                      <m:dPr>
                        <m:begChr m:val="["/>
                        <m:endChr m:val="]"/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CA" sz="1200" b="1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CA" sz="1200" b="1" i="1">
                                    <a:latin typeface="Cambria Math"/>
                                  </a:rPr>
                                  <m:t>𝑹𝑩</m:t>
                                </m:r>
                              </m:num>
                              <m:den>
                                <m:r>
                                  <a:rPr lang="en-CA" sz="1200" b="1" i="1">
                                    <a:latin typeface="Cambria Math"/>
                                  </a:rPr>
                                  <m:t>𝒅</m:t>
                                </m:r>
                              </m:den>
                            </m:f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×(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)</m:t>
                            </m:r>
                          </m:e>
                        </m:d>
                      </m:e>
                    </m:d>
                    <m:r>
                      <a:rPr lang="en-CA" sz="1200" b="1" i="1">
                        <a:latin typeface="Cambria Math"/>
                        <a:ea typeface="Cambria Math"/>
                      </a:rPr>
                      <m:t>×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</m:e>
                        </m:d>
                      </m:e>
                    </m:d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𝒏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 _ 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r>
                      <a:rPr lang="en-CA" sz="1200" b="1" i="1">
                        <a:latin typeface="Cambria Math"/>
                      </a:rPr>
                      <m:t>𝟏𝟎</m:t>
                    </m:r>
                    <m:r>
                      <a:rPr lang="en-CA" sz="1200" b="1" i="1">
                        <a:latin typeface="Cambria Math"/>
                      </a:rPr>
                      <m:t>%</m:t>
                    </m:r>
                  </m:oMath>
                </m:oMathPara>
              </a14:m>
              <a:endParaRPr lang="en-CA" sz="1200" b="1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DD140A0-F156-4836-B168-0658C67E2692}"/>
                </a:ext>
              </a:extLst>
            </xdr:cNvPr>
            <xdr:cNvSpPr txBox="1"/>
          </xdr:nvSpPr>
          <xdr:spPr>
            <a:xfrm>
              <a:off x="729615" y="2304097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1" i="0">
                  <a:latin typeface="Cambria Math"/>
                </a:rPr>
                <a:t>𝑻𝒉𝒓𝒆𝒔𝒉𝒐𝒍𝒅 𝑽𝒂𝒍𝒖𝒆 </a:t>
              </a:r>
              <a:r>
                <a:rPr lang="en-CA" sz="1200" b="1" i="0">
                  <a:latin typeface="Cambria Math" panose="02040503050406030204" pitchFamily="18" charset="0"/>
                </a:rPr>
                <a:t>(</a:t>
              </a:r>
              <a:r>
                <a:rPr lang="en-CA" sz="1200" b="1" i="0">
                  <a:latin typeface="Cambria Math"/>
                </a:rPr>
                <a:t>%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</a:rPr>
                <a:t>=𝟏+</a:t>
              </a:r>
              <a:r>
                <a:rPr lang="en-CA" sz="1200" b="1" i="0">
                  <a:latin typeface="Cambria Math" panose="02040503050406030204" pitchFamily="18" charset="0"/>
                </a:rPr>
                <a:t>[(</a:t>
              </a:r>
              <a:r>
                <a:rPr lang="en-CA" sz="1200" b="1" i="0">
                  <a:latin typeface="Cambria Math"/>
                </a:rPr>
                <a:t>𝑹𝑩</a:t>
              </a:r>
              <a:r>
                <a:rPr lang="en-CA" sz="1200" b="1" i="0">
                  <a:latin typeface="Cambria Math" panose="02040503050406030204" pitchFamily="18" charset="0"/>
                </a:rPr>
                <a:t>/</a:t>
              </a:r>
              <a:r>
                <a:rPr lang="en-CA" sz="1200" b="1" i="0">
                  <a:latin typeface="Cambria Math"/>
                </a:rPr>
                <a:t>𝒅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𝒈+𝑷𝑪𝑰×(𝟏+𝒈)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)]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((</a:t>
              </a:r>
              <a:r>
                <a:rPr lang="en-CA" sz="1200" b="1" i="0">
                  <a:latin typeface="Cambria Math"/>
                  <a:ea typeface="Cambria Math"/>
                </a:rPr>
                <a:t>𝟏+𝒈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𝟏+𝑷𝑪𝑰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))</a:t>
              </a:r>
              <a:r>
                <a:rPr lang="en-CA" sz="1200" b="1" i="0" baseline="30000">
                  <a:latin typeface="Cambria Math"/>
                  <a:ea typeface="Cambria Math"/>
                </a:rPr>
                <a:t>𝒏 _ 𝟏</a:t>
              </a:r>
              <a:r>
                <a:rPr lang="en-CA" sz="1200" b="1" i="0">
                  <a:latin typeface="Cambria Math"/>
                </a:rPr>
                <a:t>+𝟏𝟎%</a:t>
              </a:r>
              <a:endParaRPr lang="en-CA" sz="1200" b="1"/>
            </a:p>
          </xdr:txBody>
        </xdr:sp>
      </mc:Fallback>
    </mc:AlternateContent>
    <xdr:clientData/>
  </xdr:oneCellAnchor>
  <xdr:oneCellAnchor>
    <xdr:from>
      <xdr:col>5</xdr:col>
      <xdr:colOff>90487</xdr:colOff>
      <xdr:row>14</xdr:row>
      <xdr:rowOff>147637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DC232F7A-F479-47CE-A165-AA6FA8BE1E3B}"/>
                </a:ext>
              </a:extLst>
            </xdr:cNvPr>
            <xdr:cNvSpPr txBox="1"/>
          </xdr:nvSpPr>
          <xdr:spPr>
            <a:xfrm>
              <a:off x="7828597" y="33366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𝑃𝐶𝐼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DC232F7A-F479-47CE-A165-AA6FA8BE1E3B}"/>
                </a:ext>
              </a:extLst>
            </xdr:cNvPr>
            <xdr:cNvSpPr txBox="1"/>
          </xdr:nvSpPr>
          <xdr:spPr>
            <a:xfrm>
              <a:off x="7828597" y="33366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𝑃𝐶𝐼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147636</xdr:colOff>
      <xdr:row>18</xdr:row>
      <xdr:rowOff>138112</xdr:rowOff>
    </xdr:from>
    <xdr:ext cx="107156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EF1E964B-20F5-4FA1-99F7-CD7587EF0DA2}"/>
                </a:ext>
              </a:extLst>
            </xdr:cNvPr>
            <xdr:cNvSpPr txBox="1"/>
          </xdr:nvSpPr>
          <xdr:spPr>
            <a:xfrm>
              <a:off x="7880031" y="411575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𝑔</m:t>
                    </m:r>
                    <m:r>
                      <a:rPr lang="en-CA" sz="1200" b="0" i="1">
                        <a:latin typeface="Cambria Math"/>
                      </a:rPr>
                      <m:t> (</m:t>
                    </m:r>
                    <m:r>
                      <a:rPr lang="en-CA" sz="1200" b="0" i="1">
                        <a:latin typeface="Cambria Math"/>
                      </a:rPr>
                      <m:t>𝑁𝑜𝑡𝑒</m:t>
                    </m:r>
                    <m:r>
                      <a:rPr lang="en-CA" sz="1200" b="0" i="1">
                        <a:latin typeface="Cambria Math"/>
                      </a:rPr>
                      <m:t> 1)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EF1E964B-20F5-4FA1-99F7-CD7587EF0DA2}"/>
                </a:ext>
              </a:extLst>
            </xdr:cNvPr>
            <xdr:cNvSpPr txBox="1"/>
          </xdr:nvSpPr>
          <xdr:spPr>
            <a:xfrm>
              <a:off x="7880031" y="411575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𝑔 (𝑁𝑜𝑡𝑒 1)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157162</xdr:colOff>
      <xdr:row>47</xdr:row>
      <xdr:rowOff>166687</xdr:rowOff>
    </xdr:from>
    <xdr:ext cx="116681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37A99B1D-481E-4C3F-AE75-7221FA9007A9}"/>
                </a:ext>
              </a:extLst>
            </xdr:cNvPr>
            <xdr:cNvSpPr txBox="1"/>
          </xdr:nvSpPr>
          <xdr:spPr>
            <a:xfrm>
              <a:off x="7893367" y="975264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𝑅𝐵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37A99B1D-481E-4C3F-AE75-7221FA9007A9}"/>
                </a:ext>
              </a:extLst>
            </xdr:cNvPr>
            <xdr:cNvSpPr txBox="1"/>
          </xdr:nvSpPr>
          <xdr:spPr>
            <a:xfrm>
              <a:off x="7893367" y="975264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𝑅𝐵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100012</xdr:colOff>
      <xdr:row>49</xdr:row>
      <xdr:rowOff>138112</xdr:rowOff>
    </xdr:from>
    <xdr:ext cx="123348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AF65EFCB-94AB-45CA-9536-6ED3758C5517}"/>
                </a:ext>
              </a:extLst>
            </xdr:cNvPr>
            <xdr:cNvSpPr txBox="1"/>
          </xdr:nvSpPr>
          <xdr:spPr>
            <a:xfrm>
              <a:off x="7830502" y="1011650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AF65EFCB-94AB-45CA-9536-6ED3758C5517}"/>
                </a:ext>
              </a:extLst>
            </xdr:cNvPr>
            <xdr:cNvSpPr txBox="1"/>
          </xdr:nvSpPr>
          <xdr:spPr>
            <a:xfrm>
              <a:off x="7830502" y="1011650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119062</xdr:colOff>
      <xdr:row>58</xdr:row>
      <xdr:rowOff>0</xdr:rowOff>
    </xdr:from>
    <xdr:ext cx="1671638" cy="2944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60CAC03D-DB70-4A0A-BDCE-C76FFC21DF67}"/>
                </a:ext>
              </a:extLst>
            </xdr:cNvPr>
            <xdr:cNvSpPr txBox="1"/>
          </xdr:nvSpPr>
          <xdr:spPr>
            <a:xfrm>
              <a:off x="7855267" y="11763375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𝑇h𝑟𝑒𝑠h𝑜𝑙𝑑</m:t>
                    </m:r>
                    <m:r>
                      <a:rPr lang="en-CA" sz="1200" b="0" i="1">
                        <a:latin typeface="Cambria Math"/>
                      </a:rPr>
                      <m:t> </m:t>
                    </m:r>
                    <m:r>
                      <a:rPr lang="en-CA" sz="1200" b="0" i="1">
                        <a:latin typeface="Cambria Math"/>
                      </a:rPr>
                      <m:t>𝑉𝑎𝑙𝑢𝑒</m:t>
                    </m:r>
                    <m:r>
                      <a:rPr lang="en-CA" sz="1200" b="0" i="1">
                        <a:latin typeface="Cambria Math"/>
                      </a:rPr>
                      <m:t> ×</m:t>
                    </m:r>
                    <m:r>
                      <a:rPr lang="en-CA" sz="1200" b="0" i="1">
                        <a:latin typeface="Cambria Math"/>
                        <a:ea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60CAC03D-DB70-4A0A-BDCE-C76FFC21DF67}"/>
                </a:ext>
              </a:extLst>
            </xdr:cNvPr>
            <xdr:cNvSpPr txBox="1"/>
          </xdr:nvSpPr>
          <xdr:spPr>
            <a:xfrm>
              <a:off x="7855267" y="11763375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𝑇ℎ𝑟𝑒𝑠ℎ𝑜𝑙𝑑 𝑉𝑎𝑙𝑢𝑒 ×</a:t>
              </a:r>
              <a:r>
                <a:rPr lang="en-CA" sz="1200" b="0" i="0">
                  <a:latin typeface="Cambria Math"/>
                  <a:ea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90487</xdr:colOff>
      <xdr:row>12</xdr:row>
      <xdr:rowOff>223837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6121DECA-1736-4911-89FC-25F65A6CB27A}"/>
                </a:ext>
              </a:extLst>
            </xdr:cNvPr>
            <xdr:cNvSpPr txBox="1"/>
          </xdr:nvSpPr>
          <xdr:spPr>
            <a:xfrm>
              <a:off x="7828597" y="29937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𝑛</m:t>
                    </m:r>
                  </m:oMath>
                </m:oMathPara>
              </a14:m>
              <a:endParaRPr lang="en-CA" sz="1200" b="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6121DECA-1736-4911-89FC-25F65A6CB27A}"/>
                </a:ext>
              </a:extLst>
            </xdr:cNvPr>
            <xdr:cNvSpPr txBox="1"/>
          </xdr:nvSpPr>
          <xdr:spPr>
            <a:xfrm>
              <a:off x="7828597" y="29937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𝑛</a:t>
              </a:r>
              <a:endParaRPr lang="en-CA" sz="1200" b="0"/>
            </a:p>
          </xdr:txBody>
        </xdr:sp>
      </mc:Fallback>
    </mc:AlternateContent>
    <xdr:clientData/>
  </xdr:oneCellAnchor>
  <xdr:twoCellAnchor>
    <xdr:from>
      <xdr:col>0</xdr:col>
      <xdr:colOff>0</xdr:colOff>
      <xdr:row>0</xdr:row>
      <xdr:rowOff>0</xdr:rowOff>
    </xdr:from>
    <xdr:to>
      <xdr:col>5</xdr:col>
      <xdr:colOff>2013086</xdr:colOff>
      <xdr:row>7</xdr:row>
      <xdr:rowOff>171450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EB4F177D-D53F-4622-9A90-A2F69FEEA7AA}"/>
            </a:ext>
          </a:extLst>
        </xdr:cNvPr>
        <xdr:cNvGrpSpPr/>
      </xdr:nvGrpSpPr>
      <xdr:grpSpPr>
        <a:xfrm>
          <a:off x="0" y="0"/>
          <a:ext cx="9537836" cy="1619250"/>
          <a:chOff x="200024" y="4499942"/>
          <a:chExt cx="8857420" cy="1915766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C10048F4-4DD0-4A16-9EF8-F5D078B014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4" y="4499942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 fLocksText="0">
        <xdr:nvSpPr>
          <xdr:cNvPr id="11" name="TextBox 10">
            <a:extLst>
              <a:ext uri="{FF2B5EF4-FFF2-40B4-BE49-F238E27FC236}">
                <a16:creationId xmlns:a16="http://schemas.microsoft.com/office/drawing/2014/main" id="{5F30A064-55FA-457A-81DD-E4EE18C8717B}"/>
              </a:ext>
            </a:extLst>
          </xdr:cNvPr>
          <xdr:cNvSpPr txBox="1"/>
        </xdr:nvSpPr>
        <xdr:spPr>
          <a:xfrm>
            <a:off x="372171" y="5860978"/>
            <a:ext cx="8630477" cy="44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/>
            <a:r>
              <a:rPr lang="en-CA" sz="1600" b="1" cap="none" spc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Alectra</a:t>
            </a:r>
            <a:r>
              <a:rPr lang="en-CA" sz="1600" b="1" cap="none" spc="0" baseline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Utilities Corporation - Horizon RZ</a:t>
            </a:r>
            <a:endParaRPr lang="en-CA" sz="1600" b="1" cap="none" spc="0">
              <a:ln w="1143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361C0218-CB4D-4C6C-BB8F-AF76C6121D53}"/>
              </a:ext>
            </a:extLst>
          </xdr:cNvPr>
          <xdr:cNvSpPr/>
        </xdr:nvSpPr>
        <xdr:spPr>
          <a:xfrm>
            <a:off x="362082" y="463565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Capital Module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Applicable to ACM and ICM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C6753F46-1239-4484-B3A8-7CDCF4AE6DC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405848" y="4688417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66DE21E3-F3ED-474E-9E0E-1239473C9592}"/>
              </a:ext>
            </a:extLst>
          </xdr:cNvPr>
          <xdr:cNvSpPr/>
        </xdr:nvSpPr>
        <xdr:spPr>
          <a:xfrm>
            <a:off x="746395" y="465816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lfs-v102\GroupData1\FINANCE\MKTGFIN\REPORTS\F'00\Consolf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lfs-v102\GroupData1\TEMP\F'02%20G&amp;A%20Budget%20-%20Revis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lham\Water%20and%20Wastewater\Pelham%20Water%20and%20Wastewater%20Model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lham/Water%20and%20Wastewater/Pelham%20Water%20and%20Wastewater%20Model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lfs-v102\GroupData1\FINANCE\MKTGFIN\Frank%20Temp%20Mktg%20Nov%209\Temp%20-%20Mktg\F'03%20Plan\F'02%20Q2\F'02%20G&amp;A%20Budget%20-%20Q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8.%20Budget%20Review%20Charts-2012\Source\Financial%20Report%20Consolidator%20(20110922R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System%202000/Proj2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System%20New/System%202001/Project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System%20New/System%202002/Project%20Summary%20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USERS/POONJA/FORECAST/96FRC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My%20Documents\SYSTEM\System%20New\System%202001\Project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files\sjh\MD&amp;A\2009\July%202009\Horizon%20Var%20Analysis%20Capex%20July'09-with%20Detai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ates/_Alectra/Rate%20Applications/Rate%20Applications/DER%20Application/As%20Filed/Smart%20Grid%20Proposal%20SOW%20and%20Budget%20Template%20-%20PH_1.4_internal_OEB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2010\EDI\Regulatory%20Assets\Monthly%20RSVA%20balances%20-20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Finance\Budget\Bud2010\Internal%20Budget\7.%202009%20APPENDIX%20C%20HYDRO\Appendix%20C-7%20-%20Capital%20Program\2010%20Final%20Capital%20Budget%20Propos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Finance/Budget/Bud2010/Internal%20Budget/7.%202009%20APPENDIX%20C%20HYDRO/Appendix%20C-7%20-%20Capital%20Program/2010%20Final%20Capital%20Budget%20Propos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POONJA/EXCEL/CAPACITY/RPCAP96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av\Spreadsheets\Budget%20Info%202010\Budget%20Templates\Finals\2010%20Budget%20-%20CC311-101_R8%20-%20after%20Aug%204-tem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ca\Local%20Settings\Temporary%20Internet%20Files\Content.Outlook\HGN6OOMV\Capital%20Summary-R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Budget%20Templates%20Received\CC620-101_2011%20Budget%20Template-CC620%20working%20v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hamfsr01\cls\O\Oakville%20Hydro%20Corporation-60234865\2007WP-Oakville%20Hydro%20Corporation\2007WP-El-Con%20Construction\07%20-%20Tax%20Provision%20-%20El-Con%20Construction\07%20-%20IT%20Provision%20WP%20-%20El%20Con%20Construct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Forecasts\2012\Q1-2012\1.%20Administrative%20Files\FRS%20v7.82%20FY2012%20Dataset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COMMON\Budget\BUD1997\BUDBOOK\5OPEXSUM\STMTEXP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1-Budget%20Templates%20Received\CC311-101_2011%20Budget%20Template-311-101-Feb%205v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%202010\Budget%20Templates%20Received%20-%20AM1\2010%20Budget%20-%20CC39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ates/_Alectra/Rate%20Applications/Rate%20Applications/2018%20EDR%20Application/4.%20Enersource%20Rate%20Zone/Attachment%2045%20ICM%20Model%20Enersource%20RZ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stribution_Rate_Application_2008_Forward_Test_Year\Horizon%20Rate%20Model\Exhibit%203%20Distribution%20Revenue%20Throughputs%202006%20to%202008%20Fin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bfs01\Home\BenumMa\Assignments\2007%20EDR%20Model\2007_irmmodel_ope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lfs-v102\GroupData1\TEMP\F'02%20G&amp;A%20Budget%20-%20FIN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PROJ9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nyeates\My%20Documents\__Rates%20Manager\_Mergeco%20Discovery\Finance%20Discovery\Copy%20of%20Project%20Titan%20Financial%20Model_Business%20Case_DRAFT%20V11_5%20(July%2020%202015)_HybridPSSolar%20JGB%20Edits%20(4)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POONJA/EXCEL/MCOST/GLOB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Forecasts\2012\Q3-2012\4.%20Summarized%20Forecast%20Templates\2.%20Forecast%20Master%20-%20Q3%202012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$/ramar/My%20Documents/BY%20APPLICATION/EXCEL/RATES/2004/2004%20Budget%20rev.%20before%204_1_04%20Adj/2004%20Det%20Bud%20Calend%20BEFORE4_1%20Adj.%20V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5.%20Budget%20Templates%20Received\1.%20Operating%20Budget%20Templates\2012-13%20Budget%20Template-Cost%20Centre%20522-101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1.%20JohnB/2008%20Rates/Models/Rate%20Riders/scenario%20for%20Roland/EDR%202008%20Model%20recreated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%202010\Budget%20Templates%20Received%20-%20Project%20Capital\Copy%20of%20Capital%20Budget%202010%20St%20%20Catharines%20(U)_Sent%20to%20Terry%20in%20Finance%20on%20Aug%2027-with%20Asset%20Categorie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files\Business%20Planning\Budget%202009\01%20-%20Budget%20Templates\01%20-%20Received\Consolidation\EDO\Back-up\Copy%20of%20November%202008%20Financial%20Statement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POONJA/EXCEL/RPCAP9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ates/_Alectra/Rate%20Applications/Rate%20Applications/2018%20EDR%20Application/4.%20Enersource%20Rate%20Zone/2017_Capital_Module_ACM_Model_Enersource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inancials%202013\9.%20September\HUC%20Consolidated%20September%202013%20(FINAL%202013_10_15)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8.%20Budget%20Review%20Charts-2012\Source\Financial%20Report%20Consolidator%20(20110920T)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2011%20Payroll%20Analysis\Budget%202011%20Payroll%20Summary%20TH%20Dec%2013%202010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My%20Documents\SYSTEM\PROJ98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$/ramar/My%20Documents/BY%20APPLICATION/EXCEL/Financial%20Analysis/2004/November%202004/Hydro%20Revenue%20Nov%202004%20v2%20fr%20MB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Documents%20and%20Settings/mbenum/My%20Documents/Rates/Rates%20Reporting/OEB%20Quarterly%20Submissions/July%202004/Carrying%20Charge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POONJA/EXCEL/MCOST/OPTIMUM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\Oakville%20Hydro%20Corporation-60234865\2007WP-Oakville%20Hydro%20Corporation\2007WP-Oakville%20Hydro%20Electricity%20Distribution%20Inc\OHD\07%20-%20IT%20Provision%20WP%20-%20Oakville%20Hydro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05\RP-2005-0020\EB-2005-0389\Board\Applications\Decision%20Material\London%20Hydro%202006%20EDR_modified%20for%20smart%20meter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r\My%20Documents\2012-13%20Budget%20Template-Cost%20Centre%20500-101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s"/>
      <sheetName val="Summary"/>
      <sheetName val="Acct. Worksheet"/>
      <sheetName val="Hockey"/>
      <sheetName val="Molstar"/>
      <sheetName val="Motorsports"/>
      <sheetName val="Promos &amp; Sports"/>
      <sheetName val="Entertainment"/>
      <sheetName val="Bus. Dev."/>
      <sheetName val="G&amp;ASE"/>
      <sheetName val="G&amp;AMCI"/>
      <sheetName val="Sheet1"/>
      <sheetName val="Variances F'00 Q3"/>
      <sheetName val="Risks &amp; Opps. F'00 Q3"/>
      <sheetName val="Risks &amp; Opps. F'00 Q2"/>
      <sheetName val="Risks &amp; Opps. F'00 Q1"/>
      <sheetName val="Risks &amp; Opps. (F'00)"/>
      <sheetName val="Variances Template"/>
      <sheetName val="Module1"/>
      <sheetName val="M"/>
      <sheetName val="Lookup List"/>
      <sheetName val="Control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. Worksheet"/>
      <sheetName val="Summary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Existing Rates"/>
      <sheetName val="Customer Profile"/>
      <sheetName val="Consumption Data"/>
      <sheetName val="Section 1.6"/>
      <sheetName val="Table 1-1 &amp; 1-2"/>
      <sheetName val="Bldg Permit Data"/>
      <sheetName val="Water and Sewer Loss"/>
      <sheetName val="Water Purchased From Region"/>
      <sheetName val="Sewer Purchased From Region"/>
      <sheetName val="DC Rates"/>
      <sheetName val="DC Revenue"/>
      <sheetName val="DC Reserves"/>
      <sheetName val="Budget summary"/>
      <sheetName val="Summary of Options"/>
      <sheetName val="Base Charge Summary"/>
      <sheetName val="Base Charge"/>
      <sheetName val="Water Uninflated"/>
      <sheetName val="Capital Funding Summary"/>
      <sheetName val="2005 Reserves"/>
      <sheetName val="Table 2-1"/>
      <sheetName val="Table 4-1"/>
      <sheetName val="Table 5-1"/>
      <sheetName val="Table 7-1"/>
      <sheetName val="Water Rate Summary"/>
      <sheetName val="Appendix E"/>
      <sheetName val="Appendix F"/>
      <sheetName val="Wastewater Rate Summary"/>
      <sheetName val="Table 2-2"/>
      <sheetName val="Table 4-2"/>
      <sheetName val="Table 5-2"/>
      <sheetName val="Table 7-2"/>
      <sheetName val="Water for Presentation"/>
      <sheetName val="Wastewater for Presentation"/>
      <sheetName val="Wastewater Uninflated"/>
      <sheetName val="Assumptions"/>
      <sheetName val="Table 3-1"/>
      <sheetName val="Pelham Watermains"/>
      <sheetName val="Fenwick Wastewater"/>
      <sheetName val="Fonthill Wastewater"/>
      <sheetName val="water operating sum"/>
      <sheetName val="waste operating sum"/>
      <sheetName val="Water"/>
      <sheetName val="Wastewater"/>
      <sheetName val="Rate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Existing Rates"/>
      <sheetName val="Customer Profile"/>
      <sheetName val="Consumption Data"/>
      <sheetName val="Section 1.6"/>
      <sheetName val="Table 1-1 &amp; 1-2"/>
      <sheetName val="Bldg Permit Data"/>
      <sheetName val="Water and Sewer Loss"/>
      <sheetName val="Water Purchased From Region"/>
      <sheetName val="Sewer Purchased From Region"/>
      <sheetName val="DC Rates"/>
      <sheetName val="DC Revenue"/>
      <sheetName val="DC Reserves"/>
      <sheetName val="Budget summary"/>
      <sheetName val="Summary of Options"/>
      <sheetName val="Base Charge Summary"/>
      <sheetName val="Base Charge"/>
      <sheetName val="Water Uninflated"/>
      <sheetName val="Capital Funding Summary"/>
      <sheetName val="2005 Reserves"/>
      <sheetName val="Table 2-1"/>
      <sheetName val="Table 4-1"/>
      <sheetName val="Table 5-1"/>
      <sheetName val="Table 7-1"/>
      <sheetName val="Water Rate Summary"/>
      <sheetName val="Appendix E"/>
      <sheetName val="Appendix F"/>
      <sheetName val="Wastewater Rate Summary"/>
      <sheetName val="Table 2-2"/>
      <sheetName val="Table 4-2"/>
      <sheetName val="Table 5-2"/>
      <sheetName val="Table 7-2"/>
      <sheetName val="Water for Presentation"/>
      <sheetName val="Wastewater for Presentation"/>
      <sheetName val="Wastewater Uninflated"/>
      <sheetName val="Assumptions"/>
      <sheetName val="Table 3-1"/>
      <sheetName val="Pelham Watermains"/>
      <sheetName val="Fenwick Wastewater"/>
      <sheetName val="Fonthill Wastewater"/>
      <sheetName val="water operating sum"/>
      <sheetName val="waste operating sum"/>
      <sheetName val="Water"/>
      <sheetName val="Wastewater"/>
      <sheetName val="Rate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cct. Worksheet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"/>
      <sheetName val="|Index|"/>
      <sheetName val="|OPEX|"/>
      <sheetName val="|RC|"/>
      <sheetName val="|BP OPEX|"/>
      <sheetName val="|BP CAPEX|"/>
      <sheetName val="|BP SS|"/>
      <sheetName val="|FS|"/>
      <sheetName val="&lt;Income Statement&gt;"/>
      <sheetName val="&lt;Review Chart&gt;"/>
    </sheetNames>
    <sheetDataSet>
      <sheetData sheetId="0" refreshError="1">
        <row r="2">
          <cell r="A2" t="str">
            <v>BD</v>
          </cell>
          <cell r="G2">
            <v>1005</v>
          </cell>
          <cell r="I2">
            <v>230200</v>
          </cell>
        </row>
        <row r="3">
          <cell r="A3" t="str">
            <v>CC</v>
          </cell>
          <cell r="E3" t="str">
            <v>10-400</v>
          </cell>
          <cell r="G3">
            <v>1104</v>
          </cell>
          <cell r="I3">
            <v>408000</v>
          </cell>
          <cell r="K3" t="str">
            <v>11-501-9073</v>
          </cell>
        </row>
        <row r="4">
          <cell r="A4" t="str">
            <v>CC Segmented-CDM (CO#14)</v>
          </cell>
          <cell r="E4" t="str">
            <v>11-100</v>
          </cell>
          <cell r="G4">
            <v>1140</v>
          </cell>
          <cell r="I4">
            <v>408001</v>
          </cell>
          <cell r="K4" t="str">
            <v>11-501-9080</v>
          </cell>
        </row>
        <row r="5">
          <cell r="A5" t="str">
            <v>CC Segmented-CS Regulated (CO#11)</v>
          </cell>
          <cell r="E5" t="str">
            <v>11-200</v>
          </cell>
          <cell r="G5">
            <v>1180</v>
          </cell>
          <cell r="I5">
            <v>408002</v>
          </cell>
          <cell r="K5" t="str">
            <v>11-502-9073</v>
          </cell>
        </row>
        <row r="6">
          <cell r="A6" t="str">
            <v>CC Segmented-CS Unregulated (CO#12)</v>
          </cell>
          <cell r="E6" t="str">
            <v>11-201</v>
          </cell>
          <cell r="G6">
            <v>1200</v>
          </cell>
          <cell r="I6">
            <v>408003</v>
          </cell>
          <cell r="K6" t="str">
            <v>11-502-9090</v>
          </cell>
        </row>
        <row r="7">
          <cell r="A7" t="str">
            <v>CC Segmented-Customer Connections</v>
          </cell>
          <cell r="E7" t="str">
            <v>11-205</v>
          </cell>
          <cell r="G7">
            <v>1305</v>
          </cell>
          <cell r="I7">
            <v>408004</v>
          </cell>
          <cell r="K7" t="str">
            <v>11-503-9073</v>
          </cell>
        </row>
        <row r="8">
          <cell r="A8" t="str">
            <v>CC-CC#11-310</v>
          </cell>
          <cell r="E8" t="str">
            <v>11-210</v>
          </cell>
          <cell r="G8">
            <v>1330</v>
          </cell>
          <cell r="I8">
            <v>408005</v>
          </cell>
          <cell r="K8" t="str">
            <v>11-503-9090</v>
          </cell>
        </row>
        <row r="9">
          <cell r="A9" t="str">
            <v>CC-CC#11-311</v>
          </cell>
          <cell r="E9" t="str">
            <v>11-211</v>
          </cell>
          <cell r="G9">
            <v>1350</v>
          </cell>
          <cell r="I9">
            <v>408006</v>
          </cell>
          <cell r="K9" t="str">
            <v>11-521-9080</v>
          </cell>
        </row>
        <row r="10">
          <cell r="A10" t="str">
            <v>CC-CC#11-312</v>
          </cell>
          <cell r="E10" t="str">
            <v>11-212</v>
          </cell>
          <cell r="G10">
            <v>1532</v>
          </cell>
          <cell r="I10">
            <v>408008</v>
          </cell>
          <cell r="K10" t="str">
            <v>11-522-9073</v>
          </cell>
        </row>
        <row r="11">
          <cell r="A11" t="str">
            <v>CC-CC#11-314</v>
          </cell>
          <cell r="E11" t="str">
            <v>11-213</v>
          </cell>
          <cell r="G11">
            <v>1556</v>
          </cell>
          <cell r="I11">
            <v>408009</v>
          </cell>
          <cell r="K11" t="str">
            <v>11-522-9080</v>
          </cell>
        </row>
        <row r="12">
          <cell r="A12" t="str">
            <v>CC-CC#11-392</v>
          </cell>
          <cell r="E12" t="str">
            <v>11-214</v>
          </cell>
          <cell r="G12">
            <v>1565</v>
          </cell>
          <cell r="I12">
            <v>408010</v>
          </cell>
          <cell r="K12" t="str">
            <v>11-543-9041</v>
          </cell>
        </row>
        <row r="13">
          <cell r="A13" t="str">
            <v>CC-CDM</v>
          </cell>
          <cell r="E13" t="str">
            <v>11-293</v>
          </cell>
          <cell r="G13">
            <v>1567</v>
          </cell>
          <cell r="I13">
            <v>408018</v>
          </cell>
          <cell r="K13" t="str">
            <v>11-544-9073</v>
          </cell>
        </row>
        <row r="14">
          <cell r="A14" t="str">
            <v>CC-Customer Connections</v>
          </cell>
          <cell r="E14" t="str">
            <v>11-306</v>
          </cell>
          <cell r="G14">
            <v>1572</v>
          </cell>
          <cell r="I14">
            <v>408030</v>
          </cell>
          <cell r="K14" t="str">
            <v>11-544-9090</v>
          </cell>
        </row>
        <row r="15">
          <cell r="A15" t="str">
            <v>CC-Customer Service</v>
          </cell>
          <cell r="E15" t="str">
            <v>11-310</v>
          </cell>
          <cell r="G15">
            <v>1635</v>
          </cell>
          <cell r="I15">
            <v>408031</v>
          </cell>
          <cell r="K15" t="str">
            <v>11-545-9040</v>
          </cell>
        </row>
        <row r="16">
          <cell r="A16" t="str">
            <v>CC-Executive</v>
          </cell>
          <cell r="E16" t="str">
            <v>11-311</v>
          </cell>
          <cell r="G16">
            <v>1640</v>
          </cell>
          <cell r="I16">
            <v>408032</v>
          </cell>
          <cell r="K16" t="str">
            <v>11-545-9090</v>
          </cell>
        </row>
        <row r="17">
          <cell r="A17" t="str">
            <v>CDM</v>
          </cell>
          <cell r="E17" t="str">
            <v>11-312</v>
          </cell>
          <cell r="G17">
            <v>1740</v>
          </cell>
          <cell r="I17">
            <v>408033</v>
          </cell>
          <cell r="K17" t="str">
            <v>(blank)</v>
          </cell>
        </row>
        <row r="18">
          <cell r="A18" t="str">
            <v>CDM-CC#14-330</v>
          </cell>
          <cell r="E18" t="str">
            <v>11-313</v>
          </cell>
          <cell r="G18">
            <v>1808</v>
          </cell>
          <cell r="I18">
            <v>408034</v>
          </cell>
        </row>
        <row r="19">
          <cell r="A19" t="str">
            <v>CDM-CC#14-331</v>
          </cell>
          <cell r="E19" t="str">
            <v>11-314</v>
          </cell>
          <cell r="G19">
            <v>1820</v>
          </cell>
          <cell r="I19">
            <v>408035</v>
          </cell>
        </row>
        <row r="20">
          <cell r="A20" t="str">
            <v>CFO</v>
          </cell>
          <cell r="E20" t="str">
            <v>11-315</v>
          </cell>
          <cell r="G20">
            <v>1830</v>
          </cell>
          <cell r="I20">
            <v>408036</v>
          </cell>
        </row>
        <row r="21">
          <cell r="A21" t="str">
            <v>CFO-CEO Executive</v>
          </cell>
          <cell r="E21" t="str">
            <v>11-392</v>
          </cell>
          <cell r="G21">
            <v>1835</v>
          </cell>
          <cell r="I21">
            <v>408037</v>
          </cell>
        </row>
        <row r="22">
          <cell r="A22" t="str">
            <v>CFO-CFO Executive</v>
          </cell>
          <cell r="E22" t="str">
            <v>11-500</v>
          </cell>
          <cell r="G22">
            <v>1840</v>
          </cell>
          <cell r="I22">
            <v>408038</v>
          </cell>
        </row>
        <row r="23">
          <cell r="A23" t="str">
            <v>CFO-Financial Services</v>
          </cell>
          <cell r="E23" t="str">
            <v>11-501</v>
          </cell>
          <cell r="G23">
            <v>1845</v>
          </cell>
          <cell r="I23">
            <v>408040</v>
          </cell>
        </row>
        <row r="24">
          <cell r="A24" t="str">
            <v>CFO-IS&amp;IT</v>
          </cell>
          <cell r="E24" t="str">
            <v>11-502</v>
          </cell>
          <cell r="G24">
            <v>1850</v>
          </cell>
          <cell r="I24">
            <v>408044</v>
          </cell>
        </row>
        <row r="25">
          <cell r="A25" t="str">
            <v>CFO-Regulatory Services</v>
          </cell>
          <cell r="E25" t="str">
            <v>11-503</v>
          </cell>
          <cell r="G25">
            <v>1855</v>
          </cell>
          <cell r="I25">
            <v>408046</v>
          </cell>
        </row>
        <row r="26">
          <cell r="A26" t="str">
            <v>CO#11 Consolidated</v>
          </cell>
          <cell r="E26" t="str">
            <v>11-504</v>
          </cell>
          <cell r="G26">
            <v>1860</v>
          </cell>
          <cell r="I26">
            <v>408070</v>
          </cell>
        </row>
        <row r="27">
          <cell r="A27" t="str">
            <v>CO#11 Consolidated HL</v>
          </cell>
          <cell r="E27" t="str">
            <v>11-521</v>
          </cell>
          <cell r="G27">
            <v>1861</v>
          </cell>
          <cell r="I27">
            <v>408071</v>
          </cell>
        </row>
        <row r="28">
          <cell r="A28" t="str">
            <v>Consolidated SS</v>
          </cell>
          <cell r="E28" t="str">
            <v>11-522</v>
          </cell>
          <cell r="G28">
            <v>1906</v>
          </cell>
          <cell r="I28">
            <v>408200</v>
          </cell>
        </row>
        <row r="29">
          <cell r="A29" t="str">
            <v>CS</v>
          </cell>
          <cell r="E29" t="str">
            <v>11-523</v>
          </cell>
          <cell r="G29">
            <v>1908</v>
          </cell>
          <cell r="I29">
            <v>408210</v>
          </cell>
        </row>
        <row r="30">
          <cell r="A30" t="str">
            <v>CS-Board of Directors</v>
          </cell>
          <cell r="E30" t="str">
            <v>11-524</v>
          </cell>
          <cell r="G30">
            <v>1915</v>
          </cell>
          <cell r="I30">
            <v>408220</v>
          </cell>
        </row>
        <row r="31">
          <cell r="A31" t="str">
            <v>CS-Corporate Communications</v>
          </cell>
          <cell r="E31" t="str">
            <v>11-525</v>
          </cell>
          <cell r="G31">
            <v>1920</v>
          </cell>
          <cell r="I31">
            <v>408400</v>
          </cell>
        </row>
        <row r="32">
          <cell r="A32" t="str">
            <v>CS-Corporate Services - Executive</v>
          </cell>
          <cell r="E32" t="str">
            <v>11-526</v>
          </cell>
          <cell r="G32">
            <v>1925</v>
          </cell>
          <cell r="I32">
            <v>408410</v>
          </cell>
        </row>
        <row r="33">
          <cell r="A33" t="str">
            <v>CS-Facilities</v>
          </cell>
          <cell r="E33" t="str">
            <v>11-543</v>
          </cell>
          <cell r="G33">
            <v>1930</v>
          </cell>
          <cell r="I33">
            <v>408500</v>
          </cell>
        </row>
        <row r="34">
          <cell r="A34" t="str">
            <v>CS-Healthy Workplace &amp; Safety</v>
          </cell>
          <cell r="E34" t="str">
            <v>11-544</v>
          </cell>
          <cell r="G34">
            <v>1935</v>
          </cell>
          <cell r="I34">
            <v>410000</v>
          </cell>
        </row>
        <row r="35">
          <cell r="A35" t="str">
            <v>CS-Human Resources</v>
          </cell>
          <cell r="E35" t="str">
            <v>11-545</v>
          </cell>
          <cell r="G35">
            <v>1940</v>
          </cell>
          <cell r="I35">
            <v>411000</v>
          </cell>
        </row>
        <row r="36">
          <cell r="A36" t="str">
            <v>Financial Statements</v>
          </cell>
          <cell r="E36" t="str">
            <v>11-591</v>
          </cell>
          <cell r="G36">
            <v>1945</v>
          </cell>
          <cell r="I36">
            <v>411500</v>
          </cell>
        </row>
        <row r="37">
          <cell r="A37" t="str">
            <v>HESI (CO#30)</v>
          </cell>
          <cell r="E37" t="str">
            <v>11-592</v>
          </cell>
          <cell r="G37">
            <v>1955</v>
          </cell>
          <cell r="I37">
            <v>412500</v>
          </cell>
        </row>
        <row r="38">
          <cell r="A38" t="str">
            <v>IS&amp;IT-CC#11-210</v>
          </cell>
          <cell r="E38" t="str">
            <v>11-593</v>
          </cell>
          <cell r="G38">
            <v>1960</v>
          </cell>
          <cell r="I38">
            <v>420000</v>
          </cell>
        </row>
        <row r="39">
          <cell r="A39" t="str">
            <v>IS&amp;IT-CC#11-211</v>
          </cell>
          <cell r="E39" t="str">
            <v>11-600</v>
          </cell>
          <cell r="G39">
            <v>1995</v>
          </cell>
          <cell r="I39">
            <v>421000</v>
          </cell>
        </row>
        <row r="40">
          <cell r="A40" t="str">
            <v>IS&amp;IT-CC#11-212</v>
          </cell>
          <cell r="E40" t="str">
            <v>11-601</v>
          </cell>
          <cell r="G40">
            <v>2005</v>
          </cell>
          <cell r="I40">
            <v>421100</v>
          </cell>
        </row>
        <row r="41">
          <cell r="A41" t="str">
            <v>IS&amp;IT-CC#11-213</v>
          </cell>
          <cell r="E41" t="str">
            <v>11-620</v>
          </cell>
          <cell r="G41">
            <v>2055</v>
          </cell>
          <cell r="I41">
            <v>421500</v>
          </cell>
        </row>
        <row r="42">
          <cell r="A42" t="str">
            <v>IS&amp;IT-CC#11-214</v>
          </cell>
          <cell r="E42" t="str">
            <v>11-650</v>
          </cell>
          <cell r="G42">
            <v>2205</v>
          </cell>
          <cell r="I42">
            <v>421600</v>
          </cell>
        </row>
        <row r="43">
          <cell r="A43" t="str">
            <v>IS&amp;IT-CC#11-293</v>
          </cell>
          <cell r="E43" t="str">
            <v>11-651</v>
          </cell>
          <cell r="G43">
            <v>2210</v>
          </cell>
          <cell r="I43">
            <v>421700</v>
          </cell>
        </row>
        <row r="44">
          <cell r="A44" t="str">
            <v>Solar PV (CO#13)</v>
          </cell>
          <cell r="E44" t="str">
            <v>11-652</v>
          </cell>
          <cell r="G44">
            <v>2220</v>
          </cell>
          <cell r="I44">
            <v>421800</v>
          </cell>
        </row>
        <row r="45">
          <cell r="A45" t="str">
            <v>UOD</v>
          </cell>
          <cell r="E45" t="str">
            <v>11-653</v>
          </cell>
          <cell r="G45">
            <v>2264</v>
          </cell>
          <cell r="I45">
            <v>421900</v>
          </cell>
        </row>
        <row r="46">
          <cell r="A46" t="str">
            <v>UOD CC#11-500</v>
          </cell>
          <cell r="E46" t="str">
            <v>11-654</v>
          </cell>
          <cell r="G46">
            <v>2292</v>
          </cell>
          <cell r="I46">
            <v>422000</v>
          </cell>
        </row>
        <row r="47">
          <cell r="A47" t="str">
            <v>UOD CC#11-501</v>
          </cell>
          <cell r="E47" t="str">
            <v>11-655</v>
          </cell>
          <cell r="G47">
            <v>2425</v>
          </cell>
          <cell r="I47">
            <v>422100</v>
          </cell>
        </row>
        <row r="48">
          <cell r="A48" t="str">
            <v>UOD CC#11-502</v>
          </cell>
          <cell r="E48" t="str">
            <v>11-680</v>
          </cell>
          <cell r="G48">
            <v>4025</v>
          </cell>
          <cell r="I48">
            <v>422200</v>
          </cell>
        </row>
        <row r="49">
          <cell r="A49" t="str">
            <v>UOD CC#11-502-101</v>
          </cell>
          <cell r="E49" t="str">
            <v>11-800</v>
          </cell>
          <cell r="G49">
            <v>4068</v>
          </cell>
          <cell r="I49">
            <v>422300</v>
          </cell>
        </row>
        <row r="50">
          <cell r="A50" t="str">
            <v>UOD CC#11-502-102</v>
          </cell>
          <cell r="E50" t="str">
            <v>11-810</v>
          </cell>
          <cell r="G50">
            <v>4080</v>
          </cell>
          <cell r="I50">
            <v>422400</v>
          </cell>
        </row>
        <row r="51">
          <cell r="A51" t="str">
            <v>UOD CC#11-503</v>
          </cell>
          <cell r="E51" t="str">
            <v>11-811</v>
          </cell>
          <cell r="G51">
            <v>4082</v>
          </cell>
          <cell r="I51">
            <v>422500</v>
          </cell>
        </row>
        <row r="52">
          <cell r="A52" t="str">
            <v>UOD CC#11-503-101</v>
          </cell>
          <cell r="E52" t="str">
            <v>11-822</v>
          </cell>
          <cell r="G52">
            <v>4084</v>
          </cell>
          <cell r="I52">
            <v>423000</v>
          </cell>
        </row>
        <row r="53">
          <cell r="A53" t="str">
            <v>UOD CC#11-503-102</v>
          </cell>
          <cell r="E53" t="str">
            <v>11-823</v>
          </cell>
          <cell r="G53">
            <v>4210</v>
          </cell>
          <cell r="I53">
            <v>423500</v>
          </cell>
        </row>
        <row r="54">
          <cell r="A54" t="str">
            <v>UOD CC#11-504</v>
          </cell>
          <cell r="E54" t="str">
            <v>11-830</v>
          </cell>
          <cell r="G54">
            <v>4225</v>
          </cell>
          <cell r="I54">
            <v>424000</v>
          </cell>
        </row>
        <row r="55">
          <cell r="A55" t="str">
            <v>UOD CC#11-521</v>
          </cell>
          <cell r="E55" t="str">
            <v>11-900</v>
          </cell>
          <cell r="G55">
            <v>4235</v>
          </cell>
          <cell r="I55">
            <v>424500</v>
          </cell>
        </row>
        <row r="56">
          <cell r="A56" t="str">
            <v>UOD CC#11-522</v>
          </cell>
          <cell r="E56" t="str">
            <v>11-990</v>
          </cell>
          <cell r="G56">
            <v>4245</v>
          </cell>
          <cell r="I56">
            <v>426000</v>
          </cell>
        </row>
        <row r="57">
          <cell r="A57" t="str">
            <v>UOD CC#11-523</v>
          </cell>
          <cell r="E57" t="str">
            <v>11-Cost Center</v>
          </cell>
          <cell r="G57">
            <v>4324</v>
          </cell>
          <cell r="I57">
            <v>426130</v>
          </cell>
        </row>
        <row r="58">
          <cell r="A58" t="str">
            <v>UOD CC#11-524</v>
          </cell>
          <cell r="E58" t="str">
            <v>11-SGL1-Id</v>
          </cell>
          <cell r="G58">
            <v>4325</v>
          </cell>
          <cell r="I58">
            <v>427000</v>
          </cell>
        </row>
        <row r="59">
          <cell r="A59" t="str">
            <v>UOD CC#11-525-101</v>
          </cell>
          <cell r="E59" t="str">
            <v>12-300</v>
          </cell>
          <cell r="G59">
            <v>4355</v>
          </cell>
          <cell r="I59">
            <v>427500</v>
          </cell>
        </row>
        <row r="60">
          <cell r="A60" t="str">
            <v>UOD CC#11-525-102</v>
          </cell>
          <cell r="E60" t="str">
            <v>12-301</v>
          </cell>
          <cell r="G60">
            <v>4375</v>
          </cell>
          <cell r="I60">
            <v>429900</v>
          </cell>
        </row>
        <row r="61">
          <cell r="A61" t="str">
            <v>UOD CC#11-543</v>
          </cell>
          <cell r="E61" t="str">
            <v>12-302</v>
          </cell>
          <cell r="G61">
            <v>4380</v>
          </cell>
          <cell r="I61">
            <v>430000</v>
          </cell>
        </row>
        <row r="62">
          <cell r="A62" t="str">
            <v>UOD CC#11-544</v>
          </cell>
          <cell r="E62" t="str">
            <v>12-303</v>
          </cell>
          <cell r="G62">
            <v>4390</v>
          </cell>
          <cell r="I62">
            <v>431000</v>
          </cell>
        </row>
        <row r="63">
          <cell r="A63" t="str">
            <v>UOD CC#11-544-101</v>
          </cell>
          <cell r="E63" t="str">
            <v>12-304</v>
          </cell>
          <cell r="G63">
            <v>4405</v>
          </cell>
          <cell r="I63">
            <v>431500</v>
          </cell>
        </row>
        <row r="64">
          <cell r="A64" t="str">
            <v>UOD CC#11-544-102</v>
          </cell>
          <cell r="E64" t="str">
            <v>12-305</v>
          </cell>
          <cell r="G64">
            <v>4510</v>
          </cell>
          <cell r="I64">
            <v>440000</v>
          </cell>
        </row>
        <row r="65">
          <cell r="A65" t="str">
            <v>UOD CC#11-545</v>
          </cell>
          <cell r="E65" t="str">
            <v>13-823</v>
          </cell>
          <cell r="G65">
            <v>4615</v>
          </cell>
          <cell r="I65">
            <v>440010</v>
          </cell>
        </row>
        <row r="66">
          <cell r="A66" t="str">
            <v>UOD CC#11-545-101</v>
          </cell>
          <cell r="E66" t="str">
            <v>13-Solar</v>
          </cell>
          <cell r="G66">
            <v>4635</v>
          </cell>
          <cell r="I66">
            <v>440020</v>
          </cell>
        </row>
        <row r="67">
          <cell r="A67" t="str">
            <v>UOD CC#11-545-102</v>
          </cell>
          <cell r="E67" t="str">
            <v>14-330</v>
          </cell>
          <cell r="G67">
            <v>4720</v>
          </cell>
          <cell r="I67">
            <v>440030</v>
          </cell>
        </row>
        <row r="68">
          <cell r="A68" t="str">
            <v>UOD CC#11-591</v>
          </cell>
          <cell r="E68" t="str">
            <v>14-331</v>
          </cell>
          <cell r="G68">
            <v>4805</v>
          </cell>
          <cell r="I68">
            <v>440040</v>
          </cell>
        </row>
        <row r="69">
          <cell r="A69" t="str">
            <v>UOD CC#11-592</v>
          </cell>
          <cell r="E69" t="str">
            <v>30-822</v>
          </cell>
          <cell r="G69">
            <v>4830</v>
          </cell>
          <cell r="I69">
            <v>440050</v>
          </cell>
        </row>
        <row r="70">
          <cell r="A70" t="str">
            <v>UOD CC#11-593</v>
          </cell>
          <cell r="E70" t="str">
            <v>30-S300</v>
          </cell>
          <cell r="G70">
            <v>4850</v>
          </cell>
          <cell r="I70">
            <v>440060</v>
          </cell>
        </row>
        <row r="71">
          <cell r="A71" t="str">
            <v>UOD-C&amp;MS</v>
          </cell>
          <cell r="E71" t="str">
            <v>30-S310</v>
          </cell>
          <cell r="G71">
            <v>4935</v>
          </cell>
          <cell r="I71">
            <v>440070</v>
          </cell>
        </row>
        <row r="72">
          <cell r="A72" t="str">
            <v>UOD-EO&amp;OI</v>
          </cell>
          <cell r="E72" t="str">
            <v>30-S320</v>
          </cell>
          <cell r="G72">
            <v>5005</v>
          </cell>
          <cell r="I72">
            <v>440080</v>
          </cell>
        </row>
        <row r="73">
          <cell r="A73" t="str">
            <v>UOD-Executive</v>
          </cell>
          <cell r="E73" t="str">
            <v>30-S330</v>
          </cell>
          <cell r="G73">
            <v>5010</v>
          </cell>
          <cell r="I73">
            <v>440090</v>
          </cell>
        </row>
        <row r="74">
          <cell r="A74" t="str">
            <v>UOD-Supply Chain</v>
          </cell>
          <cell r="E74" t="str">
            <v>30-S340</v>
          </cell>
          <cell r="G74">
            <v>5012</v>
          </cell>
          <cell r="I74">
            <v>440095</v>
          </cell>
        </row>
        <row r="75">
          <cell r="A75" t="str">
            <v>(blank)</v>
          </cell>
          <cell r="E75" t="str">
            <v>30-SSGL1-Id</v>
          </cell>
          <cell r="G75">
            <v>5015</v>
          </cell>
          <cell r="I75">
            <v>440100</v>
          </cell>
        </row>
        <row r="76">
          <cell r="E76" t="str">
            <v>(blank)</v>
          </cell>
          <cell r="G76">
            <v>5016</v>
          </cell>
          <cell r="I76">
            <v>490000</v>
          </cell>
        </row>
        <row r="77">
          <cell r="G77">
            <v>5017</v>
          </cell>
          <cell r="I77">
            <v>491000</v>
          </cell>
        </row>
        <row r="78">
          <cell r="G78">
            <v>5020</v>
          </cell>
          <cell r="I78">
            <v>492000</v>
          </cell>
        </row>
        <row r="79">
          <cell r="G79">
            <v>5025</v>
          </cell>
          <cell r="I79">
            <v>498000</v>
          </cell>
        </row>
        <row r="80">
          <cell r="G80">
            <v>5035</v>
          </cell>
          <cell r="I80">
            <v>499900</v>
          </cell>
        </row>
        <row r="81">
          <cell r="G81">
            <v>5040</v>
          </cell>
          <cell r="I81">
            <v>499904</v>
          </cell>
        </row>
        <row r="82">
          <cell r="G82">
            <v>5045</v>
          </cell>
          <cell r="I82">
            <v>499910</v>
          </cell>
        </row>
        <row r="83">
          <cell r="G83">
            <v>5050</v>
          </cell>
          <cell r="I83">
            <v>499920</v>
          </cell>
        </row>
        <row r="84">
          <cell r="G84">
            <v>5055</v>
          </cell>
          <cell r="I84">
            <v>600000</v>
          </cell>
        </row>
        <row r="85">
          <cell r="G85">
            <v>5060</v>
          </cell>
          <cell r="I85">
            <v>601000</v>
          </cell>
        </row>
        <row r="86">
          <cell r="G86">
            <v>5065</v>
          </cell>
          <cell r="I86">
            <v>604000</v>
          </cell>
        </row>
        <row r="87">
          <cell r="G87">
            <v>5070</v>
          </cell>
          <cell r="I87">
            <v>605000</v>
          </cell>
        </row>
        <row r="88">
          <cell r="G88">
            <v>5075</v>
          </cell>
          <cell r="I88">
            <v>605500</v>
          </cell>
        </row>
        <row r="89">
          <cell r="G89">
            <v>5085</v>
          </cell>
          <cell r="I89">
            <v>606000</v>
          </cell>
        </row>
        <row r="90">
          <cell r="G90">
            <v>5096</v>
          </cell>
          <cell r="I90">
            <v>608000</v>
          </cell>
        </row>
        <row r="91">
          <cell r="G91">
            <v>5105</v>
          </cell>
          <cell r="I91">
            <v>608090</v>
          </cell>
        </row>
        <row r="92">
          <cell r="G92">
            <v>5110</v>
          </cell>
          <cell r="I92">
            <v>608100</v>
          </cell>
        </row>
        <row r="93">
          <cell r="G93">
            <v>5114</v>
          </cell>
          <cell r="I93">
            <v>608190</v>
          </cell>
        </row>
        <row r="94">
          <cell r="G94">
            <v>5120</v>
          </cell>
          <cell r="I94">
            <v>609000</v>
          </cell>
        </row>
        <row r="95">
          <cell r="G95">
            <v>5125</v>
          </cell>
          <cell r="I95">
            <v>609090</v>
          </cell>
        </row>
        <row r="96">
          <cell r="G96">
            <v>5130</v>
          </cell>
          <cell r="I96">
            <v>609100</v>
          </cell>
        </row>
        <row r="97">
          <cell r="G97">
            <v>5135</v>
          </cell>
          <cell r="I97">
            <v>609190</v>
          </cell>
        </row>
        <row r="98">
          <cell r="G98">
            <v>5145</v>
          </cell>
          <cell r="I98">
            <v>610000</v>
          </cell>
        </row>
        <row r="99">
          <cell r="G99">
            <v>5150</v>
          </cell>
          <cell r="I99">
            <v>611000</v>
          </cell>
        </row>
        <row r="100">
          <cell r="G100">
            <v>5155</v>
          </cell>
          <cell r="I100">
            <v>611200</v>
          </cell>
        </row>
        <row r="101">
          <cell r="G101">
            <v>5160</v>
          </cell>
          <cell r="I101">
            <v>611300</v>
          </cell>
        </row>
        <row r="102">
          <cell r="G102">
            <v>5175</v>
          </cell>
          <cell r="I102">
            <v>611400</v>
          </cell>
        </row>
        <row r="103">
          <cell r="G103">
            <v>5310</v>
          </cell>
          <cell r="I103">
            <v>611500</v>
          </cell>
        </row>
        <row r="104">
          <cell r="G104">
            <v>5315</v>
          </cell>
          <cell r="I104">
            <v>612000</v>
          </cell>
        </row>
        <row r="105">
          <cell r="G105">
            <v>5320</v>
          </cell>
          <cell r="I105">
            <v>613000</v>
          </cell>
        </row>
        <row r="106">
          <cell r="G106">
            <v>5330</v>
          </cell>
          <cell r="I106">
            <v>614000</v>
          </cell>
        </row>
        <row r="107">
          <cell r="G107">
            <v>5335</v>
          </cell>
          <cell r="I107">
            <v>615000</v>
          </cell>
        </row>
        <row r="108">
          <cell r="G108">
            <v>5340</v>
          </cell>
          <cell r="I108">
            <v>619000</v>
          </cell>
        </row>
        <row r="109">
          <cell r="G109">
            <v>5405</v>
          </cell>
          <cell r="I109">
            <v>620000</v>
          </cell>
        </row>
        <row r="110">
          <cell r="G110">
            <v>5410</v>
          </cell>
          <cell r="I110">
            <v>621000</v>
          </cell>
        </row>
        <row r="111">
          <cell r="G111">
            <v>5415</v>
          </cell>
          <cell r="I111">
            <v>622000</v>
          </cell>
        </row>
        <row r="112">
          <cell r="G112">
            <v>5420</v>
          </cell>
          <cell r="I112">
            <v>630000</v>
          </cell>
        </row>
        <row r="113">
          <cell r="G113">
            <v>5515</v>
          </cell>
          <cell r="I113">
            <v>640000</v>
          </cell>
        </row>
        <row r="114">
          <cell r="G114">
            <v>5520</v>
          </cell>
          <cell r="I114">
            <v>641000</v>
          </cell>
        </row>
        <row r="115">
          <cell r="G115">
            <v>5605</v>
          </cell>
          <cell r="I115">
            <v>650000</v>
          </cell>
        </row>
        <row r="116">
          <cell r="G116">
            <v>5610</v>
          </cell>
          <cell r="I116">
            <v>651000</v>
          </cell>
        </row>
        <row r="117">
          <cell r="G117">
            <v>5615</v>
          </cell>
          <cell r="I117">
            <v>671000</v>
          </cell>
        </row>
        <row r="118">
          <cell r="G118">
            <v>5620</v>
          </cell>
          <cell r="I118">
            <v>672000</v>
          </cell>
        </row>
        <row r="119">
          <cell r="G119">
            <v>5630</v>
          </cell>
          <cell r="I119">
            <v>681000</v>
          </cell>
        </row>
        <row r="120">
          <cell r="G120">
            <v>5635</v>
          </cell>
          <cell r="I120">
            <v>690000</v>
          </cell>
        </row>
        <row r="121">
          <cell r="G121">
            <v>5640</v>
          </cell>
          <cell r="I121">
            <v>691000</v>
          </cell>
        </row>
        <row r="122">
          <cell r="G122">
            <v>5645</v>
          </cell>
          <cell r="I122">
            <v>692000</v>
          </cell>
        </row>
        <row r="123">
          <cell r="G123">
            <v>5655</v>
          </cell>
          <cell r="I123">
            <v>699900</v>
          </cell>
        </row>
        <row r="124">
          <cell r="G124">
            <v>5660</v>
          </cell>
          <cell r="I124">
            <v>700000</v>
          </cell>
        </row>
        <row r="125">
          <cell r="G125">
            <v>5665</v>
          </cell>
          <cell r="I125">
            <v>704000</v>
          </cell>
        </row>
        <row r="126">
          <cell r="G126">
            <v>5675</v>
          </cell>
          <cell r="I126">
            <v>707000</v>
          </cell>
        </row>
        <row r="127">
          <cell r="G127">
            <v>5681</v>
          </cell>
          <cell r="I127">
            <v>708000</v>
          </cell>
        </row>
        <row r="128">
          <cell r="G128">
            <v>5685</v>
          </cell>
          <cell r="I128">
            <v>709000</v>
          </cell>
        </row>
        <row r="129">
          <cell r="G129">
            <v>5695</v>
          </cell>
          <cell r="I129">
            <v>709900</v>
          </cell>
        </row>
        <row r="130">
          <cell r="G130">
            <v>5705</v>
          </cell>
          <cell r="I130">
            <v>710000</v>
          </cell>
        </row>
        <row r="131">
          <cell r="G131">
            <v>6030</v>
          </cell>
          <cell r="I131">
            <v>711000</v>
          </cell>
        </row>
        <row r="132">
          <cell r="G132">
            <v>6035</v>
          </cell>
          <cell r="I132">
            <v>711200</v>
          </cell>
        </row>
        <row r="133">
          <cell r="G133">
            <v>6045</v>
          </cell>
          <cell r="I133">
            <v>711500</v>
          </cell>
        </row>
        <row r="134">
          <cell r="G134">
            <v>6105</v>
          </cell>
          <cell r="I134">
            <v>720000</v>
          </cell>
        </row>
        <row r="135">
          <cell r="G135">
            <v>6110</v>
          </cell>
          <cell r="I135">
            <v>720500</v>
          </cell>
        </row>
        <row r="136">
          <cell r="G136">
            <v>6205</v>
          </cell>
          <cell r="I136">
            <v>721000</v>
          </cell>
        </row>
        <row r="137">
          <cell r="G137">
            <v>6215</v>
          </cell>
          <cell r="I137">
            <v>722000</v>
          </cell>
        </row>
        <row r="138">
          <cell r="G138">
            <v>6310</v>
          </cell>
          <cell r="I138">
            <v>723000</v>
          </cell>
        </row>
        <row r="139">
          <cell r="G139">
            <v>8810</v>
          </cell>
          <cell r="I139">
            <v>723500</v>
          </cell>
        </row>
        <row r="140">
          <cell r="G140">
            <v>8812</v>
          </cell>
          <cell r="I140">
            <v>724000</v>
          </cell>
        </row>
        <row r="141">
          <cell r="G141">
            <v>8820</v>
          </cell>
          <cell r="I141">
            <v>725000</v>
          </cell>
        </row>
        <row r="142">
          <cell r="G142">
            <v>8830</v>
          </cell>
          <cell r="I142">
            <v>726100</v>
          </cell>
        </row>
        <row r="143">
          <cell r="G143">
            <v>9040</v>
          </cell>
          <cell r="I143">
            <v>726200</v>
          </cell>
        </row>
        <row r="144">
          <cell r="G144">
            <v>9041</v>
          </cell>
          <cell r="I144">
            <v>726300</v>
          </cell>
        </row>
        <row r="145">
          <cell r="G145">
            <v>9073</v>
          </cell>
          <cell r="I145">
            <v>726400</v>
          </cell>
        </row>
        <row r="146">
          <cell r="G146">
            <v>9080</v>
          </cell>
          <cell r="I146">
            <v>730000</v>
          </cell>
        </row>
        <row r="147">
          <cell r="G147">
            <v>9090</v>
          </cell>
          <cell r="I147">
            <v>731000</v>
          </cell>
        </row>
        <row r="148">
          <cell r="G148">
            <v>9092</v>
          </cell>
          <cell r="I148">
            <v>735000</v>
          </cell>
        </row>
        <row r="149">
          <cell r="G149">
            <v>9093</v>
          </cell>
          <cell r="I149">
            <v>740000</v>
          </cell>
        </row>
        <row r="150">
          <cell r="G150">
            <v>9094</v>
          </cell>
          <cell r="I150">
            <v>745000</v>
          </cell>
        </row>
        <row r="151">
          <cell r="G151">
            <v>9095</v>
          </cell>
          <cell r="I151">
            <v>750000</v>
          </cell>
        </row>
        <row r="152">
          <cell r="G152">
            <v>9096</v>
          </cell>
          <cell r="I152">
            <v>751000</v>
          </cell>
        </row>
        <row r="153">
          <cell r="G153">
            <v>9098</v>
          </cell>
          <cell r="I153">
            <v>753000</v>
          </cell>
        </row>
        <row r="154">
          <cell r="G154">
            <v>9099</v>
          </cell>
          <cell r="I154">
            <v>753500</v>
          </cell>
        </row>
        <row r="155">
          <cell r="G155">
            <v>9908</v>
          </cell>
          <cell r="I155">
            <v>753600</v>
          </cell>
        </row>
        <row r="156">
          <cell r="G156">
            <v>9909</v>
          </cell>
          <cell r="I156">
            <v>754000</v>
          </cell>
        </row>
        <row r="157">
          <cell r="G157">
            <v>9910</v>
          </cell>
          <cell r="I157">
            <v>754500</v>
          </cell>
        </row>
        <row r="158">
          <cell r="G158">
            <v>9911</v>
          </cell>
          <cell r="I158">
            <v>755000</v>
          </cell>
        </row>
        <row r="159">
          <cell r="G159">
            <v>9917</v>
          </cell>
          <cell r="I159">
            <v>755500</v>
          </cell>
        </row>
        <row r="160">
          <cell r="G160">
            <v>9920</v>
          </cell>
          <cell r="I160">
            <v>756000</v>
          </cell>
        </row>
        <row r="161">
          <cell r="G161">
            <v>9950</v>
          </cell>
          <cell r="I161">
            <v>756500</v>
          </cell>
        </row>
        <row r="162">
          <cell r="G162">
            <v>9996</v>
          </cell>
          <cell r="I162">
            <v>757000</v>
          </cell>
        </row>
        <row r="163">
          <cell r="I163">
            <v>757010</v>
          </cell>
        </row>
        <row r="164">
          <cell r="G164" t="str">
            <v>OEB Code</v>
          </cell>
          <cell r="I164">
            <v>757020</v>
          </cell>
        </row>
        <row r="165">
          <cell r="G165" t="str">
            <v>SGL3-Id</v>
          </cell>
          <cell r="I165">
            <v>757030</v>
          </cell>
        </row>
        <row r="166">
          <cell r="G166" t="str">
            <v>XXXX</v>
          </cell>
          <cell r="I166">
            <v>757040</v>
          </cell>
        </row>
        <row r="167">
          <cell r="G167" t="str">
            <v>(blank)</v>
          </cell>
          <cell r="I167">
            <v>757050</v>
          </cell>
        </row>
        <row r="168">
          <cell r="I168">
            <v>757060</v>
          </cell>
        </row>
        <row r="169">
          <cell r="I169">
            <v>757070</v>
          </cell>
        </row>
        <row r="170">
          <cell r="I170">
            <v>757080</v>
          </cell>
        </row>
        <row r="171">
          <cell r="I171">
            <v>757090</v>
          </cell>
        </row>
        <row r="172">
          <cell r="I172">
            <v>757095</v>
          </cell>
        </row>
        <row r="173">
          <cell r="I173">
            <v>757100</v>
          </cell>
        </row>
        <row r="174">
          <cell r="I174">
            <v>757500</v>
          </cell>
        </row>
        <row r="175">
          <cell r="I175">
            <v>757510</v>
          </cell>
        </row>
        <row r="176">
          <cell r="I176">
            <v>758000</v>
          </cell>
        </row>
        <row r="177">
          <cell r="I177">
            <v>758100</v>
          </cell>
        </row>
        <row r="178">
          <cell r="I178">
            <v>758500</v>
          </cell>
        </row>
        <row r="179">
          <cell r="I179">
            <v>760000</v>
          </cell>
        </row>
        <row r="180">
          <cell r="I180">
            <v>761000</v>
          </cell>
        </row>
        <row r="181">
          <cell r="I181">
            <v>761500</v>
          </cell>
        </row>
        <row r="182">
          <cell r="I182">
            <v>761700</v>
          </cell>
        </row>
        <row r="183">
          <cell r="I183">
            <v>763000</v>
          </cell>
        </row>
        <row r="184">
          <cell r="I184">
            <v>764000</v>
          </cell>
        </row>
        <row r="185">
          <cell r="I185">
            <v>764100</v>
          </cell>
        </row>
        <row r="186">
          <cell r="I186">
            <v>765000</v>
          </cell>
        </row>
        <row r="187">
          <cell r="I187">
            <v>765500</v>
          </cell>
        </row>
        <row r="188">
          <cell r="I188">
            <v>766000</v>
          </cell>
        </row>
        <row r="189">
          <cell r="I189">
            <v>766500</v>
          </cell>
        </row>
        <row r="190">
          <cell r="I190">
            <v>767500</v>
          </cell>
        </row>
        <row r="191">
          <cell r="I191">
            <v>768000</v>
          </cell>
        </row>
        <row r="192">
          <cell r="I192">
            <v>768500</v>
          </cell>
        </row>
        <row r="193">
          <cell r="I193">
            <v>769000</v>
          </cell>
        </row>
        <row r="194">
          <cell r="I194">
            <v>770000</v>
          </cell>
        </row>
        <row r="195">
          <cell r="I195">
            <v>771000</v>
          </cell>
        </row>
        <row r="196">
          <cell r="I196">
            <v>772000</v>
          </cell>
        </row>
        <row r="197">
          <cell r="I197">
            <v>773000</v>
          </cell>
        </row>
        <row r="198">
          <cell r="I198">
            <v>774000</v>
          </cell>
        </row>
        <row r="199">
          <cell r="I199">
            <v>779000</v>
          </cell>
        </row>
        <row r="200">
          <cell r="I200">
            <v>790000</v>
          </cell>
        </row>
        <row r="201">
          <cell r="I201">
            <v>792000</v>
          </cell>
        </row>
        <row r="202">
          <cell r="I202">
            <v>792100</v>
          </cell>
        </row>
        <row r="203">
          <cell r="I203">
            <v>792110</v>
          </cell>
        </row>
        <row r="204">
          <cell r="I204">
            <v>792120</v>
          </cell>
        </row>
        <row r="205">
          <cell r="I205">
            <v>792130</v>
          </cell>
        </row>
        <row r="206">
          <cell r="I206">
            <v>792140</v>
          </cell>
        </row>
        <row r="207">
          <cell r="I207">
            <v>792400</v>
          </cell>
        </row>
        <row r="208">
          <cell r="I208">
            <v>792490</v>
          </cell>
        </row>
        <row r="209">
          <cell r="I209">
            <v>792500</v>
          </cell>
        </row>
        <row r="210">
          <cell r="I210">
            <v>793000</v>
          </cell>
        </row>
        <row r="211">
          <cell r="I211">
            <v>794000</v>
          </cell>
        </row>
        <row r="212">
          <cell r="I212">
            <v>796000</v>
          </cell>
        </row>
        <row r="213">
          <cell r="I213">
            <v>797000</v>
          </cell>
        </row>
        <row r="214">
          <cell r="I214">
            <v>799000</v>
          </cell>
        </row>
        <row r="215">
          <cell r="I215">
            <v>799900</v>
          </cell>
        </row>
        <row r="216">
          <cell r="I216">
            <v>800000</v>
          </cell>
        </row>
        <row r="217">
          <cell r="I217">
            <v>800100</v>
          </cell>
        </row>
        <row r="218">
          <cell r="I218">
            <v>800200</v>
          </cell>
        </row>
        <row r="219">
          <cell r="I219">
            <v>800500</v>
          </cell>
        </row>
        <row r="220">
          <cell r="I220">
            <v>800999</v>
          </cell>
        </row>
        <row r="221">
          <cell r="I221">
            <v>812000</v>
          </cell>
        </row>
        <row r="222">
          <cell r="I222">
            <v>819000</v>
          </cell>
        </row>
        <row r="223">
          <cell r="I223">
            <v>830000</v>
          </cell>
        </row>
        <row r="224">
          <cell r="I224">
            <v>832000</v>
          </cell>
        </row>
        <row r="225">
          <cell r="I225">
            <v>851000</v>
          </cell>
        </row>
        <row r="226">
          <cell r="A226" t="str">
            <v/>
          </cell>
          <cell r="I226">
            <v>853000</v>
          </cell>
        </row>
        <row r="227">
          <cell r="I227">
            <v>881000</v>
          </cell>
        </row>
        <row r="228">
          <cell r="A228" t="str">
            <v>10-400</v>
          </cell>
          <cell r="I228">
            <v>899910</v>
          </cell>
        </row>
        <row r="229">
          <cell r="A229" t="str">
            <v>11-100</v>
          </cell>
          <cell r="I229">
            <v>900000</v>
          </cell>
        </row>
        <row r="230">
          <cell r="A230" t="str">
            <v>11-200</v>
          </cell>
          <cell r="I230">
            <v>901000</v>
          </cell>
        </row>
        <row r="231">
          <cell r="A231" t="str">
            <v>11-201</v>
          </cell>
          <cell r="I231">
            <v>902000</v>
          </cell>
        </row>
        <row r="232">
          <cell r="A232" t="str">
            <v>11-205</v>
          </cell>
          <cell r="I232">
            <v>902500</v>
          </cell>
        </row>
        <row r="233">
          <cell r="A233" t="str">
            <v>11-210</v>
          </cell>
          <cell r="I233">
            <v>903000</v>
          </cell>
        </row>
        <row r="234">
          <cell r="A234" t="str">
            <v>11-211</v>
          </cell>
          <cell r="I234">
            <v>903100</v>
          </cell>
        </row>
        <row r="235">
          <cell r="A235" t="str">
            <v>11-212</v>
          </cell>
          <cell r="I235">
            <v>903200</v>
          </cell>
        </row>
        <row r="236">
          <cell r="A236" t="str">
            <v>11-213</v>
          </cell>
          <cell r="I236">
            <v>905000</v>
          </cell>
        </row>
        <row r="237">
          <cell r="A237" t="str">
            <v>11-214</v>
          </cell>
          <cell r="I237">
            <v>906000</v>
          </cell>
        </row>
        <row r="238">
          <cell r="A238" t="str">
            <v>11-293</v>
          </cell>
          <cell r="I238">
            <v>906100</v>
          </cell>
        </row>
        <row r="239">
          <cell r="A239" t="str">
            <v>11-306</v>
          </cell>
          <cell r="I239">
            <v>906200</v>
          </cell>
        </row>
        <row r="240">
          <cell r="A240" t="str">
            <v>11-310</v>
          </cell>
          <cell r="I240">
            <v>906300</v>
          </cell>
        </row>
        <row r="241">
          <cell r="A241" t="str">
            <v>11-311</v>
          </cell>
          <cell r="I241">
            <v>906400</v>
          </cell>
        </row>
        <row r="242">
          <cell r="A242" t="str">
            <v>11-312</v>
          </cell>
          <cell r="I242">
            <v>906500</v>
          </cell>
        </row>
        <row r="243">
          <cell r="A243" t="str">
            <v>11-313</v>
          </cell>
          <cell r="I243">
            <v>912500</v>
          </cell>
        </row>
        <row r="244">
          <cell r="A244" t="str">
            <v>11-314</v>
          </cell>
          <cell r="I244">
            <v>913000</v>
          </cell>
        </row>
        <row r="245">
          <cell r="A245" t="str">
            <v>11-315</v>
          </cell>
          <cell r="I245">
            <v>913100</v>
          </cell>
        </row>
        <row r="246">
          <cell r="A246" t="str">
            <v>11-392</v>
          </cell>
          <cell r="I246">
            <v>913200</v>
          </cell>
        </row>
        <row r="247">
          <cell r="A247" t="str">
            <v>11-500</v>
          </cell>
          <cell r="I247">
            <v>915000</v>
          </cell>
        </row>
        <row r="248">
          <cell r="A248" t="str">
            <v>11-501</v>
          </cell>
          <cell r="I248">
            <v>916000</v>
          </cell>
        </row>
        <row r="249">
          <cell r="A249" t="str">
            <v>11-502</v>
          </cell>
          <cell r="I249">
            <v>916100</v>
          </cell>
        </row>
        <row r="250">
          <cell r="A250" t="str">
            <v>11-503</v>
          </cell>
          <cell r="I250">
            <v>916200</v>
          </cell>
        </row>
        <row r="251">
          <cell r="A251" t="str">
            <v>11-504</v>
          </cell>
          <cell r="I251">
            <v>916300</v>
          </cell>
        </row>
        <row r="252">
          <cell r="A252" t="str">
            <v>11-521</v>
          </cell>
          <cell r="I252">
            <v>916400</v>
          </cell>
        </row>
        <row r="253">
          <cell r="A253" t="str">
            <v>11-522</v>
          </cell>
          <cell r="I253">
            <v>916500</v>
          </cell>
        </row>
        <row r="254">
          <cell r="A254" t="str">
            <v>11-523</v>
          </cell>
          <cell r="I254">
            <v>920000</v>
          </cell>
        </row>
        <row r="255">
          <cell r="A255" t="str">
            <v>11-524</v>
          </cell>
          <cell r="I255">
            <v>920100</v>
          </cell>
        </row>
        <row r="256">
          <cell r="A256" t="str">
            <v>11-525</v>
          </cell>
          <cell r="I256">
            <v>921000</v>
          </cell>
        </row>
        <row r="257">
          <cell r="A257" t="str">
            <v>11-526</v>
          </cell>
          <cell r="I257">
            <v>921100</v>
          </cell>
        </row>
        <row r="258">
          <cell r="A258" t="str">
            <v>11-543</v>
          </cell>
          <cell r="I258">
            <v>922000</v>
          </cell>
        </row>
        <row r="259">
          <cell r="A259" t="str">
            <v>11-544</v>
          </cell>
          <cell r="I259">
            <v>923000</v>
          </cell>
        </row>
        <row r="260">
          <cell r="A260" t="str">
            <v>11-545</v>
          </cell>
          <cell r="I260">
            <v>923100</v>
          </cell>
        </row>
        <row r="261">
          <cell r="A261" t="str">
            <v>11-591</v>
          </cell>
          <cell r="I261">
            <v>980000</v>
          </cell>
        </row>
        <row r="262">
          <cell r="A262" t="str">
            <v>11-592</v>
          </cell>
          <cell r="I262" t="str">
            <v xml:space="preserve">
</v>
          </cell>
        </row>
        <row r="263">
          <cell r="A263" t="str">
            <v>11-593</v>
          </cell>
          <cell r="I263" t="str">
            <v>DLS1-Id</v>
          </cell>
        </row>
        <row r="264">
          <cell r="A264" t="str">
            <v>11-600</v>
          </cell>
          <cell r="I264" t="str">
            <v>GL Account</v>
          </cell>
        </row>
        <row r="265">
          <cell r="A265" t="str">
            <v>11-601</v>
          </cell>
          <cell r="I265" t="str">
            <v>(blank)</v>
          </cell>
        </row>
        <row r="266">
          <cell r="A266" t="str">
            <v>11-620</v>
          </cell>
        </row>
        <row r="267">
          <cell r="A267" t="str">
            <v>11-650</v>
          </cell>
        </row>
        <row r="268">
          <cell r="A268" t="str">
            <v>11-651</v>
          </cell>
        </row>
        <row r="269">
          <cell r="A269" t="str">
            <v>11-652</v>
          </cell>
        </row>
        <row r="270">
          <cell r="A270" t="str">
            <v>11-653</v>
          </cell>
        </row>
        <row r="271">
          <cell r="A271" t="str">
            <v>11-654</v>
          </cell>
        </row>
        <row r="272">
          <cell r="A272" t="str">
            <v>11-655</v>
          </cell>
        </row>
        <row r="273">
          <cell r="A273" t="str">
            <v>11-680</v>
          </cell>
        </row>
        <row r="274">
          <cell r="A274" t="str">
            <v>11-800</v>
          </cell>
        </row>
        <row r="275">
          <cell r="A275" t="str">
            <v>11-810</v>
          </cell>
        </row>
        <row r="276">
          <cell r="A276" t="str">
            <v>11-811</v>
          </cell>
        </row>
        <row r="277">
          <cell r="A277" t="str">
            <v>11-822</v>
          </cell>
        </row>
        <row r="278">
          <cell r="A278" t="str">
            <v>11-823</v>
          </cell>
        </row>
        <row r="279">
          <cell r="A279" t="str">
            <v>11-830</v>
          </cell>
        </row>
        <row r="280">
          <cell r="A280" t="str">
            <v>11-900</v>
          </cell>
        </row>
        <row r="281">
          <cell r="A281" t="str">
            <v>11-990</v>
          </cell>
        </row>
        <row r="282">
          <cell r="A282" t="str">
            <v>11-Cost Center</v>
          </cell>
        </row>
        <row r="283">
          <cell r="A283" t="str">
            <v>11-SGL1-Id</v>
          </cell>
        </row>
        <row r="284">
          <cell r="A284" t="str">
            <v>12-300</v>
          </cell>
        </row>
        <row r="285">
          <cell r="A285" t="str">
            <v>12-301</v>
          </cell>
        </row>
        <row r="286">
          <cell r="A286" t="str">
            <v>12-302</v>
          </cell>
        </row>
        <row r="287">
          <cell r="A287" t="str">
            <v>12-303</v>
          </cell>
        </row>
        <row r="288">
          <cell r="A288" t="str">
            <v>12-304</v>
          </cell>
        </row>
        <row r="289">
          <cell r="A289" t="str">
            <v>12-305</v>
          </cell>
        </row>
        <row r="290">
          <cell r="A290" t="str">
            <v>13-823</v>
          </cell>
        </row>
        <row r="291">
          <cell r="A291" t="str">
            <v>13-Solar</v>
          </cell>
        </row>
        <row r="292">
          <cell r="A292" t="str">
            <v>14-330</v>
          </cell>
        </row>
        <row r="293">
          <cell r="A293" t="str">
            <v>14-331</v>
          </cell>
        </row>
        <row r="294">
          <cell r="A294" t="str">
            <v>30-822</v>
          </cell>
        </row>
        <row r="295">
          <cell r="A295" t="str">
            <v>30-S300</v>
          </cell>
        </row>
        <row r="296">
          <cell r="A296" t="str">
            <v>30-S310</v>
          </cell>
        </row>
        <row r="297">
          <cell r="A297" t="str">
            <v>30-S320</v>
          </cell>
        </row>
        <row r="298">
          <cell r="A298" t="str">
            <v>30-S330</v>
          </cell>
        </row>
        <row r="299">
          <cell r="A299" t="str">
            <v>30-S340</v>
          </cell>
        </row>
        <row r="300">
          <cell r="A300" t="str">
            <v>30-SSGL1-Id</v>
          </cell>
        </row>
        <row r="301">
          <cell r="A301" t="str">
            <v>(blank)</v>
          </cell>
        </row>
        <row r="350">
          <cell r="A350" t="str">
            <v/>
          </cell>
        </row>
        <row r="352">
          <cell r="A352" t="str">
            <v>10-400-</v>
          </cell>
        </row>
        <row r="353">
          <cell r="A353" t="str">
            <v>10-400-100</v>
          </cell>
        </row>
        <row r="354">
          <cell r="A354" t="str">
            <v>10-400-101</v>
          </cell>
        </row>
        <row r="355">
          <cell r="A355" t="str">
            <v>10-400-102</v>
          </cell>
        </row>
        <row r="356">
          <cell r="A356" t="str">
            <v>11-100-101</v>
          </cell>
        </row>
        <row r="357">
          <cell r="A357" t="str">
            <v>11-100-102</v>
          </cell>
        </row>
        <row r="358">
          <cell r="A358" t="str">
            <v>11-200-101</v>
          </cell>
        </row>
        <row r="359">
          <cell r="A359" t="str">
            <v>11-201-101</v>
          </cell>
        </row>
        <row r="360">
          <cell r="A360" t="str">
            <v>11-205-101</v>
          </cell>
        </row>
        <row r="361">
          <cell r="A361" t="str">
            <v>11-205-102</v>
          </cell>
        </row>
        <row r="362">
          <cell r="A362" t="str">
            <v>11-210-101</v>
          </cell>
        </row>
        <row r="363">
          <cell r="A363" t="str">
            <v>11-210-102</v>
          </cell>
        </row>
        <row r="364">
          <cell r="A364" t="str">
            <v>11-211-101</v>
          </cell>
        </row>
        <row r="365">
          <cell r="A365" t="str">
            <v>11-212-101</v>
          </cell>
        </row>
        <row r="366">
          <cell r="A366" t="str">
            <v>11-213-101</v>
          </cell>
        </row>
        <row r="367">
          <cell r="A367" t="str">
            <v>11-214-101</v>
          </cell>
        </row>
        <row r="368">
          <cell r="A368" t="str">
            <v>11-293-101</v>
          </cell>
        </row>
        <row r="369">
          <cell r="A369" t="str">
            <v>11-306-101</v>
          </cell>
        </row>
        <row r="370">
          <cell r="A370" t="str">
            <v>11-306-102</v>
          </cell>
        </row>
        <row r="371">
          <cell r="A371" t="str">
            <v>11-310-101</v>
          </cell>
        </row>
        <row r="372">
          <cell r="A372" t="str">
            <v>11-310-102</v>
          </cell>
        </row>
        <row r="373">
          <cell r="A373" t="str">
            <v>11-311-101</v>
          </cell>
        </row>
        <row r="374">
          <cell r="A374" t="str">
            <v>11-311-102</v>
          </cell>
        </row>
        <row r="375">
          <cell r="A375" t="str">
            <v>11-312-101</v>
          </cell>
        </row>
        <row r="376">
          <cell r="A376" t="str">
            <v>11-312-102</v>
          </cell>
        </row>
        <row r="377">
          <cell r="A377" t="str">
            <v>11-313-101</v>
          </cell>
        </row>
        <row r="378">
          <cell r="A378" t="str">
            <v>11-313-102</v>
          </cell>
        </row>
        <row r="379">
          <cell r="A379" t="str">
            <v>11-314-101</v>
          </cell>
        </row>
        <row r="380">
          <cell r="A380" t="str">
            <v>11-314-102</v>
          </cell>
        </row>
        <row r="381">
          <cell r="A381" t="str">
            <v>11-315-101</v>
          </cell>
        </row>
        <row r="382">
          <cell r="A382" t="str">
            <v>11-392-101</v>
          </cell>
        </row>
        <row r="383">
          <cell r="A383" t="str">
            <v>11-500-101</v>
          </cell>
        </row>
        <row r="384">
          <cell r="A384" t="str">
            <v>11-500-102</v>
          </cell>
        </row>
        <row r="385">
          <cell r="A385" t="str">
            <v>11-501-101</v>
          </cell>
        </row>
        <row r="386">
          <cell r="A386" t="str">
            <v>11-501-102</v>
          </cell>
        </row>
        <row r="387">
          <cell r="A387" t="str">
            <v>11-502-101</v>
          </cell>
        </row>
        <row r="388">
          <cell r="A388" t="str">
            <v>11-502-102</v>
          </cell>
        </row>
        <row r="389">
          <cell r="A389" t="str">
            <v>11-503-101</v>
          </cell>
        </row>
        <row r="390">
          <cell r="A390" t="str">
            <v>11-503-102</v>
          </cell>
        </row>
        <row r="391">
          <cell r="A391" t="str">
            <v>11-504-101</v>
          </cell>
        </row>
        <row r="392">
          <cell r="A392" t="str">
            <v>11-504-102</v>
          </cell>
        </row>
        <row r="393">
          <cell r="A393" t="str">
            <v>11-521-101</v>
          </cell>
        </row>
        <row r="394">
          <cell r="A394" t="str">
            <v>11-521-102</v>
          </cell>
        </row>
        <row r="395">
          <cell r="A395" t="str">
            <v>11-522-101</v>
          </cell>
        </row>
        <row r="396">
          <cell r="A396" t="str">
            <v>11-522-102</v>
          </cell>
        </row>
        <row r="397">
          <cell r="A397" t="str">
            <v>11-523-101</v>
          </cell>
        </row>
        <row r="398">
          <cell r="A398" t="str">
            <v>11-523-102</v>
          </cell>
        </row>
        <row r="399">
          <cell r="A399" t="str">
            <v>11-524-101</v>
          </cell>
        </row>
        <row r="400">
          <cell r="A400" t="str">
            <v>11-525-101</v>
          </cell>
          <cell r="G400" t="str">
            <v>OEB</v>
          </cell>
          <cell r="I400" t="str">
            <v>Account</v>
          </cell>
        </row>
        <row r="401">
          <cell r="A401" t="str">
            <v>11-525-102</v>
          </cell>
          <cell r="G401">
            <v>1808</v>
          </cell>
          <cell r="I401">
            <v>151000</v>
          </cell>
        </row>
        <row r="402">
          <cell r="A402" t="str">
            <v>11-526-101</v>
          </cell>
          <cell r="G402">
            <v>1820</v>
          </cell>
          <cell r="I402">
            <v>151200</v>
          </cell>
        </row>
        <row r="403">
          <cell r="A403" t="str">
            <v>11-526-102</v>
          </cell>
          <cell r="G403">
            <v>1830</v>
          </cell>
          <cell r="I403">
            <v>151300</v>
          </cell>
        </row>
        <row r="404">
          <cell r="A404" t="str">
            <v>11-543-101</v>
          </cell>
          <cell r="G404">
            <v>1835</v>
          </cell>
          <cell r="I404">
            <v>151302</v>
          </cell>
        </row>
        <row r="405">
          <cell r="A405" t="str">
            <v>11-543-102</v>
          </cell>
          <cell r="G405">
            <v>1840</v>
          </cell>
          <cell r="I405">
            <v>151400</v>
          </cell>
        </row>
        <row r="406">
          <cell r="A406" t="str">
            <v>11-544-101</v>
          </cell>
          <cell r="G406">
            <v>1845</v>
          </cell>
          <cell r="I406">
            <v>151401</v>
          </cell>
        </row>
        <row r="407">
          <cell r="A407" t="str">
            <v>11-544-102</v>
          </cell>
          <cell r="G407">
            <v>1850</v>
          </cell>
          <cell r="I407">
            <v>151402</v>
          </cell>
        </row>
        <row r="408">
          <cell r="A408" t="str">
            <v>11-545-101</v>
          </cell>
          <cell r="G408">
            <v>1855</v>
          </cell>
          <cell r="I408">
            <v>151450</v>
          </cell>
        </row>
        <row r="409">
          <cell r="A409" t="str">
            <v>11-545-102</v>
          </cell>
          <cell r="G409">
            <v>1860</v>
          </cell>
          <cell r="I409">
            <v>151451</v>
          </cell>
        </row>
        <row r="410">
          <cell r="A410" t="str">
            <v>11-591-101</v>
          </cell>
          <cell r="G410">
            <v>1861</v>
          </cell>
          <cell r="I410">
            <v>151500</v>
          </cell>
        </row>
        <row r="411">
          <cell r="A411" t="str">
            <v>11-591-102</v>
          </cell>
          <cell r="G411">
            <v>1908</v>
          </cell>
          <cell r="I411">
            <v>151510</v>
          </cell>
        </row>
        <row r="412">
          <cell r="A412" t="str">
            <v>11-592-101</v>
          </cell>
          <cell r="G412">
            <v>1915</v>
          </cell>
          <cell r="I412">
            <v>151520</v>
          </cell>
        </row>
        <row r="413">
          <cell r="A413" t="str">
            <v>11-592-102</v>
          </cell>
          <cell r="G413">
            <v>1920</v>
          </cell>
          <cell r="I413">
            <v>151530</v>
          </cell>
        </row>
        <row r="414">
          <cell r="A414" t="str">
            <v>11-593-101</v>
          </cell>
          <cell r="G414">
            <v>1925</v>
          </cell>
          <cell r="I414">
            <v>152500</v>
          </cell>
        </row>
        <row r="415">
          <cell r="A415" t="str">
            <v>11-600-101</v>
          </cell>
          <cell r="G415">
            <v>1930</v>
          </cell>
          <cell r="I415">
            <v>152501</v>
          </cell>
        </row>
        <row r="416">
          <cell r="A416" t="str">
            <v>11-600-102</v>
          </cell>
          <cell r="G416">
            <v>1940</v>
          </cell>
          <cell r="I416">
            <v>152502</v>
          </cell>
        </row>
        <row r="417">
          <cell r="A417" t="str">
            <v>11-601-101</v>
          </cell>
          <cell r="G417">
            <v>1945</v>
          </cell>
          <cell r="I417">
            <v>153000</v>
          </cell>
        </row>
        <row r="418">
          <cell r="A418" t="str">
            <v>11-601-102</v>
          </cell>
          <cell r="G418">
            <v>1955</v>
          </cell>
          <cell r="I418">
            <v>153100</v>
          </cell>
        </row>
        <row r="419">
          <cell r="A419" t="str">
            <v>11-620-101</v>
          </cell>
          <cell r="G419">
            <v>1980</v>
          </cell>
          <cell r="I419">
            <v>153300</v>
          </cell>
        </row>
        <row r="420">
          <cell r="A420" t="str">
            <v>11-620-102</v>
          </cell>
          <cell r="G420">
            <v>1995</v>
          </cell>
          <cell r="I420">
            <v>153600</v>
          </cell>
        </row>
        <row r="421">
          <cell r="A421" t="str">
            <v>11-650-101</v>
          </cell>
          <cell r="G421">
            <v>2055</v>
          </cell>
          <cell r="I421">
            <v>154000</v>
          </cell>
        </row>
        <row r="422">
          <cell r="A422" t="str">
            <v>11-650-102</v>
          </cell>
          <cell r="G422">
            <v>5005</v>
          </cell>
          <cell r="I422">
            <v>154500</v>
          </cell>
        </row>
        <row r="423">
          <cell r="A423" t="str">
            <v>11-651-101</v>
          </cell>
          <cell r="G423">
            <v>5045</v>
          </cell>
          <cell r="I423">
            <v>155000</v>
          </cell>
        </row>
        <row r="424">
          <cell r="A424" t="str">
            <v>11-651-102</v>
          </cell>
          <cell r="G424">
            <v>5065</v>
          </cell>
          <cell r="I424">
            <v>155500</v>
          </cell>
        </row>
        <row r="425">
          <cell r="A425" t="str">
            <v>11-652-101</v>
          </cell>
          <cell r="G425">
            <v>5145</v>
          </cell>
          <cell r="I425">
            <v>155501</v>
          </cell>
        </row>
        <row r="426">
          <cell r="A426" t="str">
            <v>11-653-101</v>
          </cell>
          <cell r="G426">
            <v>5605</v>
          </cell>
          <cell r="I426">
            <v>155502</v>
          </cell>
        </row>
        <row r="427">
          <cell r="A427" t="str">
            <v>11-653-102</v>
          </cell>
          <cell r="G427">
            <v>9040</v>
          </cell>
          <cell r="I427">
            <v>155503</v>
          </cell>
        </row>
        <row r="428">
          <cell r="A428" t="str">
            <v>11-654-101</v>
          </cell>
          <cell r="G428">
            <v>9073</v>
          </cell>
          <cell r="I428">
            <v>155504</v>
          </cell>
        </row>
        <row r="429">
          <cell r="A429" t="str">
            <v>11-654-102</v>
          </cell>
          <cell r="G429">
            <v>9090</v>
          </cell>
          <cell r="I429">
            <v>156000</v>
          </cell>
        </row>
        <row r="430">
          <cell r="A430" t="str">
            <v>11-655-101</v>
          </cell>
          <cell r="G430">
            <v>9099</v>
          </cell>
          <cell r="I430">
            <v>156002</v>
          </cell>
        </row>
        <row r="431">
          <cell r="A431" t="str">
            <v>11-655-102</v>
          </cell>
          <cell r="G431" t="str">
            <v xml:space="preserve">
</v>
          </cell>
          <cell r="I431">
            <v>156003</v>
          </cell>
        </row>
        <row r="432">
          <cell r="A432" t="str">
            <v>11-680-101</v>
          </cell>
          <cell r="G432" t="str">
            <v>OEB</v>
          </cell>
          <cell r="I432">
            <v>156004</v>
          </cell>
        </row>
        <row r="433">
          <cell r="A433" t="str">
            <v>11-800-101</v>
          </cell>
          <cell r="G433" t="str">
            <v>(blank)</v>
          </cell>
          <cell r="I433">
            <v>156005</v>
          </cell>
        </row>
        <row r="434">
          <cell r="A434" t="str">
            <v>11-810-101</v>
          </cell>
          <cell r="I434">
            <v>156006</v>
          </cell>
        </row>
        <row r="435">
          <cell r="A435" t="str">
            <v>11-810-510</v>
          </cell>
          <cell r="I435">
            <v>156600</v>
          </cell>
        </row>
        <row r="436">
          <cell r="A436" t="str">
            <v>11-811-520</v>
          </cell>
          <cell r="I436">
            <v>156601</v>
          </cell>
        </row>
        <row r="437">
          <cell r="A437" t="str">
            <v>11-822-300</v>
          </cell>
          <cell r="I437">
            <v>157000</v>
          </cell>
        </row>
        <row r="438">
          <cell r="A438" t="str">
            <v>11-823-300</v>
          </cell>
          <cell r="I438">
            <v>158100</v>
          </cell>
        </row>
        <row r="439">
          <cell r="A439" t="str">
            <v>11-823-330</v>
          </cell>
          <cell r="I439">
            <v>158400</v>
          </cell>
        </row>
        <row r="440">
          <cell r="A440" t="str">
            <v>11-830-700</v>
          </cell>
          <cell r="I440">
            <v>190500</v>
          </cell>
        </row>
        <row r="441">
          <cell r="A441" t="str">
            <v>11-900-</v>
          </cell>
          <cell r="I441">
            <v>999999</v>
          </cell>
        </row>
        <row r="442">
          <cell r="A442" t="str">
            <v>11-900-101</v>
          </cell>
          <cell r="I442" t="str">
            <v>Account</v>
          </cell>
        </row>
        <row r="443">
          <cell r="A443" t="str">
            <v>11-900-102</v>
          </cell>
          <cell r="I443" t="str">
            <v>(blank)</v>
          </cell>
        </row>
        <row r="444">
          <cell r="A444" t="str">
            <v>11-900-300</v>
          </cell>
        </row>
        <row r="445">
          <cell r="A445" t="str">
            <v>11-990-101</v>
          </cell>
        </row>
        <row r="446">
          <cell r="A446" t="str">
            <v>11-990-102</v>
          </cell>
        </row>
        <row r="447">
          <cell r="A447" t="str">
            <v>12-300-101</v>
          </cell>
        </row>
        <row r="448">
          <cell r="A448" t="str">
            <v>12-300-102</v>
          </cell>
        </row>
        <row r="449">
          <cell r="A449" t="str">
            <v>12-301-101</v>
          </cell>
        </row>
        <row r="450">
          <cell r="A450" t="str">
            <v>12-301-102</v>
          </cell>
        </row>
        <row r="451">
          <cell r="A451" t="str">
            <v>12-302-101</v>
          </cell>
        </row>
        <row r="452">
          <cell r="A452" t="str">
            <v>12-302-102</v>
          </cell>
        </row>
        <row r="453">
          <cell r="A453" t="str">
            <v>12-303-101</v>
          </cell>
        </row>
        <row r="454">
          <cell r="A454" t="str">
            <v>12-303-102</v>
          </cell>
        </row>
        <row r="455">
          <cell r="A455" t="str">
            <v>12-304-101</v>
          </cell>
        </row>
        <row r="456">
          <cell r="A456" t="str">
            <v>12-304-102</v>
          </cell>
        </row>
        <row r="457">
          <cell r="A457" t="str">
            <v>12-305-101</v>
          </cell>
        </row>
        <row r="458">
          <cell r="A458" t="str">
            <v>12-305-102</v>
          </cell>
        </row>
        <row r="459">
          <cell r="A459" t="str">
            <v>13-823-330</v>
          </cell>
        </row>
        <row r="460">
          <cell r="A460" t="str">
            <v>13-Solar-N</v>
          </cell>
        </row>
        <row r="461">
          <cell r="A461" t="str">
            <v>14-330-101</v>
          </cell>
        </row>
        <row r="462">
          <cell r="A462" t="str">
            <v>14-330-102</v>
          </cell>
        </row>
        <row r="463">
          <cell r="A463" t="str">
            <v>14-331-101</v>
          </cell>
        </row>
        <row r="464">
          <cell r="A464" t="str">
            <v>30-822-300</v>
          </cell>
        </row>
        <row r="465">
          <cell r="A465" t="str">
            <v>30-S300-N</v>
          </cell>
        </row>
        <row r="466">
          <cell r="A466" t="str">
            <v>30-S310-N</v>
          </cell>
        </row>
        <row r="467">
          <cell r="A467" t="str">
            <v>30-S320-N</v>
          </cell>
        </row>
        <row r="468">
          <cell r="A468" t="str">
            <v>30-S330-N</v>
          </cell>
        </row>
        <row r="469">
          <cell r="A469" t="str">
            <v>30-S340-N</v>
          </cell>
        </row>
        <row r="470">
          <cell r="A470" t="str">
            <v>(blank)</v>
          </cell>
        </row>
      </sheetData>
      <sheetData sheetId="1" refreshError="1">
        <row r="2">
          <cell r="W2" t="str">
            <v>June FY2011</v>
          </cell>
        </row>
        <row r="3">
          <cell r="T3" t="str">
            <v>Direct Spending</v>
          </cell>
          <cell r="BB3">
            <v>0.99874605471079203</v>
          </cell>
        </row>
        <row r="4">
          <cell r="T4" t="str">
            <v>Direct Material &amp; Vehicle Charges</v>
          </cell>
          <cell r="BB4">
            <v>0.26385776383908494</v>
          </cell>
        </row>
        <row r="5">
          <cell r="T5" t="str">
            <v>Distributed Cost</v>
          </cell>
        </row>
        <row r="6">
          <cell r="T6" t="str">
            <v>Net Labour Charges</v>
          </cell>
        </row>
        <row r="7">
          <cell r="T7" t="str">
            <v>Payroll Costs</v>
          </cell>
        </row>
        <row r="8">
          <cell r="T8" t="str">
            <v>Total Revenue</v>
          </cell>
        </row>
        <row r="9">
          <cell r="T9" t="str">
            <v>Payment in Lieu of Taxes</v>
          </cell>
        </row>
        <row r="13">
          <cell r="T13" t="str">
            <v>Other Capital Spending</v>
          </cell>
        </row>
        <row r="14">
          <cell r="T14" t="str">
            <v>Other Direct Spending</v>
          </cell>
        </row>
        <row r="15">
          <cell r="T15" t="str">
            <v>Management Fee Revenue</v>
          </cell>
        </row>
        <row r="16">
          <cell r="T16" t="str">
            <v>Other Income</v>
          </cell>
        </row>
        <row r="17">
          <cell r="T17" t="str">
            <v>Distribution Revenue</v>
          </cell>
        </row>
        <row r="18">
          <cell r="T18" t="str">
            <v>Management Fee Expense</v>
          </cell>
        </row>
        <row r="19">
          <cell r="T19" t="str">
            <v>Management Fee Revenue</v>
          </cell>
        </row>
        <row r="21">
          <cell r="T21" t="str">
            <v>Buildings/Facilities</v>
          </cell>
        </row>
        <row r="22">
          <cell r="T22" t="str">
            <v>Communication Equipment</v>
          </cell>
        </row>
        <row r="23">
          <cell r="T23" t="str">
            <v>Computer Hardware/Software</v>
          </cell>
        </row>
        <row r="24">
          <cell r="T24" t="str">
            <v>Distribution System Capital</v>
          </cell>
        </row>
        <row r="25">
          <cell r="T25" t="str">
            <v>Fleet</v>
          </cell>
        </row>
        <row r="26">
          <cell r="T26" t="str">
            <v>Meters (including Wholesale Meter Upgrades)</v>
          </cell>
        </row>
        <row r="27">
          <cell r="T27" t="str">
            <v>Office Furniture &amp; Equipment</v>
          </cell>
        </row>
        <row r="28">
          <cell r="T28" t="str">
            <v>Other</v>
          </cell>
        </row>
        <row r="29">
          <cell r="T29" t="str">
            <v>Smart Meters</v>
          </cell>
        </row>
        <row r="30">
          <cell r="T30" t="str">
            <v>Tools &amp; Equipment</v>
          </cell>
        </row>
      </sheetData>
      <sheetData sheetId="2" refreshError="1">
        <row r="2">
          <cell r="C2" t="str">
            <v>Financial Statements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Selected 2000"/>
      <sheetName val="Budget 2000"/>
      <sheetName val="Projects99"/>
      <sheetName val="Projects"/>
      <sheetName val="MW-min"/>
      <sheetName val="SUM2000"/>
      <sheetName val="Work Units"/>
      <sheetName val="Global"/>
      <sheetName val="Salary Table"/>
    </sheetNames>
    <sheetDataSet>
      <sheetData sheetId="0">
        <row r="1">
          <cell r="B1" t="str">
            <v>POSSIBLE  SYSTEM   CAPITAL PROJECTS  -  2000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>
        <row r="6">
          <cell r="C6" t="str">
            <v>TABLE 1</v>
          </cell>
        </row>
      </sheetData>
      <sheetData sheetId="7" refreshError="1">
        <row r="2">
          <cell r="G2" t="str">
            <v>TABLE 2 - COMPARATIVE COSTING</v>
          </cell>
        </row>
        <row r="3">
          <cell r="G3" t="str">
            <v>(1997 - 2000)</v>
          </cell>
        </row>
        <row r="5">
          <cell r="C5">
            <v>1997</v>
          </cell>
          <cell r="G5">
            <v>1998</v>
          </cell>
          <cell r="K5">
            <v>1999</v>
          </cell>
          <cell r="O5">
            <v>2000</v>
          </cell>
        </row>
        <row r="6">
          <cell r="B6" t="str">
            <v>CATEGORY</v>
          </cell>
          <cell r="C6" t="str">
            <v>Capacity</v>
          </cell>
          <cell r="E6" t="str">
            <v>Capital</v>
          </cell>
          <cell r="F6" t="str">
            <v xml:space="preserve">Unit </v>
          </cell>
          <cell r="G6" t="str">
            <v>Capacity</v>
          </cell>
          <cell r="I6" t="str">
            <v>Capital</v>
          </cell>
          <cell r="J6" t="str">
            <v xml:space="preserve">Unit </v>
          </cell>
          <cell r="K6" t="str">
            <v>Capacity</v>
          </cell>
          <cell r="M6" t="str">
            <v>Capital</v>
          </cell>
          <cell r="N6" t="str">
            <v xml:space="preserve">Unit </v>
          </cell>
          <cell r="O6" t="str">
            <v>Capacity</v>
          </cell>
          <cell r="Q6" t="str">
            <v>Capital</v>
          </cell>
          <cell r="R6" t="str">
            <v xml:space="preserve">Unit </v>
          </cell>
        </row>
        <row r="7">
          <cell r="C7" t="str">
            <v>(MW)</v>
          </cell>
          <cell r="D7" t="str">
            <v>Quantity</v>
          </cell>
          <cell r="E7" t="str">
            <v>Expenditure</v>
          </cell>
          <cell r="F7" t="str">
            <v>Cost</v>
          </cell>
          <cell r="G7" t="str">
            <v>(MW)</v>
          </cell>
          <cell r="H7" t="str">
            <v>Quantity</v>
          </cell>
          <cell r="I7" t="str">
            <v>Expenditure</v>
          </cell>
          <cell r="J7" t="str">
            <v>Cost</v>
          </cell>
          <cell r="K7" t="str">
            <v>(MW)</v>
          </cell>
          <cell r="L7" t="str">
            <v>Quantity</v>
          </cell>
          <cell r="M7" t="str">
            <v>Expenditure</v>
          </cell>
          <cell r="N7" t="str">
            <v>Cost</v>
          </cell>
          <cell r="O7" t="str">
            <v>(MW)</v>
          </cell>
          <cell r="P7" t="str">
            <v>Quantity</v>
          </cell>
          <cell r="Q7" t="str">
            <v>Expenditure</v>
          </cell>
          <cell r="R7" t="str">
            <v>Cost</v>
          </cell>
        </row>
        <row r="9">
          <cell r="B9" t="str">
            <v>Subtransmission</v>
          </cell>
          <cell r="C9">
            <v>21</v>
          </cell>
          <cell r="E9">
            <v>2237000</v>
          </cell>
          <cell r="F9">
            <v>106.52380952380952</v>
          </cell>
          <cell r="G9">
            <v>17</v>
          </cell>
          <cell r="I9">
            <v>1600000</v>
          </cell>
          <cell r="J9">
            <v>94.117647058823536</v>
          </cell>
          <cell r="K9">
            <v>20</v>
          </cell>
          <cell r="M9">
            <v>1630000</v>
          </cell>
          <cell r="N9">
            <v>81.5</v>
          </cell>
          <cell r="O9">
            <v>86</v>
          </cell>
          <cell r="Q9">
            <v>2865000</v>
          </cell>
          <cell r="R9">
            <v>33.313953488372093</v>
          </cell>
        </row>
        <row r="10">
          <cell r="B10" t="str">
            <v xml:space="preserve"> - kM of Conductors</v>
          </cell>
          <cell r="D10">
            <v>64.7</v>
          </cell>
          <cell r="H10">
            <v>57.5</v>
          </cell>
          <cell r="L10">
            <v>60</v>
          </cell>
          <cell r="P10">
            <v>80</v>
          </cell>
        </row>
        <row r="11">
          <cell r="B11" t="str">
            <v xml:space="preserve"> - No. of Poles</v>
          </cell>
          <cell r="D11">
            <v>114</v>
          </cell>
          <cell r="H11">
            <v>115</v>
          </cell>
          <cell r="L11">
            <v>120</v>
          </cell>
          <cell r="P11">
            <v>150</v>
          </cell>
        </row>
        <row r="14">
          <cell r="B14" t="str">
            <v>Distribution</v>
          </cell>
          <cell r="C14">
            <v>13</v>
          </cell>
          <cell r="E14">
            <v>1052000</v>
          </cell>
          <cell r="F14">
            <v>80.92307692307692</v>
          </cell>
          <cell r="G14">
            <v>15</v>
          </cell>
          <cell r="I14">
            <v>1150000</v>
          </cell>
          <cell r="J14">
            <v>76.666666666666671</v>
          </cell>
          <cell r="K14">
            <v>13</v>
          </cell>
          <cell r="M14">
            <v>950000</v>
          </cell>
          <cell r="N14">
            <v>73.07692307692308</v>
          </cell>
          <cell r="O14">
            <v>10</v>
          </cell>
          <cell r="Q14">
            <v>810000</v>
          </cell>
          <cell r="R14">
            <v>81</v>
          </cell>
        </row>
        <row r="15">
          <cell r="B15" t="str">
            <v xml:space="preserve"> - kM of Conductors</v>
          </cell>
          <cell r="D15">
            <v>53.3</v>
          </cell>
          <cell r="H15">
            <v>18.2</v>
          </cell>
          <cell r="L15">
            <v>22</v>
          </cell>
          <cell r="P15">
            <v>47.8</v>
          </cell>
        </row>
        <row r="16">
          <cell r="B16" t="str">
            <v xml:space="preserve"> - No. of Poles</v>
          </cell>
          <cell r="D16">
            <v>50</v>
          </cell>
          <cell r="H16">
            <v>65</v>
          </cell>
          <cell r="L16">
            <v>55</v>
          </cell>
          <cell r="P16">
            <v>61</v>
          </cell>
        </row>
        <row r="19">
          <cell r="B19" t="str">
            <v>Substations (Transformation)</v>
          </cell>
          <cell r="C19">
            <v>30</v>
          </cell>
          <cell r="E19">
            <v>2037000</v>
          </cell>
          <cell r="F19">
            <v>67.900000000000006</v>
          </cell>
          <cell r="G19">
            <v>40</v>
          </cell>
          <cell r="I19">
            <v>2800000</v>
          </cell>
          <cell r="J19">
            <v>70</v>
          </cell>
          <cell r="K19">
            <v>50</v>
          </cell>
          <cell r="M19">
            <v>3287000</v>
          </cell>
          <cell r="N19">
            <v>65.739999999999995</v>
          </cell>
          <cell r="O19">
            <v>60</v>
          </cell>
          <cell r="Q19">
            <v>3050000</v>
          </cell>
          <cell r="R19">
            <v>50.833333333333336</v>
          </cell>
        </row>
        <row r="22">
          <cell r="B22" t="str">
            <v>Subdivision Rebuilds</v>
          </cell>
          <cell r="C22">
            <v>7</v>
          </cell>
          <cell r="E22">
            <v>5744000</v>
          </cell>
          <cell r="F22">
            <v>820.57142857142856</v>
          </cell>
          <cell r="G22">
            <v>5</v>
          </cell>
          <cell r="I22">
            <v>5200000</v>
          </cell>
          <cell r="J22">
            <v>1040</v>
          </cell>
          <cell r="K22">
            <v>5</v>
          </cell>
          <cell r="M22">
            <v>3600000</v>
          </cell>
          <cell r="N22">
            <v>720</v>
          </cell>
          <cell r="O22">
            <v>7</v>
          </cell>
          <cell r="Q22">
            <v>2500000</v>
          </cell>
          <cell r="R22">
            <v>357.14285714285717</v>
          </cell>
        </row>
        <row r="23">
          <cell r="B23" t="str">
            <v xml:space="preserve"> - No. of Homes</v>
          </cell>
          <cell r="D23">
            <v>600</v>
          </cell>
          <cell r="F23">
            <v>9573.3333333333339</v>
          </cell>
          <cell r="H23">
            <v>700</v>
          </cell>
          <cell r="J23">
            <v>7428.5714285714284</v>
          </cell>
          <cell r="L23">
            <v>500</v>
          </cell>
          <cell r="N23">
            <v>7200</v>
          </cell>
          <cell r="P23">
            <v>500</v>
          </cell>
          <cell r="R23">
            <v>5000</v>
          </cell>
        </row>
        <row r="26">
          <cell r="B26" t="str">
            <v>Road Relocations</v>
          </cell>
        </row>
        <row r="27">
          <cell r="B27" t="str">
            <v xml:space="preserve"> - kM of Conductors</v>
          </cell>
          <cell r="C27">
            <v>0</v>
          </cell>
          <cell r="D27">
            <v>41.1</v>
          </cell>
          <cell r="E27">
            <v>1561000</v>
          </cell>
          <cell r="F27">
            <v>37980.53527980535</v>
          </cell>
          <cell r="G27">
            <v>0</v>
          </cell>
          <cell r="H27">
            <v>18.899999999999999</v>
          </cell>
          <cell r="I27">
            <v>1400000</v>
          </cell>
          <cell r="J27">
            <v>74074.074074074073</v>
          </cell>
          <cell r="K27">
            <v>0</v>
          </cell>
          <cell r="L27">
            <v>17</v>
          </cell>
          <cell r="M27">
            <v>1200000</v>
          </cell>
          <cell r="N27">
            <v>70588.23529411765</v>
          </cell>
          <cell r="O27">
            <v>0</v>
          </cell>
          <cell r="P27">
            <v>23</v>
          </cell>
          <cell r="Q27">
            <v>1600000</v>
          </cell>
          <cell r="R27">
            <v>69565.217391304352</v>
          </cell>
        </row>
        <row r="30">
          <cell r="B30" t="str">
            <v>Industrial &amp; Commercial Services</v>
          </cell>
          <cell r="C30">
            <v>0</v>
          </cell>
          <cell r="G30">
            <v>0</v>
          </cell>
          <cell r="K30">
            <v>0</v>
          </cell>
          <cell r="O30">
            <v>0</v>
          </cell>
        </row>
        <row r="31">
          <cell r="B31" t="str">
            <v xml:space="preserve"> - Number of Services</v>
          </cell>
          <cell r="D31">
            <v>135</v>
          </cell>
          <cell r="E31">
            <v>3886000</v>
          </cell>
          <cell r="F31">
            <v>28785.185185185186</v>
          </cell>
          <cell r="H31">
            <v>165</v>
          </cell>
          <cell r="I31">
            <v>4675419</v>
          </cell>
          <cell r="J31">
            <v>28335.872727272726</v>
          </cell>
          <cell r="L31">
            <v>180</v>
          </cell>
          <cell r="M31">
            <v>5000000</v>
          </cell>
          <cell r="N31">
            <v>27777.777777777777</v>
          </cell>
          <cell r="P31">
            <v>190</v>
          </cell>
          <cell r="Q31">
            <v>5000000</v>
          </cell>
          <cell r="R31">
            <v>26315.78947368421</v>
          </cell>
        </row>
        <row r="34">
          <cell r="B34" t="str">
            <v>O/H Distribution Maintenance</v>
          </cell>
          <cell r="C34">
            <v>0</v>
          </cell>
          <cell r="G34">
            <v>0</v>
          </cell>
          <cell r="K34">
            <v>0</v>
          </cell>
          <cell r="O34">
            <v>0</v>
          </cell>
        </row>
        <row r="36">
          <cell r="B36" t="str">
            <v xml:space="preserve"> - Wood &amp; Concrete Pole Replacements</v>
          </cell>
        </row>
        <row r="37">
          <cell r="B37" t="str">
            <v xml:space="preserve">     - Number of Poles</v>
          </cell>
          <cell r="D37">
            <v>42</v>
          </cell>
          <cell r="E37">
            <v>307000</v>
          </cell>
          <cell r="F37">
            <v>7309.5238095238092</v>
          </cell>
          <cell r="H37">
            <v>70</v>
          </cell>
          <cell r="I37">
            <v>460000</v>
          </cell>
          <cell r="J37">
            <v>6571.4285714285716</v>
          </cell>
          <cell r="L37">
            <v>65</v>
          </cell>
          <cell r="M37">
            <v>420000</v>
          </cell>
          <cell r="N37">
            <v>6461.5384615384619</v>
          </cell>
          <cell r="P37">
            <v>65</v>
          </cell>
          <cell r="Q37">
            <v>325000</v>
          </cell>
          <cell r="R37">
            <v>5000</v>
          </cell>
        </row>
        <row r="39">
          <cell r="B39" t="str">
            <v xml:space="preserve"> - Overhead Switch Replacement</v>
          </cell>
        </row>
        <row r="40">
          <cell r="B40" t="str">
            <v xml:space="preserve">     - Number of Switches</v>
          </cell>
          <cell r="D40">
            <v>17</v>
          </cell>
          <cell r="E40">
            <v>325000</v>
          </cell>
          <cell r="F40">
            <v>19117.647058823528</v>
          </cell>
          <cell r="H40">
            <v>24</v>
          </cell>
          <cell r="I40">
            <v>435000</v>
          </cell>
          <cell r="J40">
            <v>18125</v>
          </cell>
          <cell r="L40">
            <v>17</v>
          </cell>
          <cell r="M40">
            <v>200000</v>
          </cell>
          <cell r="N40">
            <v>11764.705882352941</v>
          </cell>
          <cell r="P40">
            <v>16</v>
          </cell>
          <cell r="Q40">
            <v>275000</v>
          </cell>
          <cell r="R40">
            <v>17187.5</v>
          </cell>
        </row>
        <row r="41">
          <cell r="B41" t="str">
            <v xml:space="preserve">     - Number of Insulators</v>
          </cell>
          <cell r="D41">
            <v>200</v>
          </cell>
          <cell r="E41">
            <v>33000</v>
          </cell>
          <cell r="F41">
            <v>165</v>
          </cell>
          <cell r="H41">
            <v>2000</v>
          </cell>
          <cell r="I41">
            <v>300000</v>
          </cell>
          <cell r="J41">
            <v>150</v>
          </cell>
          <cell r="L41">
            <v>780</v>
          </cell>
          <cell r="M41">
            <v>110000</v>
          </cell>
          <cell r="N41">
            <v>141.02564102564102</v>
          </cell>
          <cell r="P41">
            <v>1200</v>
          </cell>
          <cell r="Q41">
            <v>150000</v>
          </cell>
          <cell r="R41">
            <v>125</v>
          </cell>
        </row>
        <row r="43">
          <cell r="B43" t="str">
            <v xml:space="preserve"> - Feeder Overhauls</v>
          </cell>
        </row>
        <row r="44">
          <cell r="B44" t="str">
            <v xml:space="preserve">     - kM of Circuits</v>
          </cell>
          <cell r="D44">
            <v>13</v>
          </cell>
          <cell r="E44">
            <v>625000</v>
          </cell>
          <cell r="F44">
            <v>48076.923076923078</v>
          </cell>
          <cell r="H44">
            <v>8</v>
          </cell>
          <cell r="I44">
            <v>370000</v>
          </cell>
          <cell r="J44">
            <v>46250</v>
          </cell>
          <cell r="L44">
            <v>6.5</v>
          </cell>
          <cell r="M44">
            <v>300000</v>
          </cell>
          <cell r="N44">
            <v>46153.846153846156</v>
          </cell>
          <cell r="P44">
            <v>6</v>
          </cell>
          <cell r="Q44">
            <v>275000</v>
          </cell>
          <cell r="R44">
            <v>45833.333333333336</v>
          </cell>
        </row>
        <row r="46">
          <cell r="B46" t="str">
            <v xml:space="preserve"> - Overhead Rebuilds</v>
          </cell>
        </row>
        <row r="47">
          <cell r="B47" t="str">
            <v xml:space="preserve">     - Number of Homes</v>
          </cell>
          <cell r="D47">
            <v>512</v>
          </cell>
          <cell r="E47">
            <v>865000</v>
          </cell>
          <cell r="F47">
            <v>1689.453125</v>
          </cell>
          <cell r="H47">
            <v>435</v>
          </cell>
          <cell r="I47">
            <v>685000</v>
          </cell>
          <cell r="J47">
            <v>1574.7126436781609</v>
          </cell>
          <cell r="L47">
            <v>325</v>
          </cell>
          <cell r="M47">
            <v>470000</v>
          </cell>
          <cell r="N47">
            <v>1446.1538461538462</v>
          </cell>
          <cell r="P47">
            <v>465</v>
          </cell>
          <cell r="Q47">
            <v>675000</v>
          </cell>
          <cell r="R47">
            <v>1451.6129032258063</v>
          </cell>
        </row>
        <row r="51">
          <cell r="G51" t="str">
            <v>TABLE 2 (Cont'd)- COMPARATIVE COSTING</v>
          </cell>
        </row>
        <row r="52">
          <cell r="G52" t="str">
            <v>(1997 - 2000)</v>
          </cell>
        </row>
        <row r="54">
          <cell r="C54">
            <v>1997</v>
          </cell>
          <cell r="G54">
            <v>1998</v>
          </cell>
          <cell r="K54">
            <v>1999</v>
          </cell>
          <cell r="O54">
            <v>2000</v>
          </cell>
        </row>
        <row r="55">
          <cell r="B55" t="str">
            <v>CATEGORY</v>
          </cell>
          <cell r="C55" t="str">
            <v>Capacity</v>
          </cell>
          <cell r="E55" t="str">
            <v>Capital</v>
          </cell>
          <cell r="F55" t="str">
            <v xml:space="preserve">Unit </v>
          </cell>
          <cell r="G55" t="str">
            <v>Capacity</v>
          </cell>
          <cell r="I55" t="str">
            <v>Capital</v>
          </cell>
          <cell r="J55" t="str">
            <v xml:space="preserve">Unit </v>
          </cell>
          <cell r="K55" t="str">
            <v>Capacity</v>
          </cell>
          <cell r="M55" t="str">
            <v>Capital</v>
          </cell>
          <cell r="N55" t="str">
            <v xml:space="preserve">Unit </v>
          </cell>
          <cell r="O55" t="str">
            <v>Capacity</v>
          </cell>
          <cell r="Q55" t="str">
            <v>Capital</v>
          </cell>
          <cell r="R55" t="str">
            <v xml:space="preserve">Unit </v>
          </cell>
        </row>
        <row r="56">
          <cell r="C56" t="str">
            <v>(MW)</v>
          </cell>
          <cell r="D56" t="str">
            <v>Quantity</v>
          </cell>
          <cell r="E56" t="str">
            <v>Expenditure</v>
          </cell>
          <cell r="F56" t="str">
            <v>Cost</v>
          </cell>
          <cell r="G56" t="str">
            <v>(MW)</v>
          </cell>
          <cell r="H56" t="str">
            <v>Quantity</v>
          </cell>
          <cell r="I56" t="str">
            <v>Expenditure</v>
          </cell>
          <cell r="J56" t="str">
            <v>Cost</v>
          </cell>
          <cell r="K56" t="str">
            <v>(MW)</v>
          </cell>
          <cell r="L56" t="str">
            <v>Quantity</v>
          </cell>
          <cell r="M56" t="str">
            <v>Expenditure</v>
          </cell>
          <cell r="N56" t="str">
            <v>Cost</v>
          </cell>
          <cell r="O56" t="str">
            <v>(MW)</v>
          </cell>
          <cell r="P56" t="str">
            <v>Quantity</v>
          </cell>
          <cell r="Q56" t="str">
            <v>Expenditure</v>
          </cell>
          <cell r="R56" t="str">
            <v>Cost</v>
          </cell>
        </row>
        <row r="58">
          <cell r="B58" t="str">
            <v>U/G Distribution Maintenance</v>
          </cell>
          <cell r="C58">
            <v>0</v>
          </cell>
          <cell r="G58">
            <v>0</v>
          </cell>
          <cell r="K58">
            <v>0</v>
          </cell>
          <cell r="O58">
            <v>0</v>
          </cell>
        </row>
        <row r="60">
          <cell r="B60" t="str">
            <v xml:space="preserve"> - Primary Distribution Equipment Replacement</v>
          </cell>
        </row>
        <row r="61">
          <cell r="B61" t="str">
            <v xml:space="preserve">     - Number of Load Centres</v>
          </cell>
          <cell r="D61">
            <v>4</v>
          </cell>
          <cell r="E61">
            <v>110000</v>
          </cell>
          <cell r="F61">
            <v>27500</v>
          </cell>
          <cell r="H61">
            <v>8</v>
          </cell>
          <cell r="I61">
            <v>200000</v>
          </cell>
          <cell r="J61">
            <v>25000</v>
          </cell>
          <cell r="L61">
            <v>7</v>
          </cell>
          <cell r="M61">
            <v>170000</v>
          </cell>
          <cell r="N61">
            <v>24285.714285714286</v>
          </cell>
          <cell r="P61">
            <v>8</v>
          </cell>
          <cell r="Q61">
            <v>190000</v>
          </cell>
          <cell r="R61">
            <v>23750</v>
          </cell>
        </row>
        <row r="62">
          <cell r="B62" t="str">
            <v xml:space="preserve">     - Number of Elbows</v>
          </cell>
          <cell r="D62">
            <v>85</v>
          </cell>
          <cell r="E62">
            <v>38000</v>
          </cell>
          <cell r="F62">
            <v>447.05882352941177</v>
          </cell>
          <cell r="H62">
            <v>475</v>
          </cell>
          <cell r="I62">
            <v>200000</v>
          </cell>
          <cell r="J62">
            <v>421.05263157894734</v>
          </cell>
          <cell r="L62">
            <v>950</v>
          </cell>
          <cell r="M62">
            <v>385000</v>
          </cell>
          <cell r="N62">
            <v>405.26315789473682</v>
          </cell>
          <cell r="P62">
            <v>850</v>
          </cell>
          <cell r="Q62">
            <v>285000</v>
          </cell>
          <cell r="R62">
            <v>335.29411764705884</v>
          </cell>
        </row>
        <row r="63">
          <cell r="B63" t="str">
            <v xml:space="preserve">     - Number of Fault Indicators</v>
          </cell>
          <cell r="D63">
            <v>20</v>
          </cell>
          <cell r="E63">
            <v>25000</v>
          </cell>
          <cell r="F63">
            <v>1250</v>
          </cell>
          <cell r="H63">
            <v>100</v>
          </cell>
          <cell r="I63">
            <v>100000</v>
          </cell>
          <cell r="J63">
            <v>1000</v>
          </cell>
          <cell r="L63">
            <v>40</v>
          </cell>
          <cell r="M63">
            <v>35000</v>
          </cell>
          <cell r="N63">
            <v>875</v>
          </cell>
          <cell r="P63">
            <v>70</v>
          </cell>
          <cell r="Q63">
            <v>50000</v>
          </cell>
          <cell r="R63">
            <v>714.28571428571433</v>
          </cell>
        </row>
        <row r="64">
          <cell r="B64" t="str">
            <v xml:space="preserve">     - Number of Terminations</v>
          </cell>
          <cell r="D64">
            <v>225</v>
          </cell>
          <cell r="E64">
            <v>165000</v>
          </cell>
          <cell r="F64">
            <v>733.33333333333337</v>
          </cell>
        </row>
        <row r="66">
          <cell r="B66" t="str">
            <v xml:space="preserve"> - U/ground Cable and Splice Replacement</v>
          </cell>
        </row>
        <row r="67">
          <cell r="B67" t="str">
            <v xml:space="preserve">     - Number of Cable Sections</v>
          </cell>
          <cell r="D67">
            <v>10</v>
          </cell>
          <cell r="E67">
            <v>703000</v>
          </cell>
          <cell r="F67">
            <v>70300</v>
          </cell>
          <cell r="H67">
            <v>6</v>
          </cell>
          <cell r="I67">
            <v>425000</v>
          </cell>
          <cell r="J67">
            <v>70833.333333333328</v>
          </cell>
          <cell r="L67">
            <v>7</v>
          </cell>
          <cell r="M67">
            <v>495000</v>
          </cell>
          <cell r="N67">
            <v>70714.28571428571</v>
          </cell>
          <cell r="P67">
            <v>5</v>
          </cell>
          <cell r="Q67">
            <v>325000</v>
          </cell>
          <cell r="R67">
            <v>65000</v>
          </cell>
        </row>
        <row r="68">
          <cell r="B68" t="str">
            <v xml:space="preserve">     - Number of Splices</v>
          </cell>
          <cell r="D68">
            <v>140</v>
          </cell>
          <cell r="E68">
            <v>310000</v>
          </cell>
          <cell r="F68">
            <v>2214.2857142857142</v>
          </cell>
          <cell r="H68">
            <v>165</v>
          </cell>
          <cell r="I68">
            <v>400000</v>
          </cell>
          <cell r="J68">
            <v>2424.242424242424</v>
          </cell>
          <cell r="L68">
            <v>205</v>
          </cell>
          <cell r="M68">
            <v>480000</v>
          </cell>
          <cell r="N68">
            <v>2341.4634146341464</v>
          </cell>
          <cell r="P68">
            <v>200</v>
          </cell>
          <cell r="Q68">
            <v>450000</v>
          </cell>
          <cell r="R68">
            <v>2250</v>
          </cell>
        </row>
        <row r="70">
          <cell r="B70" t="str">
            <v xml:space="preserve"> - Meter Base Replacement</v>
          </cell>
        </row>
        <row r="71">
          <cell r="B71" t="str">
            <v xml:space="preserve">     - Number of Meterbases</v>
          </cell>
          <cell r="D71">
            <v>82</v>
          </cell>
          <cell r="E71">
            <v>66000</v>
          </cell>
          <cell r="F71">
            <v>804.8780487804878</v>
          </cell>
          <cell r="H71">
            <v>70</v>
          </cell>
          <cell r="I71">
            <v>55000</v>
          </cell>
          <cell r="J71">
            <v>785.71428571428567</v>
          </cell>
          <cell r="L71">
            <v>72</v>
          </cell>
          <cell r="M71">
            <v>55000</v>
          </cell>
          <cell r="N71">
            <v>763.88888888888891</v>
          </cell>
          <cell r="P71">
            <v>70</v>
          </cell>
          <cell r="Q71">
            <v>50000</v>
          </cell>
          <cell r="R71">
            <v>714.28571428571433</v>
          </cell>
        </row>
        <row r="73">
          <cell r="B73" t="str">
            <v xml:space="preserve"> - Secondary Cable Replacement</v>
          </cell>
        </row>
        <row r="74">
          <cell r="B74" t="str">
            <v xml:space="preserve">     - Number of Services</v>
          </cell>
          <cell r="D74">
            <v>15</v>
          </cell>
          <cell r="E74">
            <v>17000</v>
          </cell>
          <cell r="F74">
            <v>1133.3333333333333</v>
          </cell>
          <cell r="H74">
            <v>30</v>
          </cell>
          <cell r="I74">
            <v>35000</v>
          </cell>
          <cell r="J74">
            <v>1166.6666666666667</v>
          </cell>
          <cell r="L74">
            <v>28</v>
          </cell>
          <cell r="M74">
            <v>30000</v>
          </cell>
          <cell r="N74">
            <v>1071.4285714285713</v>
          </cell>
          <cell r="P74">
            <v>50</v>
          </cell>
          <cell r="Q74">
            <v>50000</v>
          </cell>
          <cell r="R74">
            <v>1000</v>
          </cell>
        </row>
        <row r="77">
          <cell r="B77" t="str">
            <v>Transformer Replacements</v>
          </cell>
          <cell r="C77">
            <v>0</v>
          </cell>
          <cell r="G77">
            <v>0</v>
          </cell>
          <cell r="K77">
            <v>0</v>
          </cell>
          <cell r="O77">
            <v>0</v>
          </cell>
        </row>
        <row r="79">
          <cell r="B79" t="str">
            <v xml:space="preserve"> - U/ground Transformer Replacement</v>
          </cell>
          <cell r="D79">
            <v>68</v>
          </cell>
          <cell r="E79">
            <v>398000</v>
          </cell>
          <cell r="F79">
            <v>5852.9411764705883</v>
          </cell>
          <cell r="H79">
            <v>75</v>
          </cell>
          <cell r="I79">
            <v>398000</v>
          </cell>
          <cell r="J79">
            <v>5306.666666666667</v>
          </cell>
          <cell r="L79">
            <v>97</v>
          </cell>
          <cell r="M79">
            <v>510000</v>
          </cell>
          <cell r="N79">
            <v>5257.7319587628863</v>
          </cell>
          <cell r="P79">
            <v>60</v>
          </cell>
          <cell r="Q79">
            <v>300000</v>
          </cell>
          <cell r="R79">
            <v>5000</v>
          </cell>
        </row>
        <row r="80">
          <cell r="B80" t="str">
            <v xml:space="preserve"> - Overhead Transformer Replacement</v>
          </cell>
          <cell r="D80">
            <v>57</v>
          </cell>
          <cell r="E80">
            <v>198000</v>
          </cell>
          <cell r="F80">
            <v>3473.6842105263158</v>
          </cell>
          <cell r="H80">
            <v>63</v>
          </cell>
          <cell r="I80">
            <v>202000</v>
          </cell>
          <cell r="J80">
            <v>3206.3492063492063</v>
          </cell>
          <cell r="L80">
            <v>60</v>
          </cell>
          <cell r="M80">
            <v>190000</v>
          </cell>
          <cell r="N80">
            <v>3166.6666666666665</v>
          </cell>
          <cell r="P80">
            <v>50</v>
          </cell>
          <cell r="Q80">
            <v>150000</v>
          </cell>
          <cell r="R80">
            <v>3000</v>
          </cell>
        </row>
        <row r="83">
          <cell r="B83" t="str">
            <v>Auto-Switches/SCADA</v>
          </cell>
          <cell r="C83">
            <v>0</v>
          </cell>
          <cell r="D83">
            <v>8</v>
          </cell>
          <cell r="E83">
            <v>306000</v>
          </cell>
          <cell r="F83">
            <v>38250</v>
          </cell>
          <cell r="G83">
            <v>0</v>
          </cell>
          <cell r="H83">
            <v>45</v>
          </cell>
          <cell r="I83">
            <v>1600000</v>
          </cell>
          <cell r="J83">
            <v>35555.555555555555</v>
          </cell>
          <cell r="K83">
            <v>0</v>
          </cell>
          <cell r="L83">
            <v>48</v>
          </cell>
          <cell r="M83">
            <v>1667000</v>
          </cell>
          <cell r="N83">
            <v>34729.166666666664</v>
          </cell>
          <cell r="O83">
            <v>0</v>
          </cell>
          <cell r="P83">
            <v>35</v>
          </cell>
          <cell r="Q83">
            <v>1200000</v>
          </cell>
          <cell r="R83">
            <v>34285.714285714283</v>
          </cell>
        </row>
        <row r="84">
          <cell r="B84" t="str">
            <v xml:space="preserve">     - Number of Switches/RTUs</v>
          </cell>
        </row>
        <row r="86">
          <cell r="B86" t="str">
            <v>TOTAL</v>
          </cell>
          <cell r="C86">
            <v>71</v>
          </cell>
          <cell r="E86">
            <v>21008000</v>
          </cell>
          <cell r="F86">
            <v>295.88732394366195</v>
          </cell>
          <cell r="G86">
            <v>77</v>
          </cell>
          <cell r="I86">
            <v>22690419</v>
          </cell>
          <cell r="J86">
            <v>294.68076623376624</v>
          </cell>
          <cell r="K86">
            <v>88</v>
          </cell>
          <cell r="M86">
            <v>21184000</v>
          </cell>
          <cell r="N86">
            <v>240.72727272727272</v>
          </cell>
          <cell r="O86">
            <v>163</v>
          </cell>
          <cell r="Q86">
            <v>20575000</v>
          </cell>
          <cell r="R86">
            <v>126.22699386503068</v>
          </cell>
        </row>
      </sheetData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List 2001"/>
      <sheetName val="Projects"/>
      <sheetName val="SUM2001"/>
      <sheetName val="Budget 2001"/>
      <sheetName val="Budget Forecast"/>
      <sheetName val="Sheet1"/>
      <sheetName val="Sheet2"/>
      <sheetName val="Sheet3"/>
      <sheetName val="Global"/>
    </sheetNames>
    <sheetDataSet>
      <sheetData sheetId="0" refreshError="1">
        <row r="1">
          <cell r="B1" t="str">
            <v>POSSIBLE  SYSTEM   CAPITAL PROJECTS  -  2000</v>
          </cell>
        </row>
        <row r="3">
          <cell r="A3" t="str">
            <v>SUBTRANSMISSION</v>
          </cell>
          <cell r="D3" t="str">
            <v>Date:</v>
          </cell>
          <cell r="F3">
            <v>37118.646983796294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Chalkdene MS</v>
          </cell>
          <cell r="C36" t="str">
            <v>REBUILD</v>
          </cell>
          <cell r="D36">
            <v>420000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Dixie/Burnhamthorpe/Dundas- Feeder Tie</v>
          </cell>
          <cell r="C41" t="str">
            <v>REBUILD</v>
          </cell>
          <cell r="D41">
            <v>580000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2.5</v>
          </cell>
        </row>
        <row r="43">
          <cell r="B43" t="str">
            <v xml:space="preserve">          Burnhamthorpe  Rd.   to  Dundas St.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D46">
            <v>520000.00000000006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2.2000000000000002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D51">
            <v>280000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3805000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2000</v>
          </cell>
        </row>
        <row r="64">
          <cell r="A64" t="str">
            <v>SUBTRANSMISSION</v>
          </cell>
          <cell r="D64" t="str">
            <v>Date:</v>
          </cell>
          <cell r="F64">
            <v>37118.646983796294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  <cell r="B88" t="str">
            <v>44 kV Ninth Line/Britannia Feeders</v>
          </cell>
          <cell r="C88" t="str">
            <v>ADD</v>
          </cell>
          <cell r="D88">
            <v>330000</v>
          </cell>
        </row>
        <row r="89">
          <cell r="B89" t="str">
            <v xml:space="preserve">          Along Ninth Line from Derry Rd. to Britannia Rd. to Winston Churchill</v>
          </cell>
          <cell r="C89">
            <v>5</v>
          </cell>
        </row>
        <row r="90">
          <cell r="B90" t="str">
            <v xml:space="preserve">         on existing poleline.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1320000</v>
          </cell>
        </row>
        <row r="120">
          <cell r="A120" t="str">
            <v>(*)  Included  in  1999  Capital  Budget.</v>
          </cell>
        </row>
        <row r="123">
          <cell r="B123" t="str">
            <v>POSSIBLE  SYSTEM   CAPITAL PROJECTS  -  2000</v>
          </cell>
        </row>
        <row r="125">
          <cell r="A125" t="str">
            <v>SUBTRANSMISSION</v>
          </cell>
          <cell r="D125" t="str">
            <v>Date:</v>
          </cell>
          <cell r="F125">
            <v>37118.646983796294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380000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1.5</v>
          </cell>
        </row>
        <row r="141">
          <cell r="B141" t="str">
            <v xml:space="preserve">          Mavis Rd - Second cct to John MS</v>
          </cell>
        </row>
        <row r="144">
          <cell r="A144">
            <v>3</v>
          </cell>
          <cell r="B144" t="str">
            <v>44 kV Mavis - Burnhamthorpe Rd. to Dundas</v>
          </cell>
          <cell r="C144" t="str">
            <v>ADD</v>
          </cell>
          <cell r="D144">
            <v>270000</v>
          </cell>
          <cell r="F144">
            <v>3</v>
          </cell>
        </row>
        <row r="145">
          <cell r="B145" t="str">
            <v xml:space="preserve">          On existing poleline along Mavis from Burnhamthorpe Rd. to</v>
          </cell>
          <cell r="C145">
            <v>3</v>
          </cell>
        </row>
        <row r="146">
          <cell r="B146" t="str">
            <v xml:space="preserve">          Dundas St.</v>
          </cell>
        </row>
        <row r="149">
          <cell r="A149">
            <v>4</v>
          </cell>
          <cell r="B149" t="str">
            <v>44 kV Winston Churchill - Eglinton to Dundas</v>
          </cell>
          <cell r="C149" t="str">
            <v>ADD</v>
          </cell>
          <cell r="D149">
            <v>345000</v>
          </cell>
          <cell r="F149">
            <v>4</v>
          </cell>
        </row>
        <row r="150">
          <cell r="B150" t="str">
            <v xml:space="preserve">          On existing poleline along Winston Churchill Blvd. from Eglinton Ave.</v>
          </cell>
          <cell r="C150">
            <v>4.5</v>
          </cell>
        </row>
        <row r="151">
          <cell r="B151" t="str">
            <v xml:space="preserve">          to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 t="str">
            <v>7*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B174" t="str">
            <v>44 kV Burnhamthorpe Rd.- Glen Erin to WCB</v>
          </cell>
          <cell r="C174" t="str">
            <v>ADD</v>
          </cell>
          <cell r="D174">
            <v>115000</v>
          </cell>
          <cell r="F174">
            <v>9</v>
          </cell>
        </row>
        <row r="175">
          <cell r="B175" t="str">
            <v xml:space="preserve">          On existing poleline along Burnhamthorpe Rd. from Glen Erin</v>
          </cell>
          <cell r="C175">
            <v>1.5</v>
          </cell>
        </row>
        <row r="176">
          <cell r="B176" t="str">
            <v xml:space="preserve">          to Winston Churchill Blvd.</v>
          </cell>
        </row>
        <row r="179">
          <cell r="A179">
            <v>10</v>
          </cell>
          <cell r="B179" t="str">
            <v>44 kV Glengarry Rd - Dundas St. to Queensway</v>
          </cell>
          <cell r="C179" t="str">
            <v>REBUILD</v>
          </cell>
          <cell r="D179">
            <v>280000</v>
          </cell>
          <cell r="F179">
            <v>9</v>
          </cell>
        </row>
        <row r="180">
          <cell r="B180" t="str">
            <v xml:space="preserve">          On rebuild poleline along Glengarry Rd. from Dundas St.</v>
          </cell>
          <cell r="C180">
            <v>1</v>
          </cell>
        </row>
        <row r="181">
          <cell r="B181" t="str">
            <v xml:space="preserve">          to Queensway to the South.</v>
          </cell>
        </row>
        <row r="184">
          <cell r="B184" t="str">
            <v>SUB-TOTAL</v>
          </cell>
          <cell r="D184">
            <v>4250000</v>
          </cell>
        </row>
        <row r="186">
          <cell r="A186" t="str">
            <v>(*)  Included  in  1999  Capital  Budget.</v>
          </cell>
        </row>
        <row r="189">
          <cell r="B189" t="str">
            <v>POSSIBLE  SYSTEM   CAPITAL PROJECTS  -  2000</v>
          </cell>
        </row>
        <row r="191">
          <cell r="A191" t="str">
            <v>SUBTRANSMISSION</v>
          </cell>
          <cell r="D191" t="str">
            <v>Date:</v>
          </cell>
          <cell r="F191">
            <v>35627.357684374998</v>
          </cell>
        </row>
        <row r="194">
          <cell r="A194" t="str">
            <v>ITEM</v>
          </cell>
          <cell r="B194" t="str">
            <v>DESCRIPTION</v>
          </cell>
          <cell r="C194" t="str">
            <v>TYPE</v>
          </cell>
          <cell r="D194" t="str">
            <v>ESTIMATE</v>
          </cell>
          <cell r="E194" t="str">
            <v>ZONE</v>
          </cell>
          <cell r="F194" t="str">
            <v>PRIORITY</v>
          </cell>
        </row>
        <row r="195">
          <cell r="C195" t="str">
            <v>(km)</v>
          </cell>
        </row>
        <row r="197">
          <cell r="B197" t="str">
            <v>44 kV - BRAMALEA TS</v>
          </cell>
        </row>
        <row r="200">
          <cell r="A200">
            <v>1</v>
          </cell>
          <cell r="B200" t="str">
            <v>44 kV Drew Rd. Feeder Tie</v>
          </cell>
          <cell r="C200" t="str">
            <v>ADD</v>
          </cell>
          <cell r="D200">
            <v>205000</v>
          </cell>
          <cell r="F200">
            <v>1</v>
          </cell>
        </row>
        <row r="201">
          <cell r="B201" t="str">
            <v xml:space="preserve">          Along Drew Rd. from Tobram Rd. to </v>
          </cell>
          <cell r="C201">
            <v>2.5</v>
          </cell>
        </row>
        <row r="202">
          <cell r="B202" t="str">
            <v xml:space="preserve">          Airport Rd.</v>
          </cell>
        </row>
        <row r="205">
          <cell r="A205">
            <v>2</v>
          </cell>
          <cell r="B205" t="str">
            <v>44 kV Goreway Dr. - City Bounary to Derry - Feeder Tie</v>
          </cell>
          <cell r="C205" t="str">
            <v>REBUILD</v>
          </cell>
          <cell r="D205">
            <v>580000</v>
          </cell>
          <cell r="F205">
            <v>2</v>
          </cell>
        </row>
        <row r="206">
          <cell r="B206" t="str">
            <v xml:space="preserve">          Rebuild of poleline along Goreway Drive from City Boundary</v>
          </cell>
          <cell r="C206">
            <v>2.5</v>
          </cell>
        </row>
        <row r="207">
          <cell r="B207" t="str">
            <v xml:space="preserve">          to Orlando MS near American Dr.</v>
          </cell>
        </row>
        <row r="210">
          <cell r="A210">
            <v>3</v>
          </cell>
          <cell r="B210" t="str">
            <v>44 kV CN Tracks - City Bounary to Derry - Feeder Tie</v>
          </cell>
          <cell r="C210" t="str">
            <v>ADD</v>
          </cell>
          <cell r="D210">
            <v>370000</v>
          </cell>
          <cell r="F210">
            <v>3</v>
          </cell>
        </row>
        <row r="211">
          <cell r="B211" t="str">
            <v xml:space="preserve">          On existing poleline along CN tracks from City Boundary</v>
          </cell>
          <cell r="C211">
            <v>5</v>
          </cell>
        </row>
        <row r="212">
          <cell r="B212" t="str">
            <v xml:space="preserve">          to Derry Rd.</v>
          </cell>
        </row>
        <row r="215">
          <cell r="A215">
            <v>4</v>
          </cell>
          <cell r="B215" t="str">
            <v xml:space="preserve">44 kV Orlando MS to Northwest to Malton MS </v>
          </cell>
          <cell r="C215" t="str">
            <v>REBUILD</v>
          </cell>
          <cell r="D215">
            <v>580000</v>
          </cell>
          <cell r="F215">
            <v>4</v>
          </cell>
        </row>
        <row r="216">
          <cell r="B216" t="str">
            <v xml:space="preserve">          On rebuild poleline along Nortwest Dr.</v>
          </cell>
          <cell r="C216">
            <v>2.5</v>
          </cell>
        </row>
        <row r="217">
          <cell r="B217" t="str">
            <v xml:space="preserve">          to Derry Rd. (to Malton MS)</v>
          </cell>
        </row>
        <row r="220">
          <cell r="A220" t="str">
            <v>5??</v>
          </cell>
          <cell r="B220" t="str">
            <v>44 kV Goreway Dr. - Derry to Orlando MS - Feeder Tie</v>
          </cell>
          <cell r="C220" t="str">
            <v>REBUILD</v>
          </cell>
          <cell r="D220">
            <v>420000</v>
          </cell>
          <cell r="F220">
            <v>5</v>
          </cell>
        </row>
        <row r="221">
          <cell r="B221" t="str">
            <v xml:space="preserve">          On existing poleline along Goreway Drive from Derry Rd.</v>
          </cell>
          <cell r="C221">
            <v>1.7</v>
          </cell>
        </row>
        <row r="222">
          <cell r="B222" t="str">
            <v xml:space="preserve">          to Orlando MS near American Dr.</v>
          </cell>
        </row>
        <row r="225">
          <cell r="A225">
            <v>6</v>
          </cell>
        </row>
        <row r="230">
          <cell r="A230">
            <v>7</v>
          </cell>
        </row>
        <row r="235">
          <cell r="A235">
            <v>8</v>
          </cell>
        </row>
        <row r="240">
          <cell r="A240">
            <v>9</v>
          </cell>
        </row>
        <row r="245">
          <cell r="B245" t="str">
            <v>SUB-TOTAL</v>
          </cell>
          <cell r="D245">
            <v>2155000</v>
          </cell>
        </row>
        <row r="247">
          <cell r="A247" t="str">
            <v>(*)  Included  in  1999  Capital  Budget.</v>
          </cell>
        </row>
        <row r="250">
          <cell r="B250" t="str">
            <v>POSSIBLE  SYSTEM   CAPITAL PROJECTS  -  2000</v>
          </cell>
        </row>
        <row r="252">
          <cell r="A252" t="str">
            <v>SUBTRANSMISSION</v>
          </cell>
          <cell r="D252" t="str">
            <v>Date:</v>
          </cell>
          <cell r="F252">
            <v>37118.646983796294</v>
          </cell>
        </row>
        <row r="255">
          <cell r="A255" t="str">
            <v>ITEM</v>
          </cell>
          <cell r="B255" t="str">
            <v>DESCRIPTION</v>
          </cell>
          <cell r="C255" t="str">
            <v>TYPE</v>
          </cell>
          <cell r="D255" t="str">
            <v>ESTIMATE</v>
          </cell>
          <cell r="E255" t="str">
            <v>ZONE</v>
          </cell>
          <cell r="F255" t="str">
            <v>PRIORITY</v>
          </cell>
        </row>
        <row r="256">
          <cell r="C256" t="str">
            <v>(km)</v>
          </cell>
        </row>
        <row r="258">
          <cell r="B258" t="str">
            <v>27.6 kV SOUTH SYSTEM</v>
          </cell>
        </row>
        <row r="261">
          <cell r="A261">
            <v>1</v>
          </cell>
          <cell r="B261" t="str">
            <v>27.6 kV Cliff Rd. - ROW to Queensway</v>
          </cell>
          <cell r="C261" t="str">
            <v>REBUILD</v>
          </cell>
          <cell r="D261">
            <v>290000</v>
          </cell>
          <cell r="F261">
            <v>1</v>
          </cell>
        </row>
        <row r="262">
          <cell r="B262" t="str">
            <v xml:space="preserve">          On rebuild poleline along Cliff Rd. east of Hwy 10</v>
          </cell>
          <cell r="C262">
            <v>1.2</v>
          </cell>
        </row>
        <row r="263">
          <cell r="B263" t="str">
            <v xml:space="preserve">          from O.H. ROW to Queensway</v>
          </cell>
        </row>
        <row r="266">
          <cell r="A266">
            <v>2</v>
          </cell>
          <cell r="B266" t="str">
            <v>27.6 kV Lakeshore Rd -  Cawthra and Dixie</v>
          </cell>
          <cell r="C266" t="str">
            <v>REBUILD</v>
          </cell>
          <cell r="D266">
            <v>280000</v>
          </cell>
          <cell r="F266">
            <v>2</v>
          </cell>
        </row>
        <row r="267">
          <cell r="B267" t="str">
            <v xml:space="preserve">          On rebuild poleline along Lakeshore Rd.</v>
          </cell>
          <cell r="C267">
            <v>1</v>
          </cell>
        </row>
        <row r="268">
          <cell r="B268" t="str">
            <v xml:space="preserve">          between Cawthra and Dixie</v>
          </cell>
        </row>
        <row r="271">
          <cell r="A271">
            <v>3</v>
          </cell>
          <cell r="B271" t="str">
            <v>27.6 kV Stanfield - ROW to Queensway</v>
          </cell>
          <cell r="C271" t="str">
            <v>NEW</v>
          </cell>
          <cell r="D271">
            <v>305000</v>
          </cell>
          <cell r="F271">
            <v>3</v>
          </cell>
        </row>
        <row r="272">
          <cell r="B272" t="str">
            <v xml:space="preserve">          On existing poleline along Stanfield Rd. east of Hwy 10</v>
          </cell>
          <cell r="C272">
            <v>1.5</v>
          </cell>
        </row>
        <row r="273">
          <cell r="B273" t="str">
            <v xml:space="preserve">          from O.H. ROW to Queensway</v>
          </cell>
        </row>
        <row r="276">
          <cell r="A276">
            <v>4</v>
          </cell>
          <cell r="B276" t="str">
            <v>27.6 kV Indian Grove  - Lorne Park TS to Lakeshore</v>
          </cell>
          <cell r="C276" t="str">
            <v>REBUILD</v>
          </cell>
          <cell r="D276">
            <v>560000</v>
          </cell>
          <cell r="F276">
            <v>4</v>
          </cell>
        </row>
        <row r="277">
          <cell r="B277" t="str">
            <v xml:space="preserve">          On existing poleline along Indian Grove and Kane Rd. west of</v>
          </cell>
          <cell r="C277">
            <v>2.4</v>
          </cell>
        </row>
        <row r="278">
          <cell r="B278" t="str">
            <v xml:space="preserve">          Mississauga Rd. from O.H. ROW to Lakeshore</v>
          </cell>
        </row>
        <row r="281">
          <cell r="A281">
            <v>5</v>
          </cell>
          <cell r="B281" t="str">
            <v>27.6 KV Highway 10 - Lakeshore to Queensway</v>
          </cell>
          <cell r="C281" t="str">
            <v>REBUILD</v>
          </cell>
          <cell r="D281">
            <v>780000</v>
          </cell>
          <cell r="F281">
            <v>5</v>
          </cell>
        </row>
        <row r="282">
          <cell r="B282" t="str">
            <v xml:space="preserve">          On existing poleline along Hwy 10</v>
          </cell>
          <cell r="C282">
            <v>3.5</v>
          </cell>
        </row>
        <row r="283">
          <cell r="B283" t="str">
            <v xml:space="preserve">          between Lakeshore and Queensway</v>
          </cell>
        </row>
        <row r="286">
          <cell r="A286">
            <v>6</v>
          </cell>
          <cell r="B286" t="str">
            <v>27.6 KV Winston C.Blvd. -  St. Lawrence Cement Plant</v>
          </cell>
          <cell r="C286" t="str">
            <v>REBUILD</v>
          </cell>
          <cell r="D286">
            <v>780000</v>
          </cell>
        </row>
        <row r="287">
          <cell r="B287" t="str">
            <v xml:space="preserve">          On existing poleline along WCB south to Lakeshore</v>
          </cell>
          <cell r="C287">
            <v>3.5</v>
          </cell>
        </row>
        <row r="288">
          <cell r="B288" t="str">
            <v xml:space="preserve">          to St. Lawrence Cemnet  Plant</v>
          </cell>
        </row>
        <row r="291">
          <cell r="A291">
            <v>7</v>
          </cell>
        </row>
        <row r="296">
          <cell r="A296">
            <v>8</v>
          </cell>
        </row>
        <row r="301">
          <cell r="A301">
            <v>9</v>
          </cell>
        </row>
        <row r="306">
          <cell r="B306" t="str">
            <v>SUB-TOTAL</v>
          </cell>
          <cell r="D306">
            <v>2995000</v>
          </cell>
        </row>
        <row r="308">
          <cell r="A308" t="str">
            <v>(*)  Included  in  1999  Capital  Budget.</v>
          </cell>
        </row>
        <row r="311">
          <cell r="B311" t="str">
            <v>POSSIBLE  SYSTEM   CAPITAL PROJECTS  -  2000</v>
          </cell>
        </row>
        <row r="313">
          <cell r="A313" t="str">
            <v>SUBTRANSMISSION</v>
          </cell>
          <cell r="D313" t="str">
            <v>Date:</v>
          </cell>
          <cell r="F313">
            <v>37118.646983796294</v>
          </cell>
        </row>
        <row r="316">
          <cell r="A316" t="str">
            <v>ITEM</v>
          </cell>
          <cell r="B316" t="str">
            <v>DESCRIPTION</v>
          </cell>
          <cell r="C316" t="str">
            <v>TYPE</v>
          </cell>
          <cell r="D316" t="str">
            <v>ESTIMATE</v>
          </cell>
          <cell r="E316" t="str">
            <v>ZONE</v>
          </cell>
          <cell r="F316" t="str">
            <v>PRIORITY</v>
          </cell>
        </row>
        <row r="317">
          <cell r="C317" t="str">
            <v>(km)</v>
          </cell>
        </row>
        <row r="319">
          <cell r="B319" t="str">
            <v>27.6 kV NORTH SYSTEM</v>
          </cell>
        </row>
        <row r="322">
          <cell r="A322" t="str">
            <v>1*</v>
          </cell>
          <cell r="B322" t="str">
            <v>27.6 kV Mavis - Erindale TS to Brittannia Rd.</v>
          </cell>
          <cell r="C322" t="str">
            <v>ADD (F)</v>
          </cell>
          <cell r="D322">
            <v>870000</v>
          </cell>
          <cell r="F322">
            <v>1</v>
          </cell>
        </row>
        <row r="323">
          <cell r="B323" t="str">
            <v xml:space="preserve">          New underground feeders from Erindale TS to Mavis Rd. and</v>
          </cell>
          <cell r="C323">
            <v>3</v>
          </cell>
        </row>
        <row r="324">
          <cell r="B324" t="str">
            <v xml:space="preserve">          additional cct on exiting poleline along Mavis Rd. to Eglinton</v>
          </cell>
        </row>
        <row r="325">
          <cell r="B325" t="str">
            <v xml:space="preserve">          and north to Britannia Rd.</v>
          </cell>
        </row>
        <row r="327">
          <cell r="A327">
            <v>2</v>
          </cell>
          <cell r="B327" t="str">
            <v>27.6 kV /44 kV- Intertie Substation.</v>
          </cell>
          <cell r="C327" t="str">
            <v>ADD (F)</v>
          </cell>
          <cell r="D327">
            <v>375000</v>
          </cell>
          <cell r="E327" t="str">
            <v>R</v>
          </cell>
          <cell r="F327">
            <v>2</v>
          </cell>
        </row>
        <row r="328">
          <cell r="B328" t="str">
            <v xml:space="preserve">          Along Tomken Rd at a suitable location (at Derry MS?)</v>
          </cell>
          <cell r="C328">
            <v>0.7</v>
          </cell>
        </row>
        <row r="329">
          <cell r="B329" t="str">
            <v xml:space="preserve">          between Britannia and Derry Rd.</v>
          </cell>
        </row>
        <row r="332">
          <cell r="A332">
            <v>3</v>
          </cell>
          <cell r="B332" t="str">
            <v>27.6 kV - Hwy 10  - From ROW to Eglinton</v>
          </cell>
          <cell r="C332" t="str">
            <v>NEW (F)</v>
          </cell>
          <cell r="D332">
            <v>30050</v>
          </cell>
          <cell r="F332">
            <v>3</v>
          </cell>
        </row>
        <row r="333">
          <cell r="B333" t="str">
            <v xml:space="preserve">          Create a tie between two polelines</v>
          </cell>
          <cell r="C333">
            <v>6.7000000000000004E-2</v>
          </cell>
        </row>
        <row r="334">
          <cell r="B334" t="str">
            <v xml:space="preserve">          at north-east corner of Hwys10 and 403</v>
          </cell>
        </row>
        <row r="337">
          <cell r="A337">
            <v>4</v>
          </cell>
          <cell r="B337" t="str">
            <v>27.6 kV - Kennedy Rd.</v>
          </cell>
          <cell r="C337" t="str">
            <v>REBUILD (F)</v>
          </cell>
          <cell r="D337">
            <v>450000</v>
          </cell>
          <cell r="F337">
            <v>4</v>
          </cell>
        </row>
        <row r="338">
          <cell r="B338" t="str">
            <v xml:space="preserve">          On existing poleline along Kennedy Rd. from</v>
          </cell>
          <cell r="C338">
            <v>2</v>
          </cell>
        </row>
        <row r="339">
          <cell r="B339" t="str">
            <v xml:space="preserve">          Eglinton Av. To Britannia</v>
          </cell>
        </row>
        <row r="342">
          <cell r="A342">
            <v>5</v>
          </cell>
          <cell r="B342" t="str">
            <v>27.6 kV Bramalea TS Feeder Ties</v>
          </cell>
          <cell r="C342" t="str">
            <v>NEW</v>
          </cell>
          <cell r="D342">
            <v>300000</v>
          </cell>
          <cell r="F342">
            <v>5</v>
          </cell>
        </row>
        <row r="343">
          <cell r="B343" t="str">
            <v xml:space="preserve">          New poleline from Bramalea T.S. along</v>
          </cell>
          <cell r="C343">
            <v>5</v>
          </cell>
        </row>
        <row r="344">
          <cell r="B344" t="str">
            <v xml:space="preserve">          Utility Corridor to Dixie/Tomken/Kennedy</v>
          </cell>
        </row>
        <row r="345">
          <cell r="B345" t="str">
            <v xml:space="preserve">           OR  along Bramalea Rd &amp; Drew Rd.</v>
          </cell>
        </row>
        <row r="347">
          <cell r="A347">
            <v>6</v>
          </cell>
          <cell r="B347" t="str">
            <v xml:space="preserve">27.6 kV - Hwy 10  - From Eglinton to Bristol </v>
          </cell>
          <cell r="C347" t="str">
            <v>ADD (F)</v>
          </cell>
          <cell r="D347">
            <v>100000</v>
          </cell>
          <cell r="F347">
            <v>6</v>
          </cell>
        </row>
        <row r="348">
          <cell r="B348" t="str">
            <v xml:space="preserve">          On existing poleline along Hurontario St. from</v>
          </cell>
          <cell r="C348">
            <v>1.2</v>
          </cell>
        </row>
        <row r="349">
          <cell r="B349" t="str">
            <v xml:space="preserve">          Eglinton to Bristol Rd.</v>
          </cell>
        </row>
        <row r="352">
          <cell r="A352" t="str">
            <v>7*</v>
          </cell>
          <cell r="B352" t="str">
            <v>27.6 kV - Traders Area</v>
          </cell>
          <cell r="D352">
            <v>350000</v>
          </cell>
          <cell r="F352">
            <v>7</v>
          </cell>
        </row>
        <row r="353">
          <cell r="B353" t="str">
            <v xml:space="preserve">          Build additional U/G main feeder ties</v>
          </cell>
        </row>
        <row r="354">
          <cell r="B354" t="str">
            <v xml:space="preserve">          between Hwy 10 and Kennedy and create additional 1/0 taps from </v>
          </cell>
        </row>
        <row r="355">
          <cell r="B355" t="str">
            <v xml:space="preserve">          main feeders.</v>
          </cell>
        </row>
        <row r="357">
          <cell r="A357">
            <v>8</v>
          </cell>
          <cell r="B357" t="str">
            <v>27.6 kV - Derry/Ambassedor Area</v>
          </cell>
          <cell r="D357">
            <v>250000</v>
          </cell>
          <cell r="F357">
            <v>8</v>
          </cell>
        </row>
        <row r="358">
          <cell r="B358" t="str">
            <v xml:space="preserve">          Build additional U/G  ties from OH circuits</v>
          </cell>
        </row>
        <row r="359">
          <cell r="B359" t="str">
            <v xml:space="preserve">          between Hwy 10 and Kennedy north of Hwy 401</v>
          </cell>
        </row>
        <row r="362">
          <cell r="A362">
            <v>9</v>
          </cell>
          <cell r="B362" t="str">
            <v>27.6 kV - Hwy 10  - From Britannia to Derry</v>
          </cell>
          <cell r="C362" t="str">
            <v>ADD (F)</v>
          </cell>
          <cell r="D362">
            <v>250000</v>
          </cell>
          <cell r="F362">
            <v>9</v>
          </cell>
        </row>
        <row r="363">
          <cell r="B363" t="str">
            <v xml:space="preserve">          On existing poleline along Hurontario St. from</v>
          </cell>
          <cell r="C363">
            <v>3.4</v>
          </cell>
        </row>
        <row r="364">
          <cell r="B364" t="str">
            <v xml:space="preserve">          Britannia Rd. to Derry Rd.</v>
          </cell>
        </row>
        <row r="368">
          <cell r="B368" t="str">
            <v>SUB-TOTAL</v>
          </cell>
          <cell r="D368">
            <v>2975050</v>
          </cell>
        </row>
        <row r="370">
          <cell r="A370" t="str">
            <v>(*)  Included  in  1999  Capital  Budget.</v>
          </cell>
        </row>
        <row r="373">
          <cell r="B373" t="str">
            <v>POSSIBLE  SYSTEM   CAPITAL PROJECTS  -  2000</v>
          </cell>
        </row>
        <row r="375">
          <cell r="A375" t="str">
            <v>SUBTRANSMISSION</v>
          </cell>
          <cell r="D375" t="str">
            <v>Date:</v>
          </cell>
          <cell r="F375">
            <v>0</v>
          </cell>
        </row>
        <row r="378">
          <cell r="A378" t="str">
            <v>ITEM</v>
          </cell>
          <cell r="B378" t="str">
            <v>DESCRIPTION</v>
          </cell>
          <cell r="C378" t="str">
            <v>TYPE</v>
          </cell>
          <cell r="D378" t="str">
            <v>ESTIMATE</v>
          </cell>
          <cell r="E378" t="str">
            <v>ZONE</v>
          </cell>
          <cell r="F378" t="str">
            <v>PRIORITY</v>
          </cell>
        </row>
        <row r="379">
          <cell r="C379" t="str">
            <v>(km)</v>
          </cell>
        </row>
        <row r="381">
          <cell r="B381" t="str">
            <v>27.6 kV NORTH SYSTEM (Cont'd)</v>
          </cell>
        </row>
        <row r="384">
          <cell r="A384">
            <v>10</v>
          </cell>
          <cell r="B384" t="str">
            <v>27.6 kV - 4th cct on Britannia Rd.</v>
          </cell>
          <cell r="C384" t="str">
            <v>ADD (F)</v>
          </cell>
          <cell r="D384">
            <v>330000</v>
          </cell>
          <cell r="F384">
            <v>9</v>
          </cell>
        </row>
        <row r="385">
          <cell r="B385" t="str">
            <v xml:space="preserve">          On existing poleline along Britannia Rd. from Mavis</v>
          </cell>
          <cell r="C385">
            <v>5</v>
          </cell>
        </row>
        <row r="386">
          <cell r="B386" t="str">
            <v xml:space="preserve">          to Kennedy Rd.</v>
          </cell>
        </row>
        <row r="389">
          <cell r="A389" t="str">
            <v>11*</v>
          </cell>
          <cell r="B389" t="str">
            <v>27.6 kV - New Airport Feeder</v>
          </cell>
          <cell r="C389" t="str">
            <v>ADD (F)</v>
          </cell>
          <cell r="D389">
            <v>330000</v>
          </cell>
        </row>
        <row r="390">
          <cell r="B390" t="str">
            <v xml:space="preserve">          On existing poleline along Bramalea Rd to Derry Rd.</v>
          </cell>
          <cell r="C390">
            <v>5</v>
          </cell>
        </row>
        <row r="391">
          <cell r="B391" t="str">
            <v xml:space="preserve">          and south U/G to Airport to New West SU.</v>
          </cell>
        </row>
        <row r="394">
          <cell r="A394">
            <v>12</v>
          </cell>
          <cell r="B394" t="str">
            <v>27.6 kV - Courtneypark</v>
          </cell>
          <cell r="C394" t="str">
            <v>New</v>
          </cell>
          <cell r="D394">
            <v>380000</v>
          </cell>
        </row>
        <row r="395">
          <cell r="B395" t="str">
            <v xml:space="preserve">          On new pole line from Kennedy easterly to</v>
          </cell>
          <cell r="C395">
            <v>2</v>
          </cell>
        </row>
        <row r="396">
          <cell r="B396" t="str">
            <v xml:space="preserve">          Shawson Dr.</v>
          </cell>
        </row>
        <row r="399">
          <cell r="A399">
            <v>13</v>
          </cell>
          <cell r="B399" t="str">
            <v>27.6 kV - Derry T.S.</v>
          </cell>
          <cell r="C399" t="str">
            <v>New</v>
          </cell>
          <cell r="D399">
            <v>2500000</v>
          </cell>
        </row>
        <row r="400">
          <cell r="B400" t="str">
            <v xml:space="preserve">          Phase I of Derry TS </v>
          </cell>
        </row>
        <row r="425">
          <cell r="B425" t="str">
            <v>SUB-TOTAL</v>
          </cell>
          <cell r="D425">
            <v>6515050</v>
          </cell>
        </row>
        <row r="427">
          <cell r="A427" t="str">
            <v>(*)  Included  in  1999  Capital  Budget.</v>
          </cell>
        </row>
        <row r="430">
          <cell r="B430" t="str">
            <v>POSSIBLE  SYSTEM   CAPITAL PROJECTS  -  2000</v>
          </cell>
        </row>
        <row r="432">
          <cell r="A432" t="str">
            <v>DISTRIBUTION</v>
          </cell>
          <cell r="D432" t="str">
            <v>Date:</v>
          </cell>
          <cell r="F432">
            <v>37118.646983796294</v>
          </cell>
        </row>
        <row r="435">
          <cell r="A435" t="str">
            <v>ITEM</v>
          </cell>
          <cell r="B435" t="str">
            <v>DESCRIPTION</v>
          </cell>
          <cell r="C435" t="str">
            <v>TYPE</v>
          </cell>
          <cell r="D435" t="str">
            <v>ESTIMATE</v>
          </cell>
          <cell r="E435" t="str">
            <v>ZONE</v>
          </cell>
          <cell r="F435" t="str">
            <v>PRIORITY</v>
          </cell>
        </row>
        <row r="436">
          <cell r="C436" t="str">
            <v>(km)</v>
          </cell>
        </row>
        <row r="438">
          <cell r="B438" t="str">
            <v>13.8 kV SYSTEM</v>
          </cell>
        </row>
        <row r="441">
          <cell r="A441" t="str">
            <v>1*</v>
          </cell>
          <cell r="B441" t="str">
            <v>13.8 kV Burnhamthorpe- Tomken to Dixie</v>
          </cell>
          <cell r="C441" t="str">
            <v>ADD (F)</v>
          </cell>
          <cell r="D441">
            <v>95000</v>
          </cell>
          <cell r="F441">
            <v>1</v>
          </cell>
        </row>
        <row r="442">
          <cell r="B442" t="str">
            <v xml:space="preserve">         Add cct on rebuild poleline along Burnhamthorpe Rd. from Tomken Rd.</v>
          </cell>
          <cell r="C442">
            <v>1.74</v>
          </cell>
        </row>
        <row r="443">
          <cell r="B443" t="str">
            <v xml:space="preserve">          to Dixie Rd. </v>
          </cell>
        </row>
        <row r="446">
          <cell r="A446" t="str">
            <v>2*</v>
          </cell>
          <cell r="B446" t="str">
            <v>13.8 kV Dixie Rd. - Burnhamtorpe to Eglinton and Eastgate Dr.</v>
          </cell>
          <cell r="C446" t="str">
            <v>ADD (F)</v>
          </cell>
          <cell r="D446">
            <v>240000</v>
          </cell>
          <cell r="F446">
            <v>2</v>
          </cell>
        </row>
        <row r="447">
          <cell r="B447" t="str">
            <v xml:space="preserve">          On existing poleline along Dixie Rd. and Eastgate Dr.</v>
          </cell>
          <cell r="C447">
            <v>2.5</v>
          </cell>
        </row>
        <row r="448">
          <cell r="B448" t="str">
            <v xml:space="preserve">          North of Burnhamthorpe Rd.</v>
          </cell>
        </row>
        <row r="451">
          <cell r="A451" t="str">
            <v>3*</v>
          </cell>
          <cell r="B451" t="str">
            <v>13.8 kV Winston Churchill Blvd. - Closing the "gaps"</v>
          </cell>
          <cell r="C451" t="str">
            <v>ADD (F)</v>
          </cell>
          <cell r="D451">
            <v>235000</v>
          </cell>
          <cell r="F451">
            <v>3</v>
          </cell>
        </row>
        <row r="452">
          <cell r="B452" t="str">
            <v xml:space="preserve">          On existing poleline along Winston Churchill Blvd. Britannia Rd</v>
          </cell>
          <cell r="C452">
            <v>4.4000000000000004</v>
          </cell>
        </row>
        <row r="453">
          <cell r="B453" t="str">
            <v xml:space="preserve">          to Derry Rd. and north to the Tracks south of Hwy 401 and connect</v>
          </cell>
        </row>
        <row r="454">
          <cell r="B454" t="str">
            <v xml:space="preserve">          U/G taps to the Overhead circuits</v>
          </cell>
        </row>
        <row r="456">
          <cell r="A456" t="str">
            <v>4*</v>
          </cell>
          <cell r="B456" t="str">
            <v>13.8 kV Glen Erin - Dundas</v>
          </cell>
          <cell r="C456" t="str">
            <v>REBUILD (F)</v>
          </cell>
          <cell r="D456">
            <v>140000</v>
          </cell>
          <cell r="F456">
            <v>4</v>
          </cell>
        </row>
        <row r="457">
          <cell r="B457" t="str">
            <v xml:space="preserve">          On rebuild poleline along Glen Erin Dr. from Dundas</v>
          </cell>
          <cell r="C457">
            <v>1</v>
          </cell>
        </row>
        <row r="458">
          <cell r="B458" t="str">
            <v xml:space="preserve">          south to Sheridan Homelands</v>
          </cell>
        </row>
        <row r="461">
          <cell r="A461">
            <v>5</v>
          </cell>
          <cell r="B461" t="str">
            <v>13.8 kV Glen Erin - Hwy 403 to Eglinton</v>
          </cell>
          <cell r="C461" t="str">
            <v>ADD (F)</v>
          </cell>
          <cell r="D461">
            <v>120000</v>
          </cell>
          <cell r="E461" t="str">
            <v>R</v>
          </cell>
          <cell r="F461">
            <v>5</v>
          </cell>
        </row>
        <row r="462">
          <cell r="B462" t="str">
            <v xml:space="preserve">          On existing poleline along Glen Erin Dr. from </v>
          </cell>
          <cell r="C462">
            <v>1.5</v>
          </cell>
        </row>
        <row r="463">
          <cell r="B463" t="str">
            <v xml:space="preserve">          Hwy. 403 to Eglinton Av. (including 44 kV cct)</v>
          </cell>
        </row>
        <row r="466">
          <cell r="A466">
            <v>6</v>
          </cell>
          <cell r="B466" t="str">
            <v>13.8 kV Burnhamthorpe Rd. - Mississauga Rd to Winston Churchill Blvd.</v>
          </cell>
          <cell r="C466" t="str">
            <v>ADD</v>
          </cell>
          <cell r="D466">
            <v>258000</v>
          </cell>
          <cell r="F466">
            <v>6</v>
          </cell>
        </row>
        <row r="467">
          <cell r="B467" t="str">
            <v xml:space="preserve">          On existing poleline along Burnhamthorpe from Glen Erin Dr. to</v>
          </cell>
          <cell r="C467">
            <v>4</v>
          </cell>
        </row>
        <row r="468">
          <cell r="B468" t="str">
            <v xml:space="preserve">          Winston Churchill Blvd. and from Rogers MS to Mississauga Rd.</v>
          </cell>
        </row>
        <row r="469">
          <cell r="B469" t="str">
            <v xml:space="preserve">          and connect F6 CB to the feeder</v>
          </cell>
        </row>
        <row r="471">
          <cell r="A471">
            <v>7</v>
          </cell>
          <cell r="B471" t="str">
            <v>13.8 kV Matheson Blvd. - Tomken to Dixie</v>
          </cell>
          <cell r="C471" t="str">
            <v>ADD</v>
          </cell>
          <cell r="D471">
            <v>123000</v>
          </cell>
          <cell r="F471">
            <v>7</v>
          </cell>
        </row>
        <row r="472">
          <cell r="B472" t="str">
            <v xml:space="preserve">          On existing poleline along Matheson Blvd.</v>
          </cell>
          <cell r="C472">
            <v>1.3</v>
          </cell>
        </row>
        <row r="473">
          <cell r="B473" t="str">
            <v xml:space="preserve">          between Tomken Rd. and Dixie Rd. (including 44 kV cct)</v>
          </cell>
        </row>
        <row r="476">
          <cell r="A476">
            <v>8</v>
          </cell>
          <cell r="B476" t="str">
            <v>13. 8 kV Queen St/ Britannia</v>
          </cell>
          <cell r="C476" t="str">
            <v>REBUILD</v>
          </cell>
          <cell r="D476">
            <v>195500</v>
          </cell>
          <cell r="F476">
            <v>8</v>
          </cell>
        </row>
        <row r="477">
          <cell r="B477" t="str">
            <v xml:space="preserve">          On existing poleline along Britannia Rd east of Erin Mills Pkwy</v>
          </cell>
          <cell r="C477">
            <v>1.5</v>
          </cell>
        </row>
        <row r="478">
          <cell r="B478" t="str">
            <v xml:space="preserve">          and along Queens Street north of Britannia Rd. and south</v>
          </cell>
        </row>
        <row r="479">
          <cell r="B479" t="str">
            <v xml:space="preserve">          to Alpha Mills MS</v>
          </cell>
        </row>
        <row r="481">
          <cell r="A481" t="str">
            <v>9*</v>
          </cell>
          <cell r="B481" t="str">
            <v>13.8 kV Derry/Mississauga  - Argentia  to Old Derry &amp; along Derry</v>
          </cell>
          <cell r="C481" t="str">
            <v>REBUILD</v>
          </cell>
          <cell r="D481">
            <v>165000</v>
          </cell>
          <cell r="E481" t="str">
            <v>R</v>
          </cell>
          <cell r="F481">
            <v>9</v>
          </cell>
        </row>
        <row r="482">
          <cell r="B482" t="str">
            <v xml:space="preserve">          On existing poleline along Mississauga Rd. from Argentia Rd</v>
          </cell>
          <cell r="C482">
            <v>2</v>
          </cell>
        </row>
        <row r="483">
          <cell r="B483" t="str">
            <v xml:space="preserve">          to Derry Rd. and east along Derry Rd. to Old Derry Rd. and south</v>
          </cell>
        </row>
        <row r="484">
          <cell r="B484" t="str">
            <v xml:space="preserve">          to CIBC (Including 44kV)</v>
          </cell>
        </row>
        <row r="486">
          <cell r="B486" t="str">
            <v>SUB-TOTAL</v>
          </cell>
          <cell r="D486">
            <v>1571500</v>
          </cell>
        </row>
        <row r="488">
          <cell r="A488" t="str">
            <v>(*)  Included  in  1999  Capital  Budget.</v>
          </cell>
        </row>
        <row r="491">
          <cell r="B491" t="str">
            <v>POSSIBLE  SYSTEM   CAPITAL PROJECTS  -  2000</v>
          </cell>
        </row>
        <row r="493">
          <cell r="A493" t="str">
            <v>DISTRIBUTION</v>
          </cell>
          <cell r="D493" t="str">
            <v>Date:</v>
          </cell>
          <cell r="F493">
            <v>37118.646983796294</v>
          </cell>
        </row>
        <row r="496">
          <cell r="A496" t="str">
            <v>ITEM</v>
          </cell>
          <cell r="B496" t="str">
            <v>DESCRIPTION</v>
          </cell>
          <cell r="C496" t="str">
            <v>TYPE</v>
          </cell>
          <cell r="D496" t="str">
            <v>ESTIMATE</v>
          </cell>
          <cell r="E496" t="str">
            <v>ZONE</v>
          </cell>
          <cell r="F496" t="str">
            <v>PRIORITY</v>
          </cell>
        </row>
        <row r="497">
          <cell r="C497" t="str">
            <v>(km)</v>
          </cell>
        </row>
        <row r="499">
          <cell r="B499" t="str">
            <v>13.8 kV SYSTEM (Cont'd)</v>
          </cell>
        </row>
        <row r="502">
          <cell r="A502" t="str">
            <v>10*</v>
          </cell>
          <cell r="B502" t="str">
            <v>13.8 kV American/Elmbank Drive Feeder Tie</v>
          </cell>
          <cell r="C502" t="str">
            <v>REBUILD (F)</v>
          </cell>
          <cell r="D502">
            <v>258000</v>
          </cell>
          <cell r="F502">
            <v>10</v>
          </cell>
        </row>
        <row r="503">
          <cell r="B503" t="str">
            <v xml:space="preserve">           From Orlando MS to Elmbank and American Dr.</v>
          </cell>
          <cell r="C503">
            <v>2</v>
          </cell>
        </row>
        <row r="504">
          <cell r="B504" t="str">
            <v xml:space="preserve">           From Goreway to Viscount</v>
          </cell>
        </row>
        <row r="507">
          <cell r="A507" t="str">
            <v>11*</v>
          </cell>
          <cell r="B507" t="str">
            <v>Streetsville Conversion (URGENT)</v>
          </cell>
          <cell r="D507">
            <v>100000</v>
          </cell>
          <cell r="F507">
            <v>11</v>
          </cell>
        </row>
        <row r="508">
          <cell r="B508" t="str">
            <v xml:space="preserve">           Convert 4.16 kV to 13.8 kV in area SE  of</v>
          </cell>
        </row>
        <row r="509">
          <cell r="B509" t="str">
            <v xml:space="preserve">           Britannia Rd. and Queen St. and reconductor</v>
          </cell>
        </row>
        <row r="510">
          <cell r="B510" t="str">
            <v xml:space="preserve">           to 556 kcmil circuit along Britannia Rd.</v>
          </cell>
        </row>
        <row r="512">
          <cell r="A512" t="str">
            <v>12*</v>
          </cell>
          <cell r="B512" t="str">
            <v>600 V.Secondary Busses - Sectionalizing</v>
          </cell>
          <cell r="D512">
            <v>100000</v>
          </cell>
        </row>
        <row r="513">
          <cell r="B513" t="str">
            <v xml:space="preserve">           Various locations</v>
          </cell>
        </row>
        <row r="517">
          <cell r="A517">
            <v>13</v>
          </cell>
          <cell r="B517" t="str">
            <v>13.8 kV Thomas St</v>
          </cell>
          <cell r="C517" t="str">
            <v>Add</v>
          </cell>
          <cell r="D517">
            <v>258000</v>
          </cell>
          <cell r="F517">
            <v>10</v>
          </cell>
        </row>
        <row r="518">
          <cell r="B518" t="str">
            <v xml:space="preserve">           On exsiting poleline from Erin Mills Pkwy westerly to</v>
          </cell>
          <cell r="C518">
            <v>2</v>
          </cell>
        </row>
        <row r="519">
          <cell r="B519" t="str">
            <v xml:space="preserve">           WCB.</v>
          </cell>
        </row>
        <row r="522">
          <cell r="A522">
            <v>14</v>
          </cell>
          <cell r="B522" t="str">
            <v>13.8 kV Britannia RD.</v>
          </cell>
          <cell r="C522" t="str">
            <v>Add</v>
          </cell>
          <cell r="D522">
            <v>258000</v>
          </cell>
        </row>
        <row r="523">
          <cell r="B523" t="str">
            <v xml:space="preserve">           On exsiting poleline from WCB westerly to</v>
          </cell>
          <cell r="C523">
            <v>2</v>
          </cell>
        </row>
        <row r="524">
          <cell r="B524" t="str">
            <v xml:space="preserve">           Ninth Line.</v>
          </cell>
        </row>
        <row r="527">
          <cell r="A527">
            <v>15</v>
          </cell>
        </row>
        <row r="532">
          <cell r="A532">
            <v>16</v>
          </cell>
        </row>
        <row r="537">
          <cell r="A537">
            <v>17</v>
          </cell>
        </row>
        <row r="542">
          <cell r="A542">
            <v>18</v>
          </cell>
        </row>
        <row r="547">
          <cell r="B547" t="str">
            <v>SUB-TOTAL</v>
          </cell>
          <cell r="D547">
            <v>974000</v>
          </cell>
        </row>
        <row r="549">
          <cell r="A549" t="str">
            <v>(*)  Included  in  1999  Capital  Budget.</v>
          </cell>
        </row>
        <row r="552">
          <cell r="A552" t="str">
            <v>DISTRIBUTION (Cont'd)</v>
          </cell>
        </row>
        <row r="555">
          <cell r="A555" t="str">
            <v>ITEM</v>
          </cell>
          <cell r="B555" t="str">
            <v>DESCRIPTION</v>
          </cell>
          <cell r="C555" t="str">
            <v>TYPE</v>
          </cell>
          <cell r="D555" t="str">
            <v>ESTIMATE</v>
          </cell>
          <cell r="E555" t="str">
            <v>ZONE</v>
          </cell>
          <cell r="F555" t="str">
            <v>PRIORITY</v>
          </cell>
        </row>
        <row r="556">
          <cell r="C556" t="str">
            <v>(km)</v>
          </cell>
        </row>
        <row r="558">
          <cell r="B558" t="str">
            <v>4.16  KV   SYSTEM</v>
          </cell>
        </row>
        <row r="561">
          <cell r="A561">
            <v>1</v>
          </cell>
          <cell r="B561" t="str">
            <v>4.16 kV Bromsgrove MS/Clarkson MS Tie</v>
          </cell>
          <cell r="C561" t="str">
            <v>REBUILD</v>
          </cell>
          <cell r="D561">
            <v>50000</v>
          </cell>
          <cell r="F561">
            <v>1</v>
          </cell>
        </row>
        <row r="562">
          <cell r="B562" t="str">
            <v xml:space="preserve">          on existing poles between  Clarkson M.S.</v>
          </cell>
          <cell r="C562">
            <v>0.7</v>
          </cell>
        </row>
        <row r="563">
          <cell r="B563" t="str">
            <v xml:space="preserve">           and Bromsgrove  M.S.</v>
          </cell>
        </row>
        <row r="565">
          <cell r="A565">
            <v>2</v>
          </cell>
          <cell r="B565" t="str">
            <v>4.16 kV Atwater Feeder Tie</v>
          </cell>
          <cell r="C565" t="str">
            <v>REBUILD</v>
          </cell>
          <cell r="D565">
            <v>295000</v>
          </cell>
        </row>
        <row r="566">
          <cell r="B566" t="str">
            <v xml:space="preserve">          along Atwater from Cawthra MS  to off load</v>
          </cell>
          <cell r="C566">
            <v>0.8</v>
          </cell>
          <cell r="F566">
            <v>2</v>
          </cell>
        </row>
        <row r="567">
          <cell r="B567" t="str">
            <v xml:space="preserve">          9F4</v>
          </cell>
        </row>
        <row r="570">
          <cell r="A570">
            <v>3</v>
          </cell>
          <cell r="B570" t="str">
            <v>4.16 kV Pinetree MS/Melton MS Tie</v>
          </cell>
          <cell r="C570" t="str">
            <v>REBUILD</v>
          </cell>
          <cell r="D570">
            <v>120000</v>
          </cell>
          <cell r="F570">
            <v>3</v>
          </cell>
        </row>
        <row r="571">
          <cell r="B571" t="str">
            <v xml:space="preserve">          on existing poles between  Pinetree M.S.</v>
          </cell>
          <cell r="C571">
            <v>0.5</v>
          </cell>
        </row>
        <row r="572">
          <cell r="B572" t="str">
            <v xml:space="preserve">           and Melton  M.S.</v>
          </cell>
        </row>
        <row r="575">
          <cell r="A575">
            <v>4</v>
          </cell>
          <cell r="B575" t="str">
            <v>4.16 kV Bromsgrove MS/Park West MS Tie</v>
          </cell>
          <cell r="C575" t="str">
            <v>ADD</v>
          </cell>
          <cell r="D575">
            <v>75000</v>
          </cell>
          <cell r="F575">
            <v>4</v>
          </cell>
        </row>
        <row r="576">
          <cell r="B576" t="str">
            <v xml:space="preserve">          on existing poles between  Bromsgrove M.S.</v>
          </cell>
          <cell r="C576">
            <v>0.8</v>
          </cell>
        </row>
        <row r="577">
          <cell r="B577" t="str">
            <v xml:space="preserve">           and Park West M.S.</v>
          </cell>
        </row>
        <row r="580">
          <cell r="A580">
            <v>5</v>
          </cell>
          <cell r="B580" t="str">
            <v>4.16 kV Bromsgrove MS/Robin MS Tie</v>
          </cell>
          <cell r="C580" t="str">
            <v>ADD</v>
          </cell>
          <cell r="D580">
            <v>140000</v>
          </cell>
          <cell r="F580">
            <v>5</v>
          </cell>
        </row>
        <row r="581">
          <cell r="B581" t="str">
            <v xml:space="preserve">          on existing poles between  Bromsgrove M.S.</v>
          </cell>
          <cell r="C581">
            <v>1.4</v>
          </cell>
        </row>
        <row r="582">
          <cell r="B582" t="str">
            <v xml:space="preserve">           and Robin M.S.</v>
          </cell>
        </row>
        <row r="585">
          <cell r="A585">
            <v>6</v>
          </cell>
          <cell r="B585" t="str">
            <v>4.16 kV Park Royal MS/Park West MS Tie</v>
          </cell>
          <cell r="C585" t="str">
            <v>REBUILD</v>
          </cell>
          <cell r="D585">
            <v>130000</v>
          </cell>
          <cell r="F585">
            <v>6</v>
          </cell>
        </row>
        <row r="586">
          <cell r="B586" t="str">
            <v xml:space="preserve">          on existing poles between  Park Royal M.S.</v>
          </cell>
          <cell r="C586">
            <v>1</v>
          </cell>
        </row>
        <row r="587">
          <cell r="B587" t="str">
            <v xml:space="preserve">           and Park West M.S.</v>
          </cell>
        </row>
        <row r="590">
          <cell r="A590">
            <v>7</v>
          </cell>
          <cell r="B590" t="str">
            <v>4.16 kV Lakeshore Road Feeder Tie</v>
          </cell>
          <cell r="C590" t="str">
            <v>REBUILD</v>
          </cell>
          <cell r="D590">
            <v>50000</v>
          </cell>
          <cell r="F590">
            <v>7</v>
          </cell>
        </row>
        <row r="591">
          <cell r="B591" t="str">
            <v xml:space="preserve">          Lakeshore/Dennison/Lornepark</v>
          </cell>
          <cell r="C591">
            <v>0.6</v>
          </cell>
        </row>
        <row r="592">
          <cell r="B592" t="str">
            <v xml:space="preserve">           Parkland M.S. #26 and reconductor</v>
          </cell>
        </row>
        <row r="595">
          <cell r="A595">
            <v>8</v>
          </cell>
          <cell r="B595" t="str">
            <v xml:space="preserve">4.16 kV Stanfield Road Feeder Tie </v>
          </cell>
          <cell r="C595" t="str">
            <v>REBUILD</v>
          </cell>
          <cell r="D595">
            <v>265000</v>
          </cell>
          <cell r="F595">
            <v>8</v>
          </cell>
        </row>
        <row r="596">
          <cell r="B596" t="str">
            <v xml:space="preserve">          Along Ontario Hydro ROW From Cawthra</v>
          </cell>
          <cell r="C596">
            <v>1.2</v>
          </cell>
        </row>
        <row r="597">
          <cell r="B597" t="str">
            <v xml:space="preserve">          to Stanfield</v>
          </cell>
        </row>
        <row r="598">
          <cell r="B598" t="str">
            <v xml:space="preserve">       (See also 27.6 kV South)</v>
          </cell>
        </row>
        <row r="600">
          <cell r="A600">
            <v>9</v>
          </cell>
          <cell r="B600" t="str">
            <v xml:space="preserve">4.16 kV Clarkson/Lorne Park Feeder Tie </v>
          </cell>
          <cell r="C600" t="str">
            <v>ADD</v>
          </cell>
          <cell r="D600">
            <v>110000</v>
          </cell>
          <cell r="F600">
            <v>9</v>
          </cell>
        </row>
        <row r="601">
          <cell r="B601" t="str">
            <v xml:space="preserve">           Along Ontario hydro ROW</v>
          </cell>
          <cell r="C601">
            <v>2</v>
          </cell>
        </row>
        <row r="606">
          <cell r="B606" t="str">
            <v>SUB-TOTAL</v>
          </cell>
          <cell r="D606">
            <v>1235000</v>
          </cell>
        </row>
        <row r="608">
          <cell r="A608" t="str">
            <v>(*)  Included  in  1999  Capital  Budget.</v>
          </cell>
        </row>
        <row r="611">
          <cell r="A611" t="str">
            <v>MUNICIPAL STATIONS</v>
          </cell>
        </row>
        <row r="614">
          <cell r="A614" t="str">
            <v>ITEM</v>
          </cell>
          <cell r="B614" t="str">
            <v>DESCRIPTION</v>
          </cell>
          <cell r="C614" t="str">
            <v>TYPE</v>
          </cell>
          <cell r="D614" t="str">
            <v>ESTIMATE</v>
          </cell>
          <cell r="E614" t="str">
            <v>ZONE</v>
          </cell>
          <cell r="F614" t="str">
            <v>PRIORITY</v>
          </cell>
        </row>
        <row r="617">
          <cell r="A617" t="str">
            <v>1*</v>
          </cell>
          <cell r="B617" t="str">
            <v>Replacement M.S. feeder egress cables.</v>
          </cell>
          <cell r="D617">
            <v>200000</v>
          </cell>
        </row>
        <row r="622">
          <cell r="A622" t="str">
            <v>2*</v>
          </cell>
          <cell r="B622" t="str">
            <v>Stillmeadow M.S.</v>
          </cell>
          <cell r="D622">
            <v>800000</v>
          </cell>
        </row>
        <row r="623">
          <cell r="B623" t="str">
            <v xml:space="preserve">            Change 10 MVA Tx to 20 MVA Tx with</v>
          </cell>
        </row>
        <row r="624">
          <cell r="B624" t="str">
            <v xml:space="preserve">            6 feeders</v>
          </cell>
        </row>
        <row r="627">
          <cell r="A627" t="str">
            <v>3*</v>
          </cell>
          <cell r="B627" t="str">
            <v xml:space="preserve">Sheridan Park System Rebuild  </v>
          </cell>
          <cell r="D627">
            <v>800000</v>
          </cell>
        </row>
        <row r="628">
          <cell r="B628" t="str">
            <v xml:space="preserve">           Phase II - Sheridan Park  M.S. at 44 kV</v>
          </cell>
        </row>
        <row r="631">
          <cell r="A631" t="str">
            <v>4*</v>
          </cell>
          <cell r="B631" t="str">
            <v>Orlando M.S.</v>
          </cell>
          <cell r="D631">
            <v>500000</v>
          </cell>
        </row>
        <row r="632">
          <cell r="B632" t="str">
            <v xml:space="preserve">            2 x 20 MVA Tx Incl. Building, 44 kV and</v>
          </cell>
        </row>
        <row r="633">
          <cell r="B633" t="str">
            <v xml:space="preserve">            13.8  kV circuits - 6 feeders plus SCADA </v>
          </cell>
        </row>
        <row r="636">
          <cell r="A636">
            <v>5</v>
          </cell>
          <cell r="B636" t="str">
            <v>Chalkdene M.S.</v>
          </cell>
        </row>
        <row r="637">
          <cell r="B637" t="str">
            <v xml:space="preserve">            Add 2 Feeder CBs with additional feeders</v>
          </cell>
        </row>
        <row r="638">
          <cell r="B638" t="str">
            <v xml:space="preserve">           north and south</v>
          </cell>
        </row>
        <row r="641">
          <cell r="A641">
            <v>6</v>
          </cell>
          <cell r="B641" t="str">
            <v>Rockwood M.S.</v>
          </cell>
        </row>
        <row r="642">
          <cell r="B642" t="str">
            <v xml:space="preserve">            2 x 20 MVA Tx Incl. Building, 44 kV and</v>
          </cell>
        </row>
        <row r="643">
          <cell r="B643" t="str">
            <v xml:space="preserve">            13.8  kV circuits - 6 feeders plus SCADA </v>
          </cell>
        </row>
        <row r="646">
          <cell r="A646">
            <v>7</v>
          </cell>
          <cell r="B646" t="str">
            <v>New Substation at Summersite #88</v>
          </cell>
          <cell r="D646">
            <v>800000</v>
          </cell>
        </row>
        <row r="647">
          <cell r="B647" t="str">
            <v xml:space="preserve">           Build a new full size substation at Britannia Rd and</v>
          </cell>
        </row>
        <row r="648">
          <cell r="B648" t="str">
            <v xml:space="preserve">          Grossbeak west of Tenth Line</v>
          </cell>
        </row>
        <row r="650">
          <cell r="A650">
            <v>8</v>
          </cell>
          <cell r="B650" t="str">
            <v>M.S. Rebuilds</v>
          </cell>
        </row>
        <row r="651">
          <cell r="B651" t="str">
            <v xml:space="preserve">        Orchard Heights M.S.</v>
          </cell>
        </row>
        <row r="652">
          <cell r="B652" t="str">
            <v xml:space="preserve">           Mineola M.S.</v>
          </cell>
        </row>
        <row r="653">
          <cell r="B653" t="str">
            <v xml:space="preserve">           Clarkson M.S.</v>
          </cell>
        </row>
        <row r="654">
          <cell r="B654" t="str">
            <v xml:space="preserve">           Bromsgrove M.S.</v>
          </cell>
        </row>
        <row r="656">
          <cell r="A656">
            <v>9</v>
          </cell>
          <cell r="B656" t="str">
            <v>Thomas  M.S.</v>
          </cell>
        </row>
        <row r="657">
          <cell r="B657" t="str">
            <v xml:space="preserve">            Add 2nd 20 MVA Tx including additional</v>
          </cell>
        </row>
        <row r="658">
          <cell r="B658" t="str">
            <v xml:space="preserve">            44 kV circuit and 44 kV MOCB</v>
          </cell>
        </row>
        <row r="661">
          <cell r="A661">
            <v>10</v>
          </cell>
          <cell r="B661" t="str">
            <v>Desboro  M.S.</v>
          </cell>
        </row>
        <row r="662">
          <cell r="B662" t="str">
            <v xml:space="preserve">            Add 2nd 20 MVA Tx including additional</v>
          </cell>
        </row>
        <row r="663">
          <cell r="B663" t="str">
            <v xml:space="preserve">            44 kV circuit and 44 kV MOCB</v>
          </cell>
        </row>
        <row r="665">
          <cell r="B665" t="str">
            <v>SUB-TOTAL</v>
          </cell>
          <cell r="D665">
            <v>3100000</v>
          </cell>
        </row>
        <row r="667">
          <cell r="A667" t="str">
            <v>(*)  Included  in  1999  Capital  Budget.</v>
          </cell>
        </row>
        <row r="670">
          <cell r="A670" t="str">
            <v>SUBDIVISION REBUILDS</v>
          </cell>
        </row>
        <row r="673">
          <cell r="A673" t="str">
            <v>ITEM</v>
          </cell>
          <cell r="B673" t="str">
            <v>DESCRIPTION</v>
          </cell>
          <cell r="C673" t="str">
            <v>TYPE</v>
          </cell>
          <cell r="D673" t="str">
            <v>ESTIMATE</v>
          </cell>
          <cell r="E673" t="str">
            <v>ZONE</v>
          </cell>
          <cell r="F673" t="str">
            <v>PRIORITY</v>
          </cell>
        </row>
        <row r="674">
          <cell r="C674" t="str">
            <v>(km)</v>
          </cell>
        </row>
        <row r="676">
          <cell r="B676" t="str">
            <v>Subdivision Rebuilds*</v>
          </cell>
        </row>
        <row r="679">
          <cell r="A679" t="str">
            <v>1*</v>
          </cell>
          <cell r="B679" t="str">
            <v>Malton - Phase VI</v>
          </cell>
          <cell r="D679">
            <v>1000000</v>
          </cell>
          <cell r="E679">
            <v>7</v>
          </cell>
          <cell r="F679">
            <v>1</v>
          </cell>
        </row>
        <row r="680">
          <cell r="B680" t="str">
            <v xml:space="preserve">          NE of Derry/Airport Rd.</v>
          </cell>
        </row>
        <row r="681">
          <cell r="B681" t="str">
            <v xml:space="preserve">          plus east of Goreway at Darcel/Monica</v>
          </cell>
        </row>
        <row r="683">
          <cell r="A683" t="str">
            <v>2*</v>
          </cell>
          <cell r="B683" t="str">
            <v xml:space="preserve"> Forest Glen Area east and west of Dixie Rd.</v>
          </cell>
          <cell r="D683">
            <v>1000000</v>
          </cell>
          <cell r="E683">
            <v>5</v>
          </cell>
          <cell r="F683">
            <v>1</v>
          </cell>
        </row>
        <row r="685">
          <cell r="A685" t="str">
            <v>3*</v>
          </cell>
          <cell r="B685" t="str">
            <v>Meadowvale T.C. Mainfeeders - Phase II</v>
          </cell>
          <cell r="D685">
            <v>1000000</v>
          </cell>
          <cell r="E685">
            <v>1</v>
          </cell>
          <cell r="F685">
            <v>1</v>
          </cell>
        </row>
        <row r="687">
          <cell r="A687" t="str">
            <v>4*</v>
          </cell>
          <cell r="B687" t="str">
            <v>Woodlands Area</v>
          </cell>
          <cell r="D687">
            <v>1000000</v>
          </cell>
          <cell r="E687">
            <v>2</v>
          </cell>
          <cell r="F687">
            <v>1</v>
          </cell>
        </row>
        <row r="718">
          <cell r="B718" t="str">
            <v>TOTAL REBUILDS</v>
          </cell>
          <cell r="D718">
            <v>4000000</v>
          </cell>
        </row>
        <row r="720">
          <cell r="A720" t="str">
            <v>(*)  Included  in  1999  Capital  Budget.</v>
          </cell>
        </row>
        <row r="723">
          <cell r="A723" t="str">
            <v xml:space="preserve"> </v>
          </cell>
        </row>
        <row r="725">
          <cell r="A725" t="str">
            <v>SYSTEM MAINTENANCE PROJECTS</v>
          </cell>
        </row>
        <row r="728">
          <cell r="A728" t="str">
            <v>ITEM</v>
          </cell>
          <cell r="B728" t="str">
            <v>DESCRIPTION</v>
          </cell>
          <cell r="C728" t="str">
            <v>TYPE</v>
          </cell>
          <cell r="D728" t="str">
            <v>ESTIMATE</v>
          </cell>
          <cell r="F728" t="str">
            <v>PRIORITY</v>
          </cell>
        </row>
        <row r="729">
          <cell r="C729" t="str">
            <v>(km)</v>
          </cell>
        </row>
        <row r="731">
          <cell r="A731" t="str">
            <v>1*</v>
          </cell>
          <cell r="B731" t="str">
            <v>Wood Pole Replacement</v>
          </cell>
          <cell r="D731">
            <v>250000</v>
          </cell>
        </row>
        <row r="735">
          <cell r="A735" t="str">
            <v>2*</v>
          </cell>
          <cell r="B735" t="str">
            <v>Overhead Switch Replacement</v>
          </cell>
          <cell r="D735">
            <v>300000</v>
          </cell>
        </row>
        <row r="739">
          <cell r="A739" t="str">
            <v>3*</v>
          </cell>
          <cell r="B739" t="str">
            <v>Feeder Overhauls</v>
          </cell>
          <cell r="D739">
            <v>600000</v>
          </cell>
        </row>
        <row r="743">
          <cell r="A743" t="str">
            <v>4*</v>
          </cell>
          <cell r="B743" t="str">
            <v>Overhead Rebuilds</v>
          </cell>
          <cell r="D743">
            <v>600000</v>
          </cell>
        </row>
        <row r="747">
          <cell r="A747" t="str">
            <v>5*</v>
          </cell>
          <cell r="B747" t="str">
            <v>Load Centre Replacement</v>
          </cell>
          <cell r="D747">
            <v>100000</v>
          </cell>
        </row>
        <row r="751">
          <cell r="A751" t="str">
            <v>6*</v>
          </cell>
          <cell r="B751" t="str">
            <v>Underground Cable Replacement</v>
          </cell>
          <cell r="D751">
            <v>1200000</v>
          </cell>
        </row>
        <row r="755">
          <cell r="A755" t="str">
            <v>7*</v>
          </cell>
          <cell r="B755" t="str">
            <v>Meter Base Replacement</v>
          </cell>
          <cell r="D755">
            <v>40000</v>
          </cell>
        </row>
        <row r="759">
          <cell r="A759" t="str">
            <v>8*</v>
          </cell>
          <cell r="B759" t="str">
            <v>Secondary Cable Replacement</v>
          </cell>
          <cell r="D759">
            <v>60000</v>
          </cell>
        </row>
        <row r="763">
          <cell r="A763" t="str">
            <v>9*</v>
          </cell>
          <cell r="B763" t="str">
            <v>Underground Transformer Replacements</v>
          </cell>
          <cell r="D763">
            <v>150000</v>
          </cell>
        </row>
        <row r="767">
          <cell r="A767" t="str">
            <v>10*</v>
          </cell>
          <cell r="B767" t="str">
            <v>Overhead Transformer Replacement</v>
          </cell>
          <cell r="D767">
            <v>150000</v>
          </cell>
        </row>
        <row r="771">
          <cell r="A771" t="str">
            <v>11*</v>
          </cell>
          <cell r="B771" t="str">
            <v>PowerT/former O/H &amp; Station Upgrade</v>
          </cell>
          <cell r="D771">
            <v>100000</v>
          </cell>
        </row>
        <row r="775">
          <cell r="A775" t="str">
            <v>12*</v>
          </cell>
          <cell r="B775" t="str">
            <v>Auto-Switches/SCADA</v>
          </cell>
          <cell r="D775">
            <v>1200000</v>
          </cell>
        </row>
        <row r="777">
          <cell r="B777" t="str">
            <v>TOTAL MAINTENANCE</v>
          </cell>
          <cell r="D777">
            <v>4750000</v>
          </cell>
        </row>
        <row r="779">
          <cell r="A779" t="str">
            <v>(*)  Included  in  1999  Capital  Budget.</v>
          </cell>
        </row>
      </sheetData>
      <sheetData sheetId="1" refreshError="1">
        <row r="1">
          <cell r="B1" t="str">
            <v>POSSIBLE  SYSTEM   CAPITAL PROJECTS  -  2001</v>
          </cell>
        </row>
        <row r="3">
          <cell r="A3" t="str">
            <v>SUBTRANSMISSION</v>
          </cell>
          <cell r="D3" t="str">
            <v>Date:</v>
          </cell>
          <cell r="F3">
            <v>37141.565146875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ERINDALE TS/ MEADOWVALE TS</v>
          </cell>
        </row>
        <row r="11">
          <cell r="A11">
            <v>1</v>
          </cell>
          <cell r="B11" t="str">
            <v>44 kV Dundas St - Mavis Rd. to Erindale Stn. Rd. to Mississauga Rd.</v>
          </cell>
          <cell r="C11" t="str">
            <v>ADD</v>
          </cell>
          <cell r="D11">
            <v>300000</v>
          </cell>
          <cell r="F11">
            <v>1</v>
          </cell>
        </row>
        <row r="12">
          <cell r="B12" t="str">
            <v xml:space="preserve">            A second circuit on existing poleline along Dundas St. from Mavis to Erindale station Rd.</v>
          </cell>
          <cell r="C12">
            <v>3.5</v>
          </cell>
        </row>
        <row r="13">
          <cell r="B13" t="str">
            <v xml:space="preserve">         Erindale station Rd. and continue to Mississauga Rd.</v>
          </cell>
        </row>
        <row r="14">
          <cell r="B14" t="str">
            <v/>
          </cell>
        </row>
        <row r="16">
          <cell r="A16">
            <v>2</v>
          </cell>
          <cell r="B16" t="str">
            <v>44 kV Mavis Rd. - Burnhamthorpe to Dundas</v>
          </cell>
          <cell r="C16" t="str">
            <v>ADD</v>
          </cell>
          <cell r="D16">
            <v>225000</v>
          </cell>
          <cell r="F16">
            <v>2</v>
          </cell>
        </row>
        <row r="17">
          <cell r="B17" t="str">
            <v xml:space="preserve">          On existing poleline along Mavis from Burnhamthorpe Rd. to Dundas St.</v>
          </cell>
          <cell r="C17">
            <v>2.1</v>
          </cell>
        </row>
        <row r="18">
          <cell r="B18" t="str">
            <v/>
          </cell>
        </row>
        <row r="21">
          <cell r="A21">
            <v>3</v>
          </cell>
          <cell r="B21" t="str">
            <v>44 kV Britannia Rd. - Mississauga Rd to Creditview</v>
          </cell>
          <cell r="C21" t="str">
            <v>REBUILD</v>
          </cell>
          <cell r="D21">
            <v>325000</v>
          </cell>
          <cell r="F21">
            <v>3</v>
          </cell>
        </row>
        <row r="22">
          <cell r="B22" t="str">
            <v xml:space="preserve">         Along Britania Rd. from Mississauga Rd. to Creditview on existing poleline.</v>
          </cell>
          <cell r="C22">
            <v>1.2</v>
          </cell>
        </row>
        <row r="23">
          <cell r="B23" t="str">
            <v/>
          </cell>
        </row>
        <row r="26">
          <cell r="A26">
            <v>4</v>
          </cell>
          <cell r="B26" t="str">
            <v>44 kV Thomas St. - Erin Mills Pkwy to Winston Churchill Blvd.</v>
          </cell>
          <cell r="C26" t="str">
            <v>ADD</v>
          </cell>
          <cell r="D26">
            <v>190000</v>
          </cell>
          <cell r="F26">
            <v>4</v>
          </cell>
        </row>
        <row r="27">
          <cell r="B27" t="str">
            <v xml:space="preserve">          On existing poleline along Thomas St. from Erin Mills Pkwy </v>
          </cell>
          <cell r="C27">
            <v>1.3</v>
          </cell>
        </row>
        <row r="28">
          <cell r="B28" t="str">
            <v xml:space="preserve">          to Winston Churchill </v>
          </cell>
        </row>
        <row r="31">
          <cell r="A31">
            <v>5</v>
          </cell>
          <cell r="B31" t="str">
            <v>44 kV Thomas St. - Erin Mills Pkwy to Mississauga Rd. (Queen St.)</v>
          </cell>
          <cell r="C31" t="str">
            <v>ADD</v>
          </cell>
          <cell r="D31">
            <v>220000</v>
          </cell>
          <cell r="F31">
            <v>5</v>
          </cell>
        </row>
        <row r="32">
          <cell r="B32" t="str">
            <v xml:space="preserve">          On existing poleline along Thomas St. from Erin Mills Pkwy </v>
          </cell>
          <cell r="C32">
            <v>1.4</v>
          </cell>
        </row>
        <row r="33">
          <cell r="B33" t="str">
            <v xml:space="preserve">          to Mississauga Rd. feeder tie</v>
          </cell>
        </row>
        <row r="36">
          <cell r="A36">
            <v>6</v>
          </cell>
          <cell r="B36" t="str">
            <v>44 kV Central Pkwy - Erindale Stn. Rd. to Wolfedale</v>
          </cell>
          <cell r="C36" t="str">
            <v>ADD</v>
          </cell>
          <cell r="D36">
            <v>145000</v>
          </cell>
          <cell r="F36">
            <v>6</v>
          </cell>
        </row>
        <row r="37">
          <cell r="B37" t="str">
            <v xml:space="preserve">          On existing poleline Central Pkwy from Erindale Stn Rd. to midway</v>
          </cell>
          <cell r="C37">
            <v>0.4</v>
          </cell>
        </row>
        <row r="38">
          <cell r="B38" t="str">
            <v xml:space="preserve">           towards Wolfedale</v>
          </cell>
        </row>
        <row r="41">
          <cell r="A41">
            <v>7</v>
          </cell>
          <cell r="B41" t="str">
            <v>44 kV Dundas St. - Stillmeadow to John M.S.</v>
          </cell>
          <cell r="C41" t="str">
            <v>ADD</v>
          </cell>
          <cell r="D41">
            <v>190000</v>
          </cell>
          <cell r="F41">
            <v>7</v>
          </cell>
        </row>
        <row r="42">
          <cell r="B42" t="str">
            <v xml:space="preserve">         On existing poleline along Dundas from Stillmeadow to Confederation </v>
          </cell>
          <cell r="C42">
            <v>1.3</v>
          </cell>
        </row>
        <row r="43">
          <cell r="B43" t="str">
            <v xml:space="preserve">         Pkwy. and north to Agnes and east to Hwy 10.  Continue north on </v>
          </cell>
        </row>
        <row r="44">
          <cell r="B44" t="str">
            <v xml:space="preserve">          Hwy 10 to John MS.</v>
          </cell>
        </row>
        <row r="47">
          <cell r="B47" t="str">
            <v/>
          </cell>
        </row>
        <row r="48">
          <cell r="B48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6">
          <cell r="B56" t="str">
            <v>SUB-TOTAL</v>
          </cell>
          <cell r="D56">
            <v>1595000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2001</v>
          </cell>
        </row>
        <row r="64">
          <cell r="A64" t="str">
            <v>SUBTRANSMISSION</v>
          </cell>
          <cell r="D64" t="str">
            <v>Date:</v>
          </cell>
          <cell r="F64">
            <v>37141.565146875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TOMKEN T.S.</v>
          </cell>
        </row>
        <row r="73">
          <cell r="A73">
            <v>1</v>
          </cell>
          <cell r="B73" t="str">
            <v>44 kV - Dundas St. - Cawthra to Dixie to ROW at Summerville</v>
          </cell>
          <cell r="C73" t="str">
            <v>ADD</v>
          </cell>
          <cell r="D73">
            <v>310000</v>
          </cell>
          <cell r="F73">
            <v>1</v>
          </cell>
        </row>
        <row r="74">
          <cell r="B74" t="str">
            <v xml:space="preserve">          On existing poleline along Dundas from Cawthra to Dixie </v>
          </cell>
          <cell r="C74">
            <v>3.6</v>
          </cell>
        </row>
        <row r="75">
          <cell r="B75" t="str">
            <v xml:space="preserve">          to Ont. Hyd. ROW at Summerville MS</v>
          </cell>
        </row>
        <row r="78">
          <cell r="A78">
            <v>2</v>
          </cell>
          <cell r="B78" t="str">
            <v>44kV - Eastgate - Dixie to Fieldgate/ROW</v>
          </cell>
          <cell r="C78" t="str">
            <v>NEW</v>
          </cell>
          <cell r="D78">
            <v>235000</v>
          </cell>
          <cell r="F78">
            <v>2</v>
          </cell>
        </row>
        <row r="79">
          <cell r="B79" t="str">
            <v xml:space="preserve">          On new poleline along Eastgate from Dixie to Fieldgate to Ont. Hyd. ROW </v>
          </cell>
          <cell r="C79">
            <v>1</v>
          </cell>
        </row>
        <row r="80">
          <cell r="B80" t="str">
            <v/>
          </cell>
        </row>
        <row r="83">
          <cell r="A83">
            <v>3</v>
          </cell>
          <cell r="B83" t="str">
            <v>44kV - Eglinton Ave - Spectrum to Rubin M.S.</v>
          </cell>
          <cell r="C83" t="str">
            <v>NEW</v>
          </cell>
          <cell r="D83">
            <v>425000</v>
          </cell>
          <cell r="F83">
            <v>3</v>
          </cell>
        </row>
        <row r="84">
          <cell r="B84" t="str">
            <v xml:space="preserve">          On new poleline along Eglinton from Spectrum to Rubin M.S.</v>
          </cell>
          <cell r="C84">
            <v>1.7</v>
          </cell>
        </row>
        <row r="109">
          <cell r="B109" t="str">
            <v>SUB-TOTAL</v>
          </cell>
          <cell r="D109">
            <v>970000</v>
          </cell>
        </row>
        <row r="111">
          <cell r="A111" t="str">
            <v>(*)  Included  in  1999  Capital  Budget.</v>
          </cell>
        </row>
        <row r="115">
          <cell r="B115" t="str">
            <v>POSSIBLE  SYSTEM   CAPITAL PROJECTS  -  2001</v>
          </cell>
        </row>
        <row r="117">
          <cell r="A117" t="str">
            <v>SUBTRANSMISSION</v>
          </cell>
          <cell r="D117" t="str">
            <v>Date:</v>
          </cell>
          <cell r="F117">
            <v>35627.357684374998</v>
          </cell>
        </row>
        <row r="120">
          <cell r="A120" t="str">
            <v>ITEM</v>
          </cell>
          <cell r="B120" t="str">
            <v>DESCRIPTION</v>
          </cell>
          <cell r="C120" t="str">
            <v>TYPE</v>
          </cell>
          <cell r="D120" t="str">
            <v>ESTIMATE</v>
          </cell>
          <cell r="E120" t="str">
            <v>ZONE</v>
          </cell>
          <cell r="F120" t="str">
            <v>PRIORITY</v>
          </cell>
        </row>
        <row r="121">
          <cell r="C121" t="str">
            <v>(km)</v>
          </cell>
        </row>
        <row r="123">
          <cell r="B123" t="str">
            <v>44 kV - BRAMALEA TS</v>
          </cell>
        </row>
        <row r="126">
          <cell r="A126">
            <v>1</v>
          </cell>
          <cell r="B126" t="str">
            <v>44kV - Orlando M.S. to Northwest to Malton M.S. Feeder Tie</v>
          </cell>
          <cell r="C126" t="str">
            <v>REBUILD</v>
          </cell>
          <cell r="D126">
            <v>620000</v>
          </cell>
          <cell r="F126">
            <v>1</v>
          </cell>
        </row>
        <row r="127">
          <cell r="B127" t="str">
            <v xml:space="preserve">          On rebuild poleline along Northwest Drive to Derry Rd. to Malton MS</v>
          </cell>
          <cell r="C127">
            <v>2.5</v>
          </cell>
        </row>
        <row r="128">
          <cell r="B128" t="str">
            <v/>
          </cell>
        </row>
        <row r="131">
          <cell r="A131">
            <v>2</v>
          </cell>
          <cell r="B131" t="str">
            <v>44kV - Derry Rd. - Close gap between Dixie and Tomken</v>
          </cell>
          <cell r="C131" t="str">
            <v>ADD</v>
          </cell>
          <cell r="D131">
            <v>160000</v>
          </cell>
          <cell r="F131">
            <v>2</v>
          </cell>
        </row>
        <row r="132">
          <cell r="B132" t="str">
            <v xml:space="preserve">          On existing poleline along Derry Rd from Dixie mid-way toward Tomken</v>
          </cell>
          <cell r="C132">
            <v>0.8</v>
          </cell>
        </row>
        <row r="133">
          <cell r="B133" t="str">
            <v/>
          </cell>
        </row>
        <row r="171">
          <cell r="B171" t="str">
            <v>SUB-TOTAL</v>
          </cell>
          <cell r="D171">
            <v>780000</v>
          </cell>
        </row>
        <row r="173">
          <cell r="A173" t="str">
            <v>(*)  Included  in  1999  Capital  Budget.</v>
          </cell>
        </row>
        <row r="176">
          <cell r="B176" t="str">
            <v>POSSIBLE  SYSTEM   CAPITAL PROJECTS  -  2001</v>
          </cell>
        </row>
        <row r="178">
          <cell r="A178" t="str">
            <v>SUBTRANSMISSION</v>
          </cell>
          <cell r="D178" t="str">
            <v>Date:</v>
          </cell>
          <cell r="F178">
            <v>37141.565146875</v>
          </cell>
        </row>
        <row r="181">
          <cell r="A181" t="str">
            <v>ITEM</v>
          </cell>
          <cell r="B181" t="str">
            <v>DESCRIPTION</v>
          </cell>
          <cell r="C181" t="str">
            <v>TYPE</v>
          </cell>
          <cell r="D181" t="str">
            <v>ESTIMATE</v>
          </cell>
          <cell r="E181" t="str">
            <v>ZONE</v>
          </cell>
          <cell r="F181" t="str">
            <v>PRIORITY</v>
          </cell>
        </row>
        <row r="182">
          <cell r="C182" t="str">
            <v>(km)</v>
          </cell>
        </row>
        <row r="184">
          <cell r="B184" t="str">
            <v>27.6 kV SOUTH SYSTEM</v>
          </cell>
        </row>
        <row r="187">
          <cell r="A187">
            <v>1</v>
          </cell>
          <cell r="B187" t="str">
            <v>27.6 kV Stanfield Rd. - ROW to Queensway</v>
          </cell>
          <cell r="C187" t="str">
            <v>NEW</v>
          </cell>
          <cell r="D187">
            <v>315000</v>
          </cell>
          <cell r="F187">
            <v>1</v>
          </cell>
        </row>
        <row r="188">
          <cell r="B188" t="str">
            <v xml:space="preserve">          On existing poleline along Stanfield Rd. east of Hwy 10</v>
          </cell>
          <cell r="C188">
            <v>1.5</v>
          </cell>
        </row>
        <row r="189">
          <cell r="B189" t="str">
            <v xml:space="preserve">          from O.H. ROW to Queensway</v>
          </cell>
        </row>
        <row r="232">
          <cell r="B232" t="str">
            <v>SUB-TOTAL</v>
          </cell>
          <cell r="D232">
            <v>315000</v>
          </cell>
        </row>
        <row r="234">
          <cell r="A234" t="str">
            <v>(*)  Included  in  1999  Capital  Budget.</v>
          </cell>
        </row>
        <row r="237">
          <cell r="B237" t="str">
            <v>POSSIBLE  SYSTEM   CAPITAL PROJECTS  -  2001</v>
          </cell>
        </row>
        <row r="239">
          <cell r="A239" t="str">
            <v>SUBTRANSMISSION</v>
          </cell>
          <cell r="D239" t="str">
            <v>Date:</v>
          </cell>
          <cell r="F239">
            <v>37141.565146875</v>
          </cell>
        </row>
        <row r="242">
          <cell r="A242" t="str">
            <v>ITEM</v>
          </cell>
          <cell r="B242" t="str">
            <v>DESCRIPTION</v>
          </cell>
          <cell r="C242" t="str">
            <v>TYPE</v>
          </cell>
          <cell r="D242" t="str">
            <v>ESTIMATE</v>
          </cell>
          <cell r="E242" t="str">
            <v>ZONE</v>
          </cell>
          <cell r="F242" t="str">
            <v>PRIORITY</v>
          </cell>
        </row>
        <row r="243">
          <cell r="C243" t="str">
            <v>(km)</v>
          </cell>
        </row>
        <row r="245">
          <cell r="B245" t="str">
            <v>27.6 kV NORTH SYSTEM</v>
          </cell>
        </row>
        <row r="248">
          <cell r="A248">
            <v>1</v>
          </cell>
          <cell r="B248" t="str">
            <v>27.6 kV - Britannia Rd. - East of Hwy 10 to Kennedy</v>
          </cell>
          <cell r="C248" t="str">
            <v>ADD</v>
          </cell>
          <cell r="D248">
            <v>175000</v>
          </cell>
          <cell r="F248">
            <v>1</v>
          </cell>
        </row>
        <row r="249">
          <cell r="B249" t="str">
            <v xml:space="preserve">         On existing poleline along Britannia Rd. East from Hwy 10 to Kennedy</v>
          </cell>
          <cell r="C249">
            <v>1.1000000000000001</v>
          </cell>
        </row>
        <row r="250">
          <cell r="B250" t="str">
            <v/>
          </cell>
        </row>
        <row r="251">
          <cell r="B251" t="str">
            <v/>
          </cell>
        </row>
        <row r="253">
          <cell r="A253">
            <v>2</v>
          </cell>
          <cell r="B253" t="str">
            <v>27.6 kV - Hwy 10 - Britannia to Derry Feeder Tie</v>
          </cell>
          <cell r="C253" t="str">
            <v xml:space="preserve">ADD </v>
          </cell>
          <cell r="D253">
            <v>195000</v>
          </cell>
          <cell r="F253">
            <v>2</v>
          </cell>
        </row>
        <row r="254">
          <cell r="B254" t="str">
            <v xml:space="preserve">         Along Hwy 10 from Derry to Britania</v>
          </cell>
          <cell r="C254">
            <v>3.1</v>
          </cell>
        </row>
        <row r="258">
          <cell r="A258">
            <v>3</v>
          </cell>
          <cell r="B258" t="str">
            <v>27.6 kV - Reclosures at various locaitons</v>
          </cell>
          <cell r="C258" t="str">
            <v>NEW (F)</v>
          </cell>
          <cell r="D258">
            <v>450000</v>
          </cell>
          <cell r="F258">
            <v>3</v>
          </cell>
        </row>
        <row r="259">
          <cell r="B259" t="str">
            <v>Reclosers in the North 27.6 kV Area</v>
          </cell>
        </row>
        <row r="260">
          <cell r="B260" t="str">
            <v/>
          </cell>
        </row>
        <row r="263">
          <cell r="A263">
            <v>4</v>
          </cell>
          <cell r="B263" t="str">
            <v>27.6 kV -  Hwy 10 - From Eglinton to Bristol Drive</v>
          </cell>
          <cell r="C263" t="str">
            <v>ADD</v>
          </cell>
          <cell r="D263">
            <v>110000</v>
          </cell>
          <cell r="F263">
            <v>4</v>
          </cell>
        </row>
        <row r="264">
          <cell r="B264" t="str">
            <v xml:space="preserve">         On existing poleline on Hwy 10 from Eglinton to Bristol</v>
          </cell>
          <cell r="C264">
            <v>1.2</v>
          </cell>
        </row>
        <row r="265">
          <cell r="B265" t="str">
            <v/>
          </cell>
        </row>
        <row r="268">
          <cell r="A268">
            <v>5</v>
          </cell>
          <cell r="B268" t="str">
            <v xml:space="preserve">27.6kV - Derry TS </v>
          </cell>
          <cell r="C268" t="str">
            <v>NEW</v>
          </cell>
          <cell r="D268">
            <v>2500000</v>
          </cell>
          <cell r="F268">
            <v>5</v>
          </cell>
        </row>
        <row r="269">
          <cell r="B269" t="str">
            <v>Phase 1 of Derry TS</v>
          </cell>
        </row>
        <row r="270">
          <cell r="B270" t="str">
            <v/>
          </cell>
        </row>
        <row r="271">
          <cell r="B271" t="str">
            <v/>
          </cell>
        </row>
        <row r="290">
          <cell r="B290" t="str">
            <v/>
          </cell>
        </row>
        <row r="294">
          <cell r="B294" t="str">
            <v>SUB-TOTAL</v>
          </cell>
          <cell r="D294">
            <v>3430000</v>
          </cell>
        </row>
        <row r="296">
          <cell r="A296" t="str">
            <v>(*)  Included  in  1999  Capital  Budget.</v>
          </cell>
        </row>
        <row r="299">
          <cell r="B299" t="str">
            <v>POSSIBLE  SYSTEM   CAPITAL PROJECTS  -  2001</v>
          </cell>
        </row>
        <row r="301">
          <cell r="A301" t="str">
            <v>DISTRIBUTION</v>
          </cell>
          <cell r="D301" t="str">
            <v>Date:</v>
          </cell>
          <cell r="F301">
            <v>37141.565146875</v>
          </cell>
        </row>
        <row r="304">
          <cell r="A304" t="str">
            <v>ITEM</v>
          </cell>
          <cell r="B304" t="str">
            <v>DESCRIPTION</v>
          </cell>
          <cell r="C304" t="str">
            <v>TYPE</v>
          </cell>
          <cell r="D304" t="str">
            <v>ESTIMATE</v>
          </cell>
          <cell r="E304" t="str">
            <v>ZONE</v>
          </cell>
          <cell r="F304" t="str">
            <v>PRIORITY</v>
          </cell>
        </row>
        <row r="305">
          <cell r="C305" t="str">
            <v>(km)</v>
          </cell>
        </row>
        <row r="307">
          <cell r="B307" t="str">
            <v>13.8 kV SYSTEM</v>
          </cell>
        </row>
        <row r="310">
          <cell r="A310" t="str">
            <v>1*</v>
          </cell>
          <cell r="B310" t="str">
            <v>13.8 kV Matheson Blvd - Tomken to Dixie</v>
          </cell>
          <cell r="C310" t="str">
            <v>REBUILD</v>
          </cell>
          <cell r="D310">
            <v>183000</v>
          </cell>
          <cell r="F310">
            <v>1</v>
          </cell>
        </row>
        <row r="311">
          <cell r="B311" t="str">
            <v xml:space="preserve">          On rebuild poleline along Matheson Blvd from Tomken Rd. to Dixie Rd.</v>
          </cell>
          <cell r="C311">
            <v>1.4</v>
          </cell>
        </row>
        <row r="312">
          <cell r="B312" t="str">
            <v/>
          </cell>
        </row>
        <row r="315">
          <cell r="A315" t="str">
            <v>2*</v>
          </cell>
          <cell r="B315" t="str">
            <v>13.8 kV  Glen Erin - 403 to Eglinton</v>
          </cell>
          <cell r="C315" t="str">
            <v>ADD</v>
          </cell>
          <cell r="D315">
            <v>83000</v>
          </cell>
          <cell r="F315">
            <v>2</v>
          </cell>
        </row>
        <row r="316">
          <cell r="B316" t="str">
            <v xml:space="preserve">          On existing poleline along Glen Erin from 403 to Eglinton</v>
          </cell>
          <cell r="C316">
            <v>1.5</v>
          </cell>
        </row>
        <row r="317">
          <cell r="B317" t="str">
            <v/>
          </cell>
        </row>
        <row r="320">
          <cell r="A320" t="str">
            <v>3*</v>
          </cell>
          <cell r="B320" t="str">
            <v>13.8 kV Eastgate Pkwy., Dixie Rd</v>
          </cell>
          <cell r="C320" t="str">
            <v>ADD</v>
          </cell>
          <cell r="D320">
            <v>118000.00000000001</v>
          </cell>
          <cell r="F320">
            <v>3</v>
          </cell>
        </row>
        <row r="321">
          <cell r="B321" t="str">
            <v xml:space="preserve">          On existing poleline along Dixie Rd. and Eastgate Dr. north of  </v>
          </cell>
          <cell r="C321">
            <v>2.2000000000000002</v>
          </cell>
        </row>
        <row r="322">
          <cell r="B322" t="str">
            <v xml:space="preserve">          Burnhamthorpe Rd.</v>
          </cell>
        </row>
        <row r="323">
          <cell r="B323" t="str">
            <v/>
          </cell>
        </row>
        <row r="325">
          <cell r="A325" t="str">
            <v>4*</v>
          </cell>
          <cell r="B325" t="str">
            <v>13.8 kV Winston Churchill Blvd. to Sheridan Park ROW</v>
          </cell>
          <cell r="C325" t="str">
            <v>REBUILD</v>
          </cell>
          <cell r="D325">
            <v>54000</v>
          </cell>
          <cell r="F325">
            <v>4</v>
          </cell>
        </row>
        <row r="326">
          <cell r="B326" t="str">
            <v xml:space="preserve">          On rebuild poleline from Sheridan Park to Winston Churchill and </v>
          </cell>
          <cell r="C326">
            <v>0.4</v>
          </cell>
        </row>
        <row r="327">
          <cell r="B327" t="str">
            <v xml:space="preserve">          North along existing poleline</v>
          </cell>
        </row>
        <row r="355">
          <cell r="B355" t="str">
            <v>SUB-TOTAL</v>
          </cell>
          <cell r="D355">
            <v>438000</v>
          </cell>
        </row>
        <row r="357">
          <cell r="A357" t="str">
            <v>(*)  Included  in  1999  Capital  Budget.</v>
          </cell>
        </row>
        <row r="360">
          <cell r="A360" t="str">
            <v>DISTRIBUTION (Cont'd)</v>
          </cell>
        </row>
        <row r="363">
          <cell r="A363" t="str">
            <v>ITEM</v>
          </cell>
          <cell r="B363" t="str">
            <v>DESCRIPTION</v>
          </cell>
          <cell r="C363" t="str">
            <v>TYPE</v>
          </cell>
          <cell r="D363" t="str">
            <v>ESTIMATE</v>
          </cell>
          <cell r="E363" t="str">
            <v>ZONE</v>
          </cell>
          <cell r="F363" t="str">
            <v>PRIORITY</v>
          </cell>
        </row>
        <row r="364">
          <cell r="C364" t="str">
            <v>(km)</v>
          </cell>
        </row>
        <row r="366">
          <cell r="B366" t="str">
            <v>4.16  KV   SYSTEM</v>
          </cell>
        </row>
        <row r="369">
          <cell r="A369">
            <v>1</v>
          </cell>
          <cell r="B369" t="str">
            <v/>
          </cell>
          <cell r="C369" t="str">
            <v>REBUILD</v>
          </cell>
          <cell r="D369">
            <v>50000</v>
          </cell>
          <cell r="F369">
            <v>1</v>
          </cell>
        </row>
        <row r="370">
          <cell r="B370" t="str">
            <v/>
          </cell>
          <cell r="C370">
            <v>0.7</v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A373">
            <v>2</v>
          </cell>
          <cell r="B373" t="str">
            <v/>
          </cell>
          <cell r="C373" t="str">
            <v>REBUILD</v>
          </cell>
          <cell r="D373">
            <v>295000</v>
          </cell>
        </row>
        <row r="374">
          <cell r="B374" t="str">
            <v/>
          </cell>
          <cell r="C374">
            <v>0.8</v>
          </cell>
          <cell r="F374">
            <v>2</v>
          </cell>
        </row>
        <row r="375">
          <cell r="B375" t="str">
            <v/>
          </cell>
        </row>
        <row r="376">
          <cell r="B376" t="str">
            <v/>
          </cell>
        </row>
        <row r="378">
          <cell r="A378">
            <v>3</v>
          </cell>
          <cell r="B378" t="str">
            <v/>
          </cell>
          <cell r="C378" t="str">
            <v>REBUILD</v>
          </cell>
          <cell r="D378">
            <v>120000</v>
          </cell>
          <cell r="F378">
            <v>3</v>
          </cell>
        </row>
        <row r="379">
          <cell r="B379" t="str">
            <v/>
          </cell>
          <cell r="C379">
            <v>0.5</v>
          </cell>
        </row>
        <row r="380">
          <cell r="B380" t="str">
            <v/>
          </cell>
        </row>
        <row r="383">
          <cell r="A383">
            <v>4</v>
          </cell>
          <cell r="B383" t="str">
            <v/>
          </cell>
          <cell r="C383" t="str">
            <v>ADD</v>
          </cell>
          <cell r="D383">
            <v>75000</v>
          </cell>
          <cell r="F383">
            <v>4</v>
          </cell>
        </row>
        <row r="384">
          <cell r="B384" t="str">
            <v/>
          </cell>
          <cell r="C384">
            <v>0.8</v>
          </cell>
        </row>
        <row r="385">
          <cell r="B385" t="str">
            <v/>
          </cell>
        </row>
        <row r="410">
          <cell r="B410" t="str">
            <v/>
          </cell>
        </row>
        <row r="414">
          <cell r="B414" t="str">
            <v>SUB-TOTAL</v>
          </cell>
          <cell r="D414">
            <v>540000</v>
          </cell>
        </row>
        <row r="416">
          <cell r="A416" t="str">
            <v>(*)  Included  in  1999  Capital  Budget.</v>
          </cell>
        </row>
        <row r="419">
          <cell r="A419" t="str">
            <v>MUNICIPAL STATIONS</v>
          </cell>
        </row>
        <row r="422">
          <cell r="A422" t="str">
            <v>ITEM</v>
          </cell>
          <cell r="B422" t="str">
            <v>DESCRIPTION</v>
          </cell>
          <cell r="C422" t="str">
            <v>TYPE</v>
          </cell>
          <cell r="D422" t="str">
            <v>ESTIMATE</v>
          </cell>
          <cell r="E422" t="str">
            <v>ZONE</v>
          </cell>
          <cell r="F422" t="str">
            <v>PRIORITY</v>
          </cell>
        </row>
        <row r="425">
          <cell r="A425" t="str">
            <v>1*</v>
          </cell>
          <cell r="B425" t="str">
            <v>Clarkdene M.S.</v>
          </cell>
          <cell r="D425">
            <v>200000</v>
          </cell>
        </row>
        <row r="430">
          <cell r="A430" t="str">
            <v>2*</v>
          </cell>
          <cell r="B430" t="str">
            <v>Summersite M.S.</v>
          </cell>
          <cell r="D430">
            <v>800000</v>
          </cell>
        </row>
        <row r="431">
          <cell r="B431" t="str">
            <v/>
          </cell>
        </row>
        <row r="432">
          <cell r="B432" t="str">
            <v/>
          </cell>
        </row>
        <row r="435">
          <cell r="A435" t="str">
            <v>3*</v>
          </cell>
          <cell r="B435" t="str">
            <v>Rubin M.S.</v>
          </cell>
          <cell r="D435">
            <v>800000</v>
          </cell>
        </row>
        <row r="436">
          <cell r="B436" t="str">
            <v/>
          </cell>
        </row>
        <row r="437">
          <cell r="B437" t="str">
            <v/>
          </cell>
        </row>
        <row r="439">
          <cell r="A439" t="str">
            <v>4*</v>
          </cell>
          <cell r="B439" t="str">
            <v>Derry T.S.</v>
          </cell>
          <cell r="D439">
            <v>500000</v>
          </cell>
        </row>
        <row r="440">
          <cell r="B440" t="str">
            <v/>
          </cell>
        </row>
        <row r="441">
          <cell r="B441" t="str">
            <v/>
          </cell>
        </row>
        <row r="444">
          <cell r="A444">
            <v>5</v>
          </cell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9">
          <cell r="A449">
            <v>6</v>
          </cell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4">
          <cell r="A454">
            <v>7</v>
          </cell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8">
          <cell r="A458">
            <v>8</v>
          </cell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4">
          <cell r="A464">
            <v>9</v>
          </cell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9">
          <cell r="A469">
            <v>10</v>
          </cell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3">
          <cell r="B473" t="str">
            <v>SUB-TOTAL</v>
          </cell>
          <cell r="D473">
            <v>2300000</v>
          </cell>
        </row>
        <row r="475">
          <cell r="A475" t="str">
            <v>(*)  Included  in  1999  Capital  Budget.</v>
          </cell>
        </row>
        <row r="478">
          <cell r="A478" t="str">
            <v>SUBDIVISION REBUILDS</v>
          </cell>
        </row>
        <row r="481">
          <cell r="A481" t="str">
            <v>ITEM</v>
          </cell>
          <cell r="B481" t="str">
            <v>DESCRIPTION</v>
          </cell>
          <cell r="C481" t="str">
            <v>TYPE</v>
          </cell>
          <cell r="D481" t="str">
            <v>ESTIMATE</v>
          </cell>
          <cell r="E481" t="str">
            <v>ZONE</v>
          </cell>
          <cell r="F481" t="str">
            <v>PRIORITY</v>
          </cell>
        </row>
        <row r="482">
          <cell r="C482" t="str">
            <v>(km)</v>
          </cell>
        </row>
        <row r="484">
          <cell r="B484" t="str">
            <v>Substation Rehabilitation*</v>
          </cell>
        </row>
        <row r="487">
          <cell r="A487" t="str">
            <v>1*</v>
          </cell>
          <cell r="B487" t="str">
            <v>Bexhill M.S.</v>
          </cell>
          <cell r="D487">
            <v>1000000</v>
          </cell>
          <cell r="E487">
            <v>7</v>
          </cell>
          <cell r="F487">
            <v>1</v>
          </cell>
        </row>
        <row r="488">
          <cell r="B488" t="str">
            <v/>
          </cell>
        </row>
        <row r="489">
          <cell r="B489" t="str">
            <v/>
          </cell>
        </row>
        <row r="491">
          <cell r="A491" t="str">
            <v>2*</v>
          </cell>
          <cell r="B491" t="str">
            <v>Park West M.S.</v>
          </cell>
          <cell r="D491">
            <v>1000000</v>
          </cell>
          <cell r="E491">
            <v>5</v>
          </cell>
          <cell r="F491">
            <v>1</v>
          </cell>
        </row>
        <row r="492">
          <cell r="B492" t="str">
            <v/>
          </cell>
        </row>
        <row r="493">
          <cell r="A493" t="str">
            <v>3*</v>
          </cell>
          <cell r="B493" t="str">
            <v>Dixie M.S.</v>
          </cell>
          <cell r="D493">
            <v>1000000</v>
          </cell>
          <cell r="E493">
            <v>1</v>
          </cell>
          <cell r="F493">
            <v>1</v>
          </cell>
        </row>
        <row r="495">
          <cell r="A495" t="str">
            <v>4*</v>
          </cell>
          <cell r="B495" t="str">
            <v/>
          </cell>
          <cell r="D495">
            <v>1000000</v>
          </cell>
          <cell r="E495">
            <v>2</v>
          </cell>
          <cell r="F495">
            <v>1</v>
          </cell>
        </row>
        <row r="526">
          <cell r="B526" t="str">
            <v>TOTAL REHABILITATION</v>
          </cell>
          <cell r="D526">
            <v>4000000</v>
          </cell>
        </row>
        <row r="528">
          <cell r="A528" t="str">
            <v>(*)  Included  in  1999  Capital  Budget.</v>
          </cell>
        </row>
        <row r="533">
          <cell r="A533" t="str">
            <v>SYSTEM MAINTENANCE PROJECTS</v>
          </cell>
        </row>
        <row r="536">
          <cell r="A536" t="str">
            <v>ITEM</v>
          </cell>
          <cell r="B536" t="str">
            <v>DESCRIPTION</v>
          </cell>
          <cell r="C536" t="str">
            <v>TYPE</v>
          </cell>
          <cell r="D536" t="str">
            <v>ESTIMATE</v>
          </cell>
          <cell r="F536" t="str">
            <v>PRIORITY</v>
          </cell>
        </row>
        <row r="537">
          <cell r="C537" t="str">
            <v>(km)</v>
          </cell>
        </row>
        <row r="539">
          <cell r="A539" t="str">
            <v>1*</v>
          </cell>
          <cell r="B539" t="str">
            <v>Wood Pole Replacement</v>
          </cell>
          <cell r="D539">
            <v>250000</v>
          </cell>
        </row>
        <row r="543">
          <cell r="A543" t="str">
            <v>2*</v>
          </cell>
          <cell r="B543" t="str">
            <v>Overhead Switch Replacement</v>
          </cell>
          <cell r="D543">
            <v>300000</v>
          </cell>
        </row>
        <row r="547">
          <cell r="A547" t="str">
            <v>3*</v>
          </cell>
          <cell r="B547" t="str">
            <v>Feeder Overhauls</v>
          </cell>
          <cell r="D547">
            <v>600000</v>
          </cell>
        </row>
        <row r="551">
          <cell r="A551" t="str">
            <v>4*</v>
          </cell>
          <cell r="B551" t="str">
            <v>Overhead Rebuilds</v>
          </cell>
          <cell r="D551">
            <v>600000</v>
          </cell>
        </row>
        <row r="555">
          <cell r="A555" t="str">
            <v>5*</v>
          </cell>
          <cell r="B555" t="str">
            <v>Load Centre Replacement</v>
          </cell>
          <cell r="D555">
            <v>100000</v>
          </cell>
        </row>
        <row r="559">
          <cell r="A559" t="str">
            <v>6*</v>
          </cell>
          <cell r="B559" t="str">
            <v>Underground Cable Replacement</v>
          </cell>
          <cell r="D559">
            <v>1200000</v>
          </cell>
        </row>
        <row r="563">
          <cell r="A563" t="str">
            <v>7*</v>
          </cell>
          <cell r="B563" t="str">
            <v>Meter Base Replacement</v>
          </cell>
          <cell r="D563">
            <v>40000</v>
          </cell>
        </row>
        <row r="567">
          <cell r="A567" t="str">
            <v>8*</v>
          </cell>
          <cell r="B567" t="str">
            <v>Secondary Cable Replacement</v>
          </cell>
          <cell r="D567">
            <v>60000</v>
          </cell>
        </row>
        <row r="571">
          <cell r="A571" t="str">
            <v>9*</v>
          </cell>
          <cell r="B571" t="str">
            <v>Underground Transformer Replacements</v>
          </cell>
          <cell r="D571">
            <v>150000</v>
          </cell>
        </row>
        <row r="575">
          <cell r="A575" t="str">
            <v>10*</v>
          </cell>
          <cell r="B575" t="str">
            <v>Overhead Transformer Replacement</v>
          </cell>
          <cell r="D575">
            <v>150000</v>
          </cell>
        </row>
        <row r="579">
          <cell r="A579" t="str">
            <v>11*</v>
          </cell>
          <cell r="B579" t="str">
            <v>PowerT/former O/H &amp; Station Upgrade</v>
          </cell>
          <cell r="D579">
            <v>100000</v>
          </cell>
        </row>
        <row r="583">
          <cell r="A583" t="str">
            <v>12*</v>
          </cell>
          <cell r="B583" t="str">
            <v>Auto-Switches/SCADA</v>
          </cell>
          <cell r="D583">
            <v>1200000</v>
          </cell>
        </row>
        <row r="585">
          <cell r="B585" t="str">
            <v>TOTAL MAINTENANCE</v>
          </cell>
          <cell r="D585">
            <v>4750000</v>
          </cell>
        </row>
        <row r="587">
          <cell r="A587" t="str">
            <v>(*)  Included  in  1999  Capital  Budget.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2001"/>
      <sheetName val="SUM2001 (2)"/>
      <sheetName val="SUM2001 (3)"/>
      <sheetName val="Sheet1"/>
      <sheetName val="Sheet2"/>
      <sheetName val="Sheet3"/>
    </sheetNames>
    <sheetDataSet>
      <sheetData sheetId="0" refreshError="1">
        <row r="6">
          <cell r="C6" t="str">
            <v>TABLE 1</v>
          </cell>
        </row>
        <row r="7">
          <cell r="C7" t="str">
            <v xml:space="preserve">SUMMARY OF </v>
          </cell>
        </row>
        <row r="8">
          <cell r="C8" t="str">
            <v>RECOMMENDED OPERATION'S CAPITAL PROJECTS - 2002</v>
          </cell>
        </row>
        <row r="10">
          <cell r="C10">
            <v>2002</v>
          </cell>
          <cell r="D10" t="str">
            <v>BENEFITS (1)</v>
          </cell>
          <cell r="I10" t="str">
            <v>BENEFITS (2)</v>
          </cell>
        </row>
        <row r="11">
          <cell r="A11" t="str">
            <v>Item</v>
          </cell>
          <cell r="B11" t="str">
            <v>Description</v>
          </cell>
          <cell r="C11" t="str">
            <v>Budget</v>
          </cell>
          <cell r="D11" t="str">
            <v>Capcity</v>
          </cell>
          <cell r="F11" t="str">
            <v>SAVINGS (p.a)</v>
          </cell>
          <cell r="H11" t="str">
            <v>Payback</v>
          </cell>
          <cell r="I11" t="str">
            <v>SAVINGS (p.a)</v>
          </cell>
          <cell r="K11" t="str">
            <v>Payback</v>
          </cell>
        </row>
        <row r="12">
          <cell r="C12" t="str">
            <v>Amount</v>
          </cell>
          <cell r="D12" t="str">
            <v>(MW)</v>
          </cell>
          <cell r="E12" t="str">
            <v>Losses</v>
          </cell>
          <cell r="F12" t="str">
            <v>Cust-min.</v>
          </cell>
          <cell r="G12" t="str">
            <v>Out. Costs*</v>
          </cell>
          <cell r="H12" t="str">
            <v>Yrs</v>
          </cell>
          <cell r="I12" t="str">
            <v>Eff. MW-Min.</v>
          </cell>
          <cell r="J12" t="str">
            <v>Out. Costs*</v>
          </cell>
          <cell r="K12" t="str">
            <v>Yrs</v>
          </cell>
        </row>
        <row r="14">
          <cell r="B14" t="str">
            <v>SUBTRANSMISSION</v>
          </cell>
        </row>
        <row r="17">
          <cell r="A17">
            <v>1</v>
          </cell>
          <cell r="B17" t="str">
            <v>44 kV Winston Churchill Blvd. - Britannia Rd to Eglinton Av.</v>
          </cell>
          <cell r="C17">
            <v>150000</v>
          </cell>
          <cell r="D17">
            <v>3</v>
          </cell>
          <cell r="E17">
            <v>8000</v>
          </cell>
          <cell r="F17">
            <v>20000</v>
          </cell>
          <cell r="G17">
            <v>100000</v>
          </cell>
          <cell r="H17">
            <v>1.3888888888888888</v>
          </cell>
          <cell r="I17">
            <v>543</v>
          </cell>
          <cell r="J17">
            <v>81450</v>
          </cell>
          <cell r="K17">
            <v>1.6769144773616547</v>
          </cell>
        </row>
        <row r="18">
          <cell r="A18">
            <v>2</v>
          </cell>
          <cell r="B18" t="str">
            <v>44 kV Thomas St. - Ninth Line to Mississauga Rd. (Queen St.)</v>
          </cell>
          <cell r="C18">
            <v>220000</v>
          </cell>
          <cell r="D18">
            <v>3</v>
          </cell>
          <cell r="E18">
            <v>7500</v>
          </cell>
          <cell r="F18">
            <v>20000</v>
          </cell>
          <cell r="G18">
            <v>100000</v>
          </cell>
          <cell r="H18">
            <v>2.0465116279069768</v>
          </cell>
        </row>
        <row r="19">
          <cell r="A19">
            <v>3</v>
          </cell>
          <cell r="B19" t="str">
            <v>44 kV Dundas St - Erindale Stn. Rd. to Mississauga Rd.</v>
          </cell>
          <cell r="C19">
            <v>50000</v>
          </cell>
          <cell r="D19">
            <v>2</v>
          </cell>
          <cell r="E19">
            <v>3000</v>
          </cell>
          <cell r="F19">
            <v>8000</v>
          </cell>
          <cell r="G19">
            <v>40000</v>
          </cell>
          <cell r="H19">
            <v>1.1627906976744187</v>
          </cell>
          <cell r="I19">
            <v>270</v>
          </cell>
          <cell r="J19">
            <v>40500</v>
          </cell>
          <cell r="K19">
            <v>1.1494252873563218</v>
          </cell>
        </row>
        <row r="20">
          <cell r="A20">
            <v>4</v>
          </cell>
          <cell r="B20" t="str">
            <v>44 kV Dundas St. - Stillmeadow Rd.to John M.S.</v>
          </cell>
          <cell r="C20">
            <v>190000</v>
          </cell>
          <cell r="D20">
            <v>5</v>
          </cell>
          <cell r="E20">
            <v>10000</v>
          </cell>
          <cell r="F20">
            <v>25000</v>
          </cell>
          <cell r="G20">
            <v>125000</v>
          </cell>
          <cell r="H20">
            <v>1.4074074074074074</v>
          </cell>
          <cell r="I20">
            <v>931</v>
          </cell>
          <cell r="J20">
            <v>139650</v>
          </cell>
          <cell r="K20">
            <v>1.2696291346475108</v>
          </cell>
        </row>
        <row r="21">
          <cell r="A21">
            <v>5</v>
          </cell>
          <cell r="B21" t="str">
            <v>44 kV Mavis Rd. - Burnhamthorpe Rd. to Dundas St.</v>
          </cell>
          <cell r="C21">
            <v>310000</v>
          </cell>
          <cell r="D21">
            <v>3</v>
          </cell>
          <cell r="E21">
            <v>10000</v>
          </cell>
          <cell r="F21">
            <v>25000</v>
          </cell>
          <cell r="G21">
            <v>125000</v>
          </cell>
          <cell r="H21">
            <v>2.2962962962962963</v>
          </cell>
          <cell r="I21">
            <v>761</v>
          </cell>
          <cell r="J21">
            <v>114150</v>
          </cell>
          <cell r="K21">
            <v>2.4969794603302455</v>
          </cell>
        </row>
        <row r="22">
          <cell r="A22">
            <v>6</v>
          </cell>
          <cell r="B22" t="str">
            <v>44kV - Eastgate - Dixie Rd. to Fieldgate Dr./ROW</v>
          </cell>
          <cell r="C22">
            <v>235000</v>
          </cell>
          <cell r="D22">
            <v>5</v>
          </cell>
          <cell r="E22">
            <v>8000</v>
          </cell>
          <cell r="F22">
            <v>20000</v>
          </cell>
          <cell r="G22">
            <v>100000</v>
          </cell>
          <cell r="H22">
            <v>2.175925925925926</v>
          </cell>
        </row>
        <row r="23">
          <cell r="A23">
            <v>7</v>
          </cell>
          <cell r="B23" t="str">
            <v>44kV - Eglinton Ave - Eastgate to Spectrum Way</v>
          </cell>
          <cell r="C23">
            <v>320000</v>
          </cell>
          <cell r="D23">
            <v>5</v>
          </cell>
          <cell r="E23">
            <v>10000</v>
          </cell>
          <cell r="F23">
            <v>25000</v>
          </cell>
          <cell r="G23">
            <v>125000</v>
          </cell>
          <cell r="H23">
            <v>2.3703703703703702</v>
          </cell>
        </row>
        <row r="24">
          <cell r="A24">
            <v>8</v>
          </cell>
          <cell r="B24" t="str">
            <v>44kV - Orlando M.S. to Northwest to Malton M.S. Feeder Tie</v>
          </cell>
          <cell r="C24">
            <v>320000</v>
          </cell>
          <cell r="D24">
            <v>5</v>
          </cell>
          <cell r="E24">
            <v>10000</v>
          </cell>
          <cell r="F24">
            <v>25000</v>
          </cell>
          <cell r="G24">
            <v>125000</v>
          </cell>
          <cell r="H24">
            <v>2.3703703703703702</v>
          </cell>
        </row>
        <row r="25">
          <cell r="A25">
            <v>9</v>
          </cell>
          <cell r="B25" t="str">
            <v>44kV - Derry Rd. - Close gap between Dixie Rd. and Tomken Rd.</v>
          </cell>
          <cell r="C25">
            <v>160000</v>
          </cell>
          <cell r="D25">
            <v>3</v>
          </cell>
          <cell r="E25">
            <v>6500</v>
          </cell>
          <cell r="F25">
            <v>17500</v>
          </cell>
          <cell r="G25">
            <v>87500</v>
          </cell>
          <cell r="H25">
            <v>1.7021276595744681</v>
          </cell>
        </row>
        <row r="26">
          <cell r="A26">
            <v>10</v>
          </cell>
          <cell r="B26" t="str">
            <v>27.6 kV Stanfield Rd. - ROW to Queensway</v>
          </cell>
          <cell r="C26">
            <v>315000</v>
          </cell>
          <cell r="D26">
            <v>3</v>
          </cell>
          <cell r="E26">
            <v>6000</v>
          </cell>
          <cell r="F26">
            <v>16000</v>
          </cell>
          <cell r="G26">
            <v>80000</v>
          </cell>
          <cell r="H26">
            <v>3.6627906976744184</v>
          </cell>
        </row>
        <row r="27">
          <cell r="A27">
            <v>11</v>
          </cell>
          <cell r="B27" t="str">
            <v xml:space="preserve">27.6 kV- Mavis Rd.- Britannia Rd. to Derry Rd.. </v>
          </cell>
          <cell r="C27">
            <v>295000</v>
          </cell>
          <cell r="D27">
            <v>3</v>
          </cell>
          <cell r="E27">
            <v>5000</v>
          </cell>
          <cell r="F27">
            <v>13000</v>
          </cell>
          <cell r="G27">
            <v>65000</v>
          </cell>
          <cell r="H27">
            <v>4.2142857142857144</v>
          </cell>
        </row>
        <row r="28">
          <cell r="A28">
            <v>12</v>
          </cell>
          <cell r="B28" t="str">
            <v>27.6 kV -  Hwy 10 - From Eglinton Rd. to Bristol Dr.</v>
          </cell>
          <cell r="C28">
            <v>185000</v>
          </cell>
          <cell r="D28">
            <v>3</v>
          </cell>
          <cell r="E28">
            <v>6000</v>
          </cell>
          <cell r="F28">
            <v>16000</v>
          </cell>
          <cell r="G28">
            <v>80000</v>
          </cell>
          <cell r="H28">
            <v>2.1511627906976742</v>
          </cell>
        </row>
        <row r="29">
          <cell r="A29">
            <v>13</v>
          </cell>
          <cell r="B29" t="str">
            <v>44 kV Relocation - Ontario Hydro Tower Removals</v>
          </cell>
          <cell r="C29">
            <v>200000</v>
          </cell>
          <cell r="D29" t="str">
            <v>-</v>
          </cell>
          <cell r="E29">
            <v>0</v>
          </cell>
          <cell r="F29">
            <v>0</v>
          </cell>
          <cell r="G29">
            <v>0</v>
          </cell>
          <cell r="H29" t="str">
            <v>-</v>
          </cell>
        </row>
        <row r="31">
          <cell r="B31" t="str">
            <v xml:space="preserve">      TOTAL - SUBTRANSMISSION</v>
          </cell>
          <cell r="C31">
            <v>2950000</v>
          </cell>
          <cell r="D31">
            <v>43</v>
          </cell>
          <cell r="E31">
            <v>90000</v>
          </cell>
          <cell r="F31">
            <v>230500</v>
          </cell>
          <cell r="G31">
            <v>1152500</v>
          </cell>
          <cell r="H31">
            <v>2.3742454728370221</v>
          </cell>
          <cell r="I31">
            <v>2505</v>
          </cell>
          <cell r="J31">
            <v>375750</v>
          </cell>
          <cell r="K31">
            <v>6.3338701019860437</v>
          </cell>
        </row>
        <row r="33">
          <cell r="B33" t="str">
            <v>DISTRIBUTION</v>
          </cell>
        </row>
        <row r="35">
          <cell r="A35">
            <v>1</v>
          </cell>
          <cell r="B35" t="str">
            <v>13.8 kV Eastgate Pkwy., Dixie Rd</v>
          </cell>
          <cell r="C35">
            <v>175000</v>
          </cell>
          <cell r="D35">
            <v>2</v>
          </cell>
          <cell r="E35">
            <v>3000</v>
          </cell>
          <cell r="F35">
            <v>14000</v>
          </cell>
          <cell r="G35">
            <v>70000</v>
          </cell>
          <cell r="H35">
            <v>2.3972602739726026</v>
          </cell>
          <cell r="I35">
            <v>370</v>
          </cell>
          <cell r="J35">
            <v>55500</v>
          </cell>
          <cell r="K35">
            <v>2.9914529914529915</v>
          </cell>
        </row>
        <row r="36">
          <cell r="A36">
            <v>2</v>
          </cell>
          <cell r="B36" t="str">
            <v>13.8 kV Argentia Rd.- Creditview Rd.</v>
          </cell>
          <cell r="C36">
            <v>135000</v>
          </cell>
          <cell r="D36">
            <v>2</v>
          </cell>
          <cell r="E36">
            <v>3000</v>
          </cell>
          <cell r="F36">
            <v>10000</v>
          </cell>
          <cell r="G36">
            <v>50000</v>
          </cell>
          <cell r="H36">
            <v>2.5471698113207548</v>
          </cell>
          <cell r="I36">
            <v>854</v>
          </cell>
          <cell r="J36">
            <v>128100</v>
          </cell>
          <cell r="K36">
            <v>1.0297482837528604</v>
          </cell>
        </row>
        <row r="37">
          <cell r="A37">
            <v>3</v>
          </cell>
          <cell r="B37" t="str">
            <v>13.8 kV Matheson Blvd. - Tomken Rd. to Dixie Rd.</v>
          </cell>
          <cell r="C37">
            <v>150000</v>
          </cell>
          <cell r="D37">
            <v>2</v>
          </cell>
          <cell r="E37">
            <v>5000</v>
          </cell>
          <cell r="F37">
            <v>10000</v>
          </cell>
          <cell r="G37">
            <v>50000</v>
          </cell>
          <cell r="H37">
            <v>2.7272727272727271</v>
          </cell>
          <cell r="I37">
            <v>734</v>
          </cell>
          <cell r="J37">
            <v>110100</v>
          </cell>
          <cell r="K37">
            <v>1.3032145960034753</v>
          </cell>
        </row>
        <row r="38">
          <cell r="A38">
            <v>4</v>
          </cell>
          <cell r="B38" t="str">
            <v>13.8 kV Queen St./Britannia Rd.</v>
          </cell>
          <cell r="C38">
            <v>150000</v>
          </cell>
          <cell r="D38">
            <v>2</v>
          </cell>
          <cell r="E38">
            <v>3000</v>
          </cell>
          <cell r="F38">
            <v>12000</v>
          </cell>
          <cell r="G38">
            <v>60000</v>
          </cell>
          <cell r="H38">
            <v>2.3809523809523809</v>
          </cell>
        </row>
        <row r="39">
          <cell r="A39">
            <v>5</v>
          </cell>
          <cell r="B39" t="str">
            <v>Streetsville Conversion</v>
          </cell>
          <cell r="C39">
            <v>150000</v>
          </cell>
          <cell r="D39">
            <v>1</v>
          </cell>
          <cell r="E39">
            <v>2000</v>
          </cell>
          <cell r="F39">
            <v>10000</v>
          </cell>
          <cell r="G39">
            <v>50000</v>
          </cell>
          <cell r="H39">
            <v>2.8846153846153846</v>
          </cell>
          <cell r="I39">
            <v>364</v>
          </cell>
          <cell r="J39">
            <v>54600</v>
          </cell>
          <cell r="K39">
            <v>2.6501766784452299</v>
          </cell>
        </row>
        <row r="40">
          <cell r="A40">
            <v>6</v>
          </cell>
          <cell r="B40" t="str">
            <v>600 V.Secondary Busses - Sectionalizing</v>
          </cell>
          <cell r="C40">
            <v>100000</v>
          </cell>
          <cell r="D40">
            <v>1</v>
          </cell>
          <cell r="E40">
            <v>1000</v>
          </cell>
          <cell r="F40">
            <v>6000</v>
          </cell>
          <cell r="G40">
            <v>30000</v>
          </cell>
          <cell r="H40">
            <v>3.225806451612903</v>
          </cell>
          <cell r="I40">
            <v>864</v>
          </cell>
          <cell r="J40">
            <v>129600</v>
          </cell>
          <cell r="K40">
            <v>0.76569678407350694</v>
          </cell>
        </row>
        <row r="42">
          <cell r="B42" t="str">
            <v xml:space="preserve">     TOTAL - DISTRIBUTION</v>
          </cell>
          <cell r="C42">
            <v>860000</v>
          </cell>
          <cell r="D42">
            <v>10</v>
          </cell>
          <cell r="E42">
            <v>17000</v>
          </cell>
          <cell r="F42">
            <v>62000</v>
          </cell>
          <cell r="G42">
            <v>310000</v>
          </cell>
          <cell r="H42">
            <v>2.6299694189602447</v>
          </cell>
          <cell r="I42">
            <v>3186</v>
          </cell>
          <cell r="J42">
            <v>477900</v>
          </cell>
          <cell r="K42">
            <v>1.737724792887452</v>
          </cell>
        </row>
        <row r="44">
          <cell r="A44" t="str">
            <v>(1)</v>
          </cell>
          <cell r="B44" t="str">
            <v>Analysis based on "Cutomer-Minutes" of Outages</v>
          </cell>
        </row>
        <row r="45">
          <cell r="A45" t="str">
            <v>*</v>
          </cell>
          <cell r="B45" t="str">
            <v>Savings p.a. to the community</v>
          </cell>
        </row>
        <row r="46">
          <cell r="C46" t="str">
            <v>TABLE 1 (Cont'd)</v>
          </cell>
        </row>
        <row r="47">
          <cell r="C47" t="str">
            <v xml:space="preserve">SUMMARY OF </v>
          </cell>
        </row>
        <row r="48">
          <cell r="C48" t="str">
            <v>RECOMMENDED OPERATION'S CAPITAL PROJECTS - 2002</v>
          </cell>
        </row>
        <row r="50">
          <cell r="C50">
            <v>2002</v>
          </cell>
          <cell r="D50" t="str">
            <v>BENEFITS (1)</v>
          </cell>
          <cell r="I50" t="str">
            <v>BENEFITS (2)</v>
          </cell>
        </row>
        <row r="51">
          <cell r="A51" t="str">
            <v>Item</v>
          </cell>
          <cell r="B51" t="str">
            <v>Description</v>
          </cell>
          <cell r="C51" t="str">
            <v>Budget</v>
          </cell>
          <cell r="D51" t="str">
            <v>Capcity</v>
          </cell>
          <cell r="F51" t="str">
            <v>SAVINGS (p.a)</v>
          </cell>
          <cell r="H51" t="str">
            <v>Payback</v>
          </cell>
          <cell r="I51" t="str">
            <v>SAVINGS (p.a)</v>
          </cell>
          <cell r="K51" t="str">
            <v>Payback</v>
          </cell>
        </row>
        <row r="52">
          <cell r="C52" t="str">
            <v>Amount</v>
          </cell>
          <cell r="D52" t="str">
            <v>(MW)</v>
          </cell>
          <cell r="E52" t="str">
            <v>Losses</v>
          </cell>
          <cell r="F52" t="str">
            <v>Cust-min.</v>
          </cell>
          <cell r="G52" t="str">
            <v>Out. Costs*</v>
          </cell>
          <cell r="H52" t="str">
            <v>Yrs</v>
          </cell>
          <cell r="I52" t="str">
            <v>Eff. MW-Min.</v>
          </cell>
          <cell r="J52" t="str">
            <v>Out. Costs*</v>
          </cell>
          <cell r="K52" t="str">
            <v>Yrs</v>
          </cell>
        </row>
        <row r="55">
          <cell r="B55" t="str">
            <v>SUBSTATIONS</v>
          </cell>
        </row>
        <row r="57">
          <cell r="A57">
            <v>1</v>
          </cell>
          <cell r="B57" t="str">
            <v>Chalkdene M.S.</v>
          </cell>
          <cell r="C57">
            <v>700000</v>
          </cell>
          <cell r="D57">
            <v>20</v>
          </cell>
          <cell r="E57">
            <v>10000</v>
          </cell>
          <cell r="F57">
            <v>65000</v>
          </cell>
          <cell r="G57">
            <v>325000</v>
          </cell>
          <cell r="H57">
            <v>2.08955223880597</v>
          </cell>
          <cell r="I57">
            <v>1513</v>
          </cell>
          <cell r="J57">
            <v>226950</v>
          </cell>
          <cell r="K57">
            <v>2.9542097488921715</v>
          </cell>
        </row>
        <row r="58">
          <cell r="A58">
            <v>2</v>
          </cell>
          <cell r="B58" t="str">
            <v>Summersite M.S.</v>
          </cell>
          <cell r="C58">
            <v>700000</v>
          </cell>
          <cell r="D58">
            <v>20</v>
          </cell>
          <cell r="E58">
            <v>10000</v>
          </cell>
          <cell r="F58">
            <v>50000</v>
          </cell>
          <cell r="G58">
            <v>250000</v>
          </cell>
          <cell r="H58">
            <v>2.6923076923076925</v>
          </cell>
          <cell r="I58">
            <v>2453</v>
          </cell>
          <cell r="J58">
            <v>367950</v>
          </cell>
          <cell r="K58">
            <v>1.8520968382061118</v>
          </cell>
        </row>
        <row r="59">
          <cell r="A59">
            <v>3</v>
          </cell>
          <cell r="B59" t="str">
            <v>Lisgar M.S.</v>
          </cell>
          <cell r="C59">
            <v>250000</v>
          </cell>
          <cell r="D59">
            <v>20</v>
          </cell>
          <cell r="E59">
            <v>10000</v>
          </cell>
          <cell r="F59">
            <v>60000</v>
          </cell>
          <cell r="G59">
            <v>300000</v>
          </cell>
          <cell r="H59">
            <v>0.80645161290322576</v>
          </cell>
          <cell r="I59">
            <v>1763</v>
          </cell>
          <cell r="J59">
            <v>264450</v>
          </cell>
          <cell r="K59">
            <v>0.91091273456002919</v>
          </cell>
        </row>
        <row r="60">
          <cell r="A60">
            <v>4</v>
          </cell>
          <cell r="B60" t="str">
            <v>27.6 kV Reclosers</v>
          </cell>
          <cell r="C60">
            <v>200000</v>
          </cell>
          <cell r="D60" t="str">
            <v>-</v>
          </cell>
          <cell r="E60">
            <v>6000</v>
          </cell>
          <cell r="F60">
            <v>45000</v>
          </cell>
          <cell r="G60">
            <v>225000</v>
          </cell>
          <cell r="H60">
            <v>0.86580086580086579</v>
          </cell>
          <cell r="I60">
            <v>1990</v>
          </cell>
          <cell r="J60">
            <v>298500</v>
          </cell>
          <cell r="K60">
            <v>0.65681444991789817</v>
          </cell>
        </row>
        <row r="61">
          <cell r="A61">
            <v>5</v>
          </cell>
          <cell r="B61" t="str">
            <v>Bexhill M.S.</v>
          </cell>
          <cell r="C61">
            <v>300000</v>
          </cell>
          <cell r="E61">
            <v>0</v>
          </cell>
          <cell r="F61">
            <v>15000</v>
          </cell>
          <cell r="G61">
            <v>75000</v>
          </cell>
          <cell r="H61">
            <v>4</v>
          </cell>
        </row>
        <row r="62">
          <cell r="A62">
            <v>6</v>
          </cell>
          <cell r="B62" t="str">
            <v>Park West M.S.</v>
          </cell>
          <cell r="C62">
            <v>300000</v>
          </cell>
          <cell r="E62">
            <v>0</v>
          </cell>
          <cell r="F62">
            <v>15000</v>
          </cell>
          <cell r="G62">
            <v>75000</v>
          </cell>
          <cell r="H62">
            <v>4</v>
          </cell>
        </row>
        <row r="63">
          <cell r="A63">
            <v>7</v>
          </cell>
          <cell r="B63" t="str">
            <v>Dixie M.S.</v>
          </cell>
          <cell r="C63">
            <v>300000</v>
          </cell>
          <cell r="E63">
            <v>0</v>
          </cell>
          <cell r="F63">
            <v>15000</v>
          </cell>
          <cell r="G63">
            <v>75000</v>
          </cell>
          <cell r="H63">
            <v>4</v>
          </cell>
        </row>
        <row r="64">
          <cell r="A64">
            <v>8</v>
          </cell>
          <cell r="B64" t="str">
            <v>Derry T.S.</v>
          </cell>
          <cell r="C64">
            <v>1000000</v>
          </cell>
          <cell r="D64" t="str">
            <v>-</v>
          </cell>
          <cell r="E64">
            <v>0</v>
          </cell>
          <cell r="F64">
            <v>0</v>
          </cell>
          <cell r="G64">
            <v>0</v>
          </cell>
          <cell r="H64">
            <v>2.2222222222222223</v>
          </cell>
        </row>
        <row r="66">
          <cell r="B66" t="str">
            <v xml:space="preserve">     TOTAL - SUBSTATION</v>
          </cell>
          <cell r="C66">
            <v>3750000</v>
          </cell>
          <cell r="D66">
            <v>60</v>
          </cell>
          <cell r="E66">
            <v>36000</v>
          </cell>
          <cell r="F66">
            <v>265000</v>
          </cell>
          <cell r="G66">
            <v>1325000</v>
          </cell>
          <cell r="H66">
            <v>2.7553269654665686</v>
          </cell>
          <cell r="I66">
            <v>7719</v>
          </cell>
          <cell r="J66">
            <v>1157850</v>
          </cell>
          <cell r="K66">
            <v>3.1410981279055159</v>
          </cell>
        </row>
        <row r="68">
          <cell r="B68" t="str">
            <v>SUBDIVISION REBUILDS</v>
          </cell>
        </row>
        <row r="70">
          <cell r="A70">
            <v>1</v>
          </cell>
          <cell r="B70" t="str">
            <v>The Collegeway</v>
          </cell>
          <cell r="C70">
            <v>310000</v>
          </cell>
          <cell r="D70">
            <v>1</v>
          </cell>
          <cell r="E70">
            <v>1500</v>
          </cell>
          <cell r="F70">
            <v>22500</v>
          </cell>
          <cell r="G70">
            <v>112500</v>
          </cell>
          <cell r="H70">
            <v>2.7192982456140351</v>
          </cell>
          <cell r="I70">
            <v>2341</v>
          </cell>
          <cell r="J70">
            <v>351150</v>
          </cell>
          <cell r="K70">
            <v>0.87905855664256349</v>
          </cell>
        </row>
        <row r="71">
          <cell r="A71">
            <v>2</v>
          </cell>
          <cell r="B71" t="str">
            <v>Woodlands</v>
          </cell>
          <cell r="C71">
            <v>350000</v>
          </cell>
          <cell r="D71">
            <v>1</v>
          </cell>
          <cell r="E71">
            <v>1500</v>
          </cell>
          <cell r="F71">
            <v>22500</v>
          </cell>
          <cell r="G71">
            <v>112500</v>
          </cell>
          <cell r="H71">
            <v>3.0701754385964914</v>
          </cell>
          <cell r="I71">
            <v>2689</v>
          </cell>
          <cell r="J71">
            <v>403350</v>
          </cell>
          <cell r="K71">
            <v>0.86451772261331361</v>
          </cell>
        </row>
        <row r="72">
          <cell r="A72">
            <v>3</v>
          </cell>
          <cell r="B72" t="str">
            <v>Roche Crt/Fowler</v>
          </cell>
          <cell r="C72">
            <v>270000</v>
          </cell>
          <cell r="D72">
            <v>1</v>
          </cell>
          <cell r="E72">
            <v>1500</v>
          </cell>
          <cell r="F72">
            <v>22500</v>
          </cell>
          <cell r="G72">
            <v>112500</v>
          </cell>
          <cell r="H72">
            <v>2.3684210526315788</v>
          </cell>
          <cell r="I72">
            <v>1339</v>
          </cell>
          <cell r="J72">
            <v>200850</v>
          </cell>
          <cell r="K72">
            <v>1.3343217197924389</v>
          </cell>
        </row>
        <row r="73">
          <cell r="A73">
            <v>4</v>
          </cell>
          <cell r="B73" t="str">
            <v>Sherwood Forest</v>
          </cell>
          <cell r="C73">
            <v>450000</v>
          </cell>
          <cell r="D73">
            <v>1</v>
          </cell>
          <cell r="E73">
            <v>3000</v>
          </cell>
          <cell r="F73">
            <v>21000</v>
          </cell>
          <cell r="G73">
            <v>105000</v>
          </cell>
          <cell r="H73">
            <v>4.166666666666667</v>
          </cell>
          <cell r="I73">
            <v>2169</v>
          </cell>
          <cell r="J73">
            <v>325350</v>
          </cell>
          <cell r="K73">
            <v>1.3704888076747372</v>
          </cell>
        </row>
        <row r="74">
          <cell r="A74">
            <v>5</v>
          </cell>
          <cell r="B74" t="str">
            <v>Malton West Phase VI</v>
          </cell>
          <cell r="C74">
            <v>380000</v>
          </cell>
          <cell r="D74">
            <v>1</v>
          </cell>
          <cell r="E74">
            <v>1500</v>
          </cell>
          <cell r="F74">
            <v>22500</v>
          </cell>
          <cell r="G74">
            <v>112500</v>
          </cell>
          <cell r="H74">
            <v>3.3333333333333335</v>
          </cell>
        </row>
        <row r="75">
          <cell r="A75">
            <v>6</v>
          </cell>
          <cell r="B75" t="str">
            <v>Applewood</v>
          </cell>
          <cell r="C75">
            <v>600000</v>
          </cell>
          <cell r="D75">
            <v>1</v>
          </cell>
          <cell r="E75">
            <v>2500</v>
          </cell>
          <cell r="F75">
            <v>28000</v>
          </cell>
          <cell r="G75">
            <v>140000</v>
          </cell>
          <cell r="H75">
            <v>4.2105263157894735</v>
          </cell>
        </row>
        <row r="76">
          <cell r="A76">
            <v>7</v>
          </cell>
          <cell r="B76" t="str">
            <v>Mavis/Queensway</v>
          </cell>
          <cell r="C76">
            <v>310000</v>
          </cell>
          <cell r="D76">
            <v>1</v>
          </cell>
          <cell r="E76">
            <v>1500</v>
          </cell>
          <cell r="F76">
            <v>22500</v>
          </cell>
          <cell r="G76">
            <v>112500</v>
          </cell>
          <cell r="H76">
            <v>2.7192982456140351</v>
          </cell>
          <cell r="I76">
            <v>8538</v>
          </cell>
          <cell r="J76">
            <v>1280700</v>
          </cell>
          <cell r="K76">
            <v>3.4810860988628454</v>
          </cell>
        </row>
        <row r="77">
          <cell r="A77">
            <v>8</v>
          </cell>
          <cell r="B77" t="str">
            <v>Meadowvale</v>
          </cell>
          <cell r="C77">
            <v>420000</v>
          </cell>
          <cell r="D77">
            <v>1</v>
          </cell>
          <cell r="E77">
            <v>2000</v>
          </cell>
          <cell r="F77">
            <v>24000</v>
          </cell>
          <cell r="G77">
            <v>120000</v>
          </cell>
          <cell r="H77">
            <v>3.442622950819672</v>
          </cell>
        </row>
        <row r="78">
          <cell r="A78">
            <v>9</v>
          </cell>
          <cell r="B78" t="str">
            <v>Copenhagen</v>
          </cell>
          <cell r="C78">
            <v>350000</v>
          </cell>
          <cell r="D78">
            <v>1</v>
          </cell>
          <cell r="E78">
            <v>1500</v>
          </cell>
          <cell r="F78">
            <v>22500</v>
          </cell>
          <cell r="G78">
            <v>112500</v>
          </cell>
          <cell r="H78">
            <v>3.0701754385964914</v>
          </cell>
        </row>
        <row r="79">
          <cell r="A79">
            <v>10</v>
          </cell>
          <cell r="B79" t="str">
            <v>Malton - Dooley</v>
          </cell>
          <cell r="C79">
            <v>130000</v>
          </cell>
          <cell r="D79">
            <v>1</v>
          </cell>
          <cell r="E79">
            <v>750</v>
          </cell>
          <cell r="F79">
            <v>11250</v>
          </cell>
          <cell r="G79">
            <v>56250</v>
          </cell>
          <cell r="H79">
            <v>2.2807017543859649</v>
          </cell>
        </row>
        <row r="80">
          <cell r="A80">
            <v>11</v>
          </cell>
          <cell r="B80" t="str">
            <v>Grand Forks</v>
          </cell>
          <cell r="C80">
            <v>430000</v>
          </cell>
          <cell r="D80">
            <v>1</v>
          </cell>
          <cell r="E80">
            <v>2000</v>
          </cell>
          <cell r="F80">
            <v>20500</v>
          </cell>
          <cell r="G80">
            <v>102500</v>
          </cell>
          <cell r="H80">
            <v>4.1148325358851672</v>
          </cell>
        </row>
        <row r="81">
          <cell r="C81" t="str">
            <v xml:space="preserve">SUMMARY OF </v>
          </cell>
        </row>
        <row r="82">
          <cell r="B82" t="str">
            <v xml:space="preserve">     TOTAL - SUBDIVISION REBUILDS</v>
          </cell>
          <cell r="C82">
            <v>4000000</v>
          </cell>
          <cell r="D82">
            <v>11</v>
          </cell>
          <cell r="E82">
            <v>19250</v>
          </cell>
          <cell r="F82">
            <v>239750</v>
          </cell>
          <cell r="G82">
            <v>1198750</v>
          </cell>
          <cell r="H82">
            <v>3.284072249589491</v>
          </cell>
          <cell r="I82">
            <v>8538</v>
          </cell>
          <cell r="J82">
            <v>1280700</v>
          </cell>
          <cell r="K82">
            <v>3.0770414246701798</v>
          </cell>
        </row>
        <row r="84">
          <cell r="A84" t="str">
            <v>(1)</v>
          </cell>
          <cell r="B84" t="str">
            <v>Analysis based on "Cutomer-Minutes" of Outages</v>
          </cell>
          <cell r="C84">
            <v>2002</v>
          </cell>
          <cell r="D84" t="str">
            <v>BENEFITS (1)</v>
          </cell>
          <cell r="I84" t="str">
            <v>BENEFITS (2)</v>
          </cell>
        </row>
        <row r="85">
          <cell r="A85" t="str">
            <v>*</v>
          </cell>
          <cell r="B85" t="str">
            <v>Savings p.a. to the community</v>
          </cell>
          <cell r="C85" t="str">
            <v>Budget</v>
          </cell>
          <cell r="D85" t="str">
            <v>Capcity</v>
          </cell>
          <cell r="F85" t="str">
            <v>SAVINGS (p.a)</v>
          </cell>
          <cell r="H85" t="str">
            <v>Payback</v>
          </cell>
          <cell r="I85" t="str">
            <v>SAVINGS (p.a)</v>
          </cell>
          <cell r="K85" t="str">
            <v>Payback</v>
          </cell>
        </row>
        <row r="86">
          <cell r="C86" t="str">
            <v>TABLE 1 (Cont'd)</v>
          </cell>
          <cell r="D86" t="str">
            <v>(MW)</v>
          </cell>
          <cell r="E86" t="str">
            <v>Losses</v>
          </cell>
          <cell r="F86" t="str">
            <v>Cust-min.</v>
          </cell>
          <cell r="G86" t="str">
            <v>Out. Costs*</v>
          </cell>
          <cell r="H86" t="str">
            <v>Yrs</v>
          </cell>
          <cell r="I86" t="str">
            <v>Eff. MW-Min.</v>
          </cell>
          <cell r="J86" t="str">
            <v>Out. Costs*</v>
          </cell>
          <cell r="K86" t="str">
            <v>Yrs</v>
          </cell>
        </row>
        <row r="87">
          <cell r="C87" t="str">
            <v xml:space="preserve">SUMMARY OF </v>
          </cell>
        </row>
        <row r="88">
          <cell r="C88" t="str">
            <v>RECOMMENDED OPERATION'S CAPITAL PROJECTS - 2002</v>
          </cell>
        </row>
        <row r="89">
          <cell r="B89" t="str">
            <v>SYSTEM MAINTENANCE PROJECTS</v>
          </cell>
        </row>
        <row r="90">
          <cell r="C90">
            <v>2002</v>
          </cell>
          <cell r="D90" t="str">
            <v>BENEFITS (1)</v>
          </cell>
          <cell r="I90" t="str">
            <v>BENEFITS (2)</v>
          </cell>
        </row>
        <row r="91">
          <cell r="A91" t="str">
            <v>Item</v>
          </cell>
          <cell r="B91" t="str">
            <v>Description</v>
          </cell>
          <cell r="C91" t="str">
            <v>Budget</v>
          </cell>
          <cell r="D91" t="str">
            <v>Capcity</v>
          </cell>
          <cell r="E91">
            <v>0</v>
          </cell>
          <cell r="F91" t="str">
            <v>SAVINGS (p.a)</v>
          </cell>
          <cell r="G91">
            <v>300000</v>
          </cell>
          <cell r="H91" t="str">
            <v>Payback</v>
          </cell>
          <cell r="I91" t="str">
            <v>SAVINGS (p.a)</v>
          </cell>
          <cell r="J91">
            <v>170100</v>
          </cell>
          <cell r="K91" t="str">
            <v>Payback</v>
          </cell>
        </row>
        <row r="92">
          <cell r="A92">
            <v>2</v>
          </cell>
          <cell r="B92" t="str">
            <v>Overhead Switch/Insulator Replacements</v>
          </cell>
          <cell r="C92" t="str">
            <v>Amount</v>
          </cell>
          <cell r="D92" t="str">
            <v>(MW)</v>
          </cell>
          <cell r="E92" t="str">
            <v>Losses</v>
          </cell>
          <cell r="F92" t="str">
            <v>Cust-min.</v>
          </cell>
          <cell r="G92" t="str">
            <v>Out. Costs*</v>
          </cell>
          <cell r="H92" t="str">
            <v>Yrs</v>
          </cell>
          <cell r="I92" t="str">
            <v>Eff. MW-Min.</v>
          </cell>
          <cell r="J92" t="str">
            <v>Out. Costs*</v>
          </cell>
          <cell r="K92" t="str">
            <v>Yrs</v>
          </cell>
        </row>
        <row r="93">
          <cell r="A93">
            <v>3</v>
          </cell>
          <cell r="B93" t="str">
            <v>Feeder Overhauls</v>
          </cell>
          <cell r="C93">
            <v>350000</v>
          </cell>
          <cell r="D93" t="str">
            <v>-</v>
          </cell>
          <cell r="E93">
            <v>5000</v>
          </cell>
          <cell r="F93">
            <v>40000</v>
          </cell>
          <cell r="G93">
            <v>200000</v>
          </cell>
          <cell r="H93">
            <v>1.7073170731707317</v>
          </cell>
          <cell r="I93">
            <v>1600</v>
          </cell>
          <cell r="J93">
            <v>240000</v>
          </cell>
          <cell r="K93">
            <v>1.4285714285714286</v>
          </cell>
        </row>
        <row r="94">
          <cell r="A94">
            <v>4</v>
          </cell>
          <cell r="B94" t="str">
            <v>Overhead Rebuilds</v>
          </cell>
          <cell r="C94">
            <v>650000</v>
          </cell>
          <cell r="D94" t="str">
            <v>-</v>
          </cell>
          <cell r="E94">
            <v>1500</v>
          </cell>
          <cell r="F94">
            <v>60000</v>
          </cell>
          <cell r="G94">
            <v>300000</v>
          </cell>
          <cell r="H94">
            <v>2.1558872305140961</v>
          </cell>
          <cell r="I94">
            <v>2115</v>
          </cell>
          <cell r="J94">
            <v>317250</v>
          </cell>
          <cell r="K94">
            <v>2.0392156862745097</v>
          </cell>
        </row>
        <row r="95">
          <cell r="A95">
            <v>5</v>
          </cell>
          <cell r="B95" t="str">
            <v>SYSTEM UPGRADE PROJECTS</v>
          </cell>
          <cell r="C95">
            <v>600000</v>
          </cell>
          <cell r="D95" t="str">
            <v>-</v>
          </cell>
          <cell r="E95">
            <v>0</v>
          </cell>
          <cell r="F95">
            <v>75000</v>
          </cell>
          <cell r="G95">
            <v>375000</v>
          </cell>
          <cell r="H95">
            <v>1.6</v>
          </cell>
          <cell r="I95">
            <v>1054</v>
          </cell>
          <cell r="J95">
            <v>158100</v>
          </cell>
          <cell r="K95">
            <v>3.795066413662239</v>
          </cell>
        </row>
        <row r="96">
          <cell r="A96">
            <v>6</v>
          </cell>
          <cell r="B96" t="str">
            <v>U/ground Cable and Splice Replacement</v>
          </cell>
          <cell r="C96">
            <v>1225000</v>
          </cell>
          <cell r="D96" t="str">
            <v>-</v>
          </cell>
          <cell r="E96">
            <v>5000</v>
          </cell>
          <cell r="F96">
            <v>80000</v>
          </cell>
          <cell r="G96">
            <v>400000</v>
          </cell>
          <cell r="H96">
            <v>3.0246913580246915</v>
          </cell>
          <cell r="I96">
            <v>2084</v>
          </cell>
          <cell r="J96">
            <v>312600</v>
          </cell>
          <cell r="K96">
            <v>3.8570528967254409</v>
          </cell>
        </row>
        <row r="97">
          <cell r="A97">
            <v>1</v>
          </cell>
          <cell r="B97" t="str">
            <v>Wood &amp; Concrete Pole Replacement</v>
          </cell>
          <cell r="C97">
            <v>900000</v>
          </cell>
          <cell r="D97" t="str">
            <v>-</v>
          </cell>
          <cell r="E97">
            <v>0</v>
          </cell>
          <cell r="F97">
            <v>60000</v>
          </cell>
          <cell r="G97">
            <v>300000</v>
          </cell>
          <cell r="H97">
            <v>3</v>
          </cell>
          <cell r="I97">
            <v>1134</v>
          </cell>
          <cell r="J97">
            <v>170100</v>
          </cell>
          <cell r="K97">
            <v>5.2910052910052912</v>
          </cell>
        </row>
        <row r="98">
          <cell r="A98">
            <v>2</v>
          </cell>
          <cell r="B98" t="str">
            <v>Overhead Switch/Insulator Replacement</v>
          </cell>
          <cell r="C98">
            <v>600000</v>
          </cell>
          <cell r="D98" t="str">
            <v>-</v>
          </cell>
          <cell r="E98">
            <v>0</v>
          </cell>
          <cell r="F98">
            <v>25000</v>
          </cell>
          <cell r="G98">
            <v>125000</v>
          </cell>
          <cell r="H98">
            <v>4.8</v>
          </cell>
          <cell r="I98">
            <v>1320</v>
          </cell>
          <cell r="J98">
            <v>198000</v>
          </cell>
          <cell r="K98">
            <v>3.0303030303030303</v>
          </cell>
        </row>
        <row r="99">
          <cell r="A99">
            <v>3</v>
          </cell>
          <cell r="B99" t="str">
            <v>Feeder Overhaul</v>
          </cell>
          <cell r="C99">
            <v>350000</v>
          </cell>
          <cell r="D99" t="str">
            <v>-</v>
          </cell>
          <cell r="E99">
            <v>5000</v>
          </cell>
          <cell r="F99">
            <v>40000</v>
          </cell>
          <cell r="G99">
            <v>200000</v>
          </cell>
          <cell r="H99">
            <v>1.7073170731707317</v>
          </cell>
          <cell r="I99">
            <v>1600</v>
          </cell>
          <cell r="J99">
            <v>240000</v>
          </cell>
          <cell r="K99">
            <v>1.4285714285714286</v>
          </cell>
        </row>
        <row r="100">
          <cell r="A100">
            <v>4</v>
          </cell>
          <cell r="B100" t="str">
            <v>Overhead Rebuild</v>
          </cell>
          <cell r="C100">
            <v>650000</v>
          </cell>
          <cell r="D100" t="str">
            <v>-</v>
          </cell>
          <cell r="E100">
            <v>1500</v>
          </cell>
          <cell r="F100">
            <v>60000</v>
          </cell>
          <cell r="G100">
            <v>300000</v>
          </cell>
          <cell r="H100">
            <v>2.1558872305140961</v>
          </cell>
          <cell r="I100">
            <v>2115</v>
          </cell>
          <cell r="J100">
            <v>317250</v>
          </cell>
          <cell r="K100">
            <v>2.0392156862745097</v>
          </cell>
        </row>
        <row r="101">
          <cell r="A101">
            <v>5</v>
          </cell>
          <cell r="B101" t="str">
            <v>Primary Distribution Equipment Replacement</v>
          </cell>
          <cell r="C101">
            <v>600000</v>
          </cell>
          <cell r="D101" t="str">
            <v>-</v>
          </cell>
          <cell r="E101">
            <v>0</v>
          </cell>
          <cell r="F101">
            <v>75000</v>
          </cell>
          <cell r="G101">
            <v>375000</v>
          </cell>
          <cell r="H101">
            <v>1.6</v>
          </cell>
          <cell r="I101">
            <v>1054</v>
          </cell>
          <cell r="J101">
            <v>158100</v>
          </cell>
          <cell r="K101">
            <v>3.795066413662239</v>
          </cell>
        </row>
        <row r="102">
          <cell r="A102">
            <v>6</v>
          </cell>
          <cell r="B102" t="str">
            <v>U/ground Cable and Splice Replacement</v>
          </cell>
          <cell r="C102">
            <v>1225000</v>
          </cell>
          <cell r="D102" t="str">
            <v>-</v>
          </cell>
          <cell r="E102">
            <v>5000</v>
          </cell>
          <cell r="F102">
            <v>80000</v>
          </cell>
          <cell r="G102">
            <v>400000</v>
          </cell>
          <cell r="H102">
            <v>3.0246913580246915</v>
          </cell>
          <cell r="I102">
            <v>2084</v>
          </cell>
          <cell r="J102">
            <v>312600</v>
          </cell>
          <cell r="K102">
            <v>3.8570528967254409</v>
          </cell>
        </row>
        <row r="103">
          <cell r="A103">
            <v>7</v>
          </cell>
          <cell r="B103" t="str">
            <v>Meter Base Replacement</v>
          </cell>
          <cell r="C103">
            <v>45000</v>
          </cell>
          <cell r="D103" t="str">
            <v>-</v>
          </cell>
          <cell r="E103">
            <v>0</v>
          </cell>
          <cell r="F103">
            <v>10000</v>
          </cell>
          <cell r="G103">
            <v>50000</v>
          </cell>
          <cell r="H103">
            <v>0.9</v>
          </cell>
          <cell r="I103">
            <v>152</v>
          </cell>
          <cell r="J103">
            <v>22800</v>
          </cell>
          <cell r="K103">
            <v>1.9736842105263157</v>
          </cell>
        </row>
        <row r="104">
          <cell r="A104">
            <v>8</v>
          </cell>
          <cell r="B104" t="str">
            <v>Secondary Cable Replacement</v>
          </cell>
          <cell r="C104">
            <v>30000</v>
          </cell>
          <cell r="D104" t="str">
            <v>-</v>
          </cell>
          <cell r="E104">
            <v>0</v>
          </cell>
          <cell r="F104">
            <v>7500</v>
          </cell>
          <cell r="G104">
            <v>37500</v>
          </cell>
          <cell r="H104">
            <v>0.8</v>
          </cell>
          <cell r="I104">
            <v>156</v>
          </cell>
          <cell r="J104">
            <v>23400</v>
          </cell>
          <cell r="K104">
            <v>1.2820512820512822</v>
          </cell>
        </row>
        <row r="105">
          <cell r="A105">
            <v>9</v>
          </cell>
          <cell r="B105" t="str">
            <v>U/ground Transformer Replacement</v>
          </cell>
          <cell r="C105">
            <v>375000</v>
          </cell>
          <cell r="D105" t="str">
            <v>-</v>
          </cell>
          <cell r="E105">
            <v>1500</v>
          </cell>
          <cell r="F105">
            <v>30000</v>
          </cell>
          <cell r="G105">
            <v>150000</v>
          </cell>
          <cell r="H105">
            <v>2.4752475247524752</v>
          </cell>
          <cell r="I105">
            <v>517</v>
          </cell>
          <cell r="J105">
            <v>77550</v>
          </cell>
          <cell r="K105">
            <v>4.7438330170777991</v>
          </cell>
        </row>
        <row r="106">
          <cell r="A106">
            <v>10</v>
          </cell>
          <cell r="B106" t="str">
            <v>Overhead Transformer Replacement</v>
          </cell>
          <cell r="C106">
            <v>225000</v>
          </cell>
          <cell r="D106" t="str">
            <v>-</v>
          </cell>
          <cell r="E106">
            <v>2000</v>
          </cell>
          <cell r="F106">
            <v>20000</v>
          </cell>
          <cell r="G106">
            <v>100000</v>
          </cell>
          <cell r="H106">
            <v>2.2058823529411766</v>
          </cell>
          <cell r="I106">
            <v>376</v>
          </cell>
          <cell r="J106">
            <v>56400</v>
          </cell>
          <cell r="K106">
            <v>3.8527397260273974</v>
          </cell>
        </row>
        <row r="107">
          <cell r="A107">
            <v>11</v>
          </cell>
          <cell r="B107" t="str">
            <v>Auto-Switches/SCADA</v>
          </cell>
          <cell r="C107">
            <v>1800000</v>
          </cell>
          <cell r="D107" t="str">
            <v>-</v>
          </cell>
          <cell r="E107">
            <v>75000</v>
          </cell>
          <cell r="F107">
            <v>300000</v>
          </cell>
          <cell r="G107">
            <v>1500000</v>
          </cell>
          <cell r="H107">
            <v>1.1428571428571428</v>
          </cell>
          <cell r="I107">
            <v>7800</v>
          </cell>
          <cell r="J107">
            <v>1170000</v>
          </cell>
          <cell r="K107">
            <v>1.4457831325301205</v>
          </cell>
        </row>
        <row r="109">
          <cell r="B109" t="str">
            <v xml:space="preserve">      TOTAL - SYSTEM UPGRADE</v>
          </cell>
          <cell r="C109">
            <v>6800000</v>
          </cell>
          <cell r="D109">
            <v>0</v>
          </cell>
          <cell r="E109">
            <v>90000</v>
          </cell>
          <cell r="F109">
            <v>707500</v>
          </cell>
          <cell r="G109">
            <v>3537500</v>
          </cell>
          <cell r="H109">
            <v>1.8745692625775328</v>
          </cell>
          <cell r="I109">
            <v>18308</v>
          </cell>
          <cell r="J109">
            <v>2746200</v>
          </cell>
          <cell r="K109">
            <v>2.3975742190254565</v>
          </cell>
        </row>
        <row r="110">
          <cell r="A110" t="str">
            <v>Item</v>
          </cell>
          <cell r="B110" t="str">
            <v>Description</v>
          </cell>
          <cell r="C110" t="str">
            <v>Budget</v>
          </cell>
          <cell r="D110" t="str">
            <v>Add.</v>
          </cell>
          <cell r="F110" t="str">
            <v>SAVINGS (p.a)</v>
          </cell>
          <cell r="H110" t="str">
            <v>Payback</v>
          </cell>
        </row>
        <row r="111">
          <cell r="C111" t="str">
            <v>TABLE 1 (Cont'd)</v>
          </cell>
          <cell r="D111" t="str">
            <v>Capacity(MW)</v>
          </cell>
          <cell r="E111" t="str">
            <v>Losses</v>
          </cell>
          <cell r="F111" t="str">
            <v>Cust-min.</v>
          </cell>
          <cell r="G111" t="str">
            <v>Out. Costs*</v>
          </cell>
          <cell r="H111" t="str">
            <v>Yrs</v>
          </cell>
        </row>
        <row r="112">
          <cell r="C112" t="str">
            <v xml:space="preserve">SUMMARY OF </v>
          </cell>
        </row>
        <row r="113">
          <cell r="C113" t="str">
            <v>RECOMMENDED SYSTEM EXPANSION PROJECTS - 1998</v>
          </cell>
        </row>
        <row r="114">
          <cell r="B114" t="str">
            <v xml:space="preserve">       Total - Subtransmission</v>
          </cell>
          <cell r="C114">
            <v>2950000</v>
          </cell>
          <cell r="D114">
            <v>43</v>
          </cell>
          <cell r="E114">
            <v>90000</v>
          </cell>
          <cell r="F114">
            <v>230500</v>
          </cell>
          <cell r="G114">
            <v>1152500</v>
          </cell>
          <cell r="H114">
            <v>2.3742454728370221</v>
          </cell>
          <cell r="I114">
            <v>3780</v>
          </cell>
          <cell r="J114">
            <v>567000</v>
          </cell>
          <cell r="K114">
            <v>4.4901065449010655</v>
          </cell>
        </row>
        <row r="115">
          <cell r="B115" t="str">
            <v xml:space="preserve">       Total - Distribution</v>
          </cell>
          <cell r="C115">
            <v>1998</v>
          </cell>
          <cell r="D115">
            <v>10</v>
          </cell>
          <cell r="E115" t="str">
            <v xml:space="preserve">        BENEFITS</v>
          </cell>
          <cell r="F115">
            <v>62000</v>
          </cell>
          <cell r="G115">
            <v>310000</v>
          </cell>
          <cell r="H115">
            <v>2.6299694189602447</v>
          </cell>
          <cell r="I115">
            <v>4298</v>
          </cell>
          <cell r="J115">
            <v>644700</v>
          </cell>
          <cell r="K115">
            <v>1.2996826356354843</v>
          </cell>
        </row>
        <row r="116">
          <cell r="A116" t="str">
            <v>Item</v>
          </cell>
          <cell r="B116" t="str">
            <v>Description</v>
          </cell>
          <cell r="C116" t="str">
            <v>Budget</v>
          </cell>
          <cell r="D116" t="str">
            <v>Add.</v>
          </cell>
          <cell r="E116">
            <v>48500</v>
          </cell>
          <cell r="F116" t="str">
            <v>SAVINGS (p.a)</v>
          </cell>
          <cell r="G116">
            <v>1762500</v>
          </cell>
          <cell r="H116" t="str">
            <v>Payback</v>
          </cell>
          <cell r="I116">
            <v>6700</v>
          </cell>
          <cell r="J116">
            <v>1005000</v>
          </cell>
          <cell r="K116">
            <v>3.5595633602278118</v>
          </cell>
        </row>
        <row r="117">
          <cell r="B117" t="str">
            <v xml:space="preserve">       Total - Subdivision Rebuilds</v>
          </cell>
          <cell r="C117" t="str">
            <v>Amount</v>
          </cell>
          <cell r="D117" t="str">
            <v>Capacity(MW)</v>
          </cell>
          <cell r="E117" t="str">
            <v>Losses</v>
          </cell>
          <cell r="F117" t="str">
            <v>Cust-min.</v>
          </cell>
          <cell r="G117" t="str">
            <v>Out. Costs*</v>
          </cell>
          <cell r="H117" t="str">
            <v>Yrs</v>
          </cell>
          <cell r="I117">
            <v>8400</v>
          </cell>
          <cell r="J117">
            <v>1260000</v>
          </cell>
          <cell r="K117">
            <v>3.5377358490566038</v>
          </cell>
        </row>
        <row r="118">
          <cell r="B118" t="str">
            <v xml:space="preserve">       Total - System Maintenance</v>
          </cell>
          <cell r="C118">
            <v>6800000</v>
          </cell>
          <cell r="D118">
            <v>0</v>
          </cell>
          <cell r="E118">
            <v>90000</v>
          </cell>
          <cell r="F118">
            <v>707500</v>
          </cell>
          <cell r="G118">
            <v>3537500</v>
          </cell>
          <cell r="H118">
            <v>1.8745692625775328</v>
          </cell>
          <cell r="I118">
            <v>16500</v>
          </cell>
          <cell r="J118">
            <v>2475000</v>
          </cell>
          <cell r="K118">
            <v>2.6510721247563351</v>
          </cell>
        </row>
        <row r="120">
          <cell r="B120" t="str">
            <v xml:space="preserve">       Total - Subtransmission</v>
          </cell>
          <cell r="C120">
            <v>2950000</v>
          </cell>
          <cell r="D120">
            <v>43</v>
          </cell>
          <cell r="E120">
            <v>90000</v>
          </cell>
          <cell r="F120">
            <v>230500</v>
          </cell>
          <cell r="G120">
            <v>1152500</v>
          </cell>
          <cell r="H120">
            <v>2.3742454728370221</v>
          </cell>
          <cell r="I120">
            <v>3780</v>
          </cell>
          <cell r="J120">
            <v>567000</v>
          </cell>
          <cell r="K120">
            <v>4.4901065449010655</v>
          </cell>
        </row>
        <row r="121">
          <cell r="B121" t="str">
            <v xml:space="preserve">       Total - Distribution</v>
          </cell>
          <cell r="C121">
            <v>860000</v>
          </cell>
          <cell r="D121">
            <v>10</v>
          </cell>
          <cell r="E121">
            <v>17000</v>
          </cell>
          <cell r="F121">
            <v>62000</v>
          </cell>
          <cell r="G121">
            <v>310000</v>
          </cell>
          <cell r="H121">
            <v>2.6299694189602447</v>
          </cell>
          <cell r="I121">
            <v>4298</v>
          </cell>
          <cell r="J121">
            <v>644700</v>
          </cell>
          <cell r="K121">
            <v>1.2996826356354843</v>
          </cell>
        </row>
        <row r="122">
          <cell r="B122" t="str">
            <v xml:space="preserve">       Total - Substations</v>
          </cell>
          <cell r="C122">
            <v>3750000</v>
          </cell>
          <cell r="D122">
            <v>60</v>
          </cell>
          <cell r="E122">
            <v>36000</v>
          </cell>
          <cell r="F122">
            <v>265000</v>
          </cell>
          <cell r="G122">
            <v>1325000</v>
          </cell>
          <cell r="H122">
            <v>2.7553269654665686</v>
          </cell>
          <cell r="I122">
            <v>6700</v>
          </cell>
          <cell r="J122">
            <v>1005000</v>
          </cell>
          <cell r="K122">
            <v>3.6023054755043229</v>
          </cell>
        </row>
        <row r="123">
          <cell r="B123" t="str">
            <v xml:space="preserve">       Total - Subdivision Rebuilds</v>
          </cell>
          <cell r="C123">
            <v>4000000</v>
          </cell>
          <cell r="D123">
            <v>11</v>
          </cell>
          <cell r="E123">
            <v>19250</v>
          </cell>
          <cell r="F123">
            <v>239750</v>
          </cell>
          <cell r="G123">
            <v>1198750</v>
          </cell>
          <cell r="H123">
            <v>3.284072249589491</v>
          </cell>
          <cell r="I123">
            <v>8400</v>
          </cell>
          <cell r="J123">
            <v>1260000</v>
          </cell>
          <cell r="K123">
            <v>3.1268321282001175</v>
          </cell>
        </row>
        <row r="124">
          <cell r="A124">
            <v>1</v>
          </cell>
          <cell r="B124" t="str">
            <v xml:space="preserve">       Total - System Upgrade</v>
          </cell>
          <cell r="C124">
            <v>6800000</v>
          </cell>
          <cell r="D124">
            <v>0</v>
          </cell>
          <cell r="E124">
            <v>90000</v>
          </cell>
          <cell r="F124">
            <v>707500</v>
          </cell>
          <cell r="G124">
            <v>3537500</v>
          </cell>
          <cell r="H124">
            <v>1.8745692625775328</v>
          </cell>
          <cell r="I124">
            <v>16500</v>
          </cell>
          <cell r="J124">
            <v>2475000</v>
          </cell>
          <cell r="K124">
            <v>2.6510721247563351</v>
          </cell>
        </row>
        <row r="125">
          <cell r="A125">
            <v>2</v>
          </cell>
          <cell r="B125" t="str">
            <v>New Customer Services</v>
          </cell>
          <cell r="C125">
            <v>5000000</v>
          </cell>
        </row>
        <row r="126">
          <cell r="A126">
            <v>3</v>
          </cell>
          <cell r="B126" t="str">
            <v xml:space="preserve">       TOTAL - SYSTEM EXPANSION</v>
          </cell>
          <cell r="C126">
            <v>18360000</v>
          </cell>
          <cell r="D126">
            <v>124</v>
          </cell>
          <cell r="E126">
            <v>252250</v>
          </cell>
          <cell r="F126">
            <v>1504750</v>
          </cell>
          <cell r="G126">
            <v>7523750</v>
          </cell>
          <cell r="H126">
            <v>2.3611111111111112</v>
          </cell>
          <cell r="I126">
            <v>39678</v>
          </cell>
          <cell r="J126">
            <v>5951700</v>
          </cell>
          <cell r="K126">
            <v>2.9594048952683369</v>
          </cell>
        </row>
        <row r="127">
          <cell r="A127">
            <v>4</v>
          </cell>
          <cell r="B127" t="str">
            <v>Major Tools</v>
          </cell>
          <cell r="C127">
            <v>150000</v>
          </cell>
        </row>
        <row r="128">
          <cell r="A128">
            <v>5</v>
          </cell>
          <cell r="B128" t="str">
            <v>OTHER CAPITAL</v>
          </cell>
          <cell r="C128">
            <v>1800000</v>
          </cell>
        </row>
        <row r="130">
          <cell r="A130">
            <v>1</v>
          </cell>
          <cell r="B130" t="str">
            <v>Road Projects</v>
          </cell>
          <cell r="C130">
            <v>1800000</v>
          </cell>
        </row>
        <row r="131">
          <cell r="A131">
            <v>2</v>
          </cell>
          <cell r="B131" t="str">
            <v>New Customer Services</v>
          </cell>
          <cell r="C131">
            <v>5000000</v>
          </cell>
        </row>
        <row r="132">
          <cell r="A132">
            <v>3</v>
          </cell>
          <cell r="B132" t="str">
            <v>New Subdivisions</v>
          </cell>
          <cell r="C132">
            <v>1600000</v>
          </cell>
        </row>
        <row r="133">
          <cell r="A133">
            <v>4</v>
          </cell>
          <cell r="B133" t="str">
            <v>Metering Equipment</v>
          </cell>
          <cell r="C133">
            <v>1000000</v>
          </cell>
        </row>
        <row r="134">
          <cell r="A134">
            <v>5</v>
          </cell>
          <cell r="B134" t="str">
            <v>Major Tools</v>
          </cell>
          <cell r="C134">
            <v>150000</v>
          </cell>
        </row>
        <row r="135">
          <cell r="A135">
            <v>6</v>
          </cell>
          <cell r="B135" t="str">
            <v>Rolling Stock</v>
          </cell>
          <cell r="C135">
            <v>900000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T95"/>
      <sheetName val="Sheet1 (2)"/>
      <sheetName val="Sheet1"/>
      <sheetName val="Global"/>
      <sheetName val="CALC1"/>
    </sheetNames>
    <sheetDataSet>
      <sheetData sheetId="0"/>
      <sheetData sheetId="1"/>
      <sheetData sheetId="2"/>
      <sheetData sheetId="3"/>
      <sheetData sheetId="4" refreshError="1">
        <row r="1">
          <cell r="W1" t="str">
            <v>Supply  to  City  of  Mississauga</v>
          </cell>
          <cell r="AK1" t="str">
            <v>HYDRO   MISSISSAUGA</v>
          </cell>
          <cell r="AR1" t="str">
            <v>AVAILABLE  TRANSFORMER  STATION CAPACITY</v>
          </cell>
          <cell r="AU1" t="str">
            <v>P.F.</v>
          </cell>
          <cell r="AV1">
            <v>0.85</v>
          </cell>
          <cell r="AW1">
            <v>0.97</v>
          </cell>
          <cell r="BC1" t="str">
            <v>Hydro   Mississauga  Load  Forecast</v>
          </cell>
          <cell r="BN1" t="str">
            <v>Hydro   Mississauga  Load  Forecast</v>
          </cell>
          <cell r="BX1" t="str">
            <v>Supply  to  City  of  Mississauga</v>
          </cell>
          <cell r="CF1" t="str">
            <v>Hydro   Mississauga  Load  Forecast</v>
          </cell>
        </row>
        <row r="2">
          <cell r="W2" t="str">
            <v>Summer  Peak  Load  Forecast  (MW)</v>
          </cell>
          <cell r="AK2" t="str">
            <v>Historical   Load Growth   and</v>
          </cell>
          <cell r="BC2" t="str">
            <v>Base  Case</v>
          </cell>
          <cell r="BN2" t="str">
            <v>Base  Case</v>
          </cell>
          <cell r="BX2" t="str">
            <v>Summer  Peak  Load  Forecast  (MW)</v>
          </cell>
          <cell r="CF2" t="str">
            <v>Base  Case</v>
          </cell>
        </row>
        <row r="3">
          <cell r="W3" t="str">
            <v>Per  Area  of  Supply  and  Voltage  Level</v>
          </cell>
          <cell r="Z3">
            <v>34939.600539699073</v>
          </cell>
          <cell r="AK3" t="str">
            <v>Most  Probable  Load Growth  Forecast</v>
          </cell>
          <cell r="AO3">
            <v>34939.600539699073</v>
          </cell>
          <cell r="AR3" t="str">
            <v>STATION</v>
          </cell>
          <cell r="AS3" t="str">
            <v>VOLT.</v>
          </cell>
          <cell r="AT3" t="str">
            <v>TX.RATE.</v>
          </cell>
          <cell r="AU3" t="str">
            <v>SUM.LTR</v>
          </cell>
          <cell r="BC3" t="str">
            <v>Erindale  &amp;  Tomken  44  kV    Area (No Capacitors)</v>
          </cell>
          <cell r="BN3" t="str">
            <v>North   27.6   kV  Area (No Capacitors)</v>
          </cell>
          <cell r="BX3" t="str">
            <v>Erindale &amp; Tomken  44 kV  Area</v>
          </cell>
          <cell r="CF3" t="str">
            <v>Erindale  &amp;  Tomken  44  kV    Area</v>
          </cell>
        </row>
        <row r="4">
          <cell r="AS4" t="str">
            <v>KV</v>
          </cell>
          <cell r="AT4" t="str">
            <v>MVA</v>
          </cell>
          <cell r="AU4" t="str">
            <v>MVA</v>
          </cell>
          <cell r="AV4" t="str">
            <v>MW</v>
          </cell>
        </row>
        <row r="5">
          <cell r="T5" t="str">
            <v>North</v>
          </cell>
          <cell r="U5" t="str">
            <v>South</v>
          </cell>
          <cell r="V5" t="str">
            <v>Richview</v>
          </cell>
          <cell r="W5" t="str">
            <v>Erin. &amp; Tomk.</v>
          </cell>
          <cell r="X5" t="str">
            <v>Bram. &amp; Wood'g</v>
          </cell>
          <cell r="Y5" t="str">
            <v>Noncoincident</v>
          </cell>
          <cell r="Z5" t="str">
            <v>Coincident*</v>
          </cell>
          <cell r="BW5" t="str">
            <v>Erindale</v>
          </cell>
          <cell r="BX5" t="str">
            <v>Tomken</v>
          </cell>
          <cell r="BY5" t="str">
            <v>Total</v>
          </cell>
        </row>
        <row r="6">
          <cell r="S6" t="str">
            <v>Year</v>
          </cell>
          <cell r="T6" t="str">
            <v>27.6  KV  Area</v>
          </cell>
          <cell r="U6" t="str">
            <v>27.6  KV  Area</v>
          </cell>
          <cell r="V6" t="str">
            <v>27.6  KV  Area</v>
          </cell>
          <cell r="W6" t="str">
            <v>44 KV  Area</v>
          </cell>
          <cell r="X6" t="str">
            <v>44 KV  Area</v>
          </cell>
          <cell r="Y6" t="str">
            <v>Peak Load  (TS)</v>
          </cell>
          <cell r="Z6" t="str">
            <v>Peak Load</v>
          </cell>
          <cell r="AI6" t="str">
            <v>Year</v>
          </cell>
          <cell r="AK6" t="str">
            <v>Summer  Peak</v>
          </cell>
          <cell r="AN6" t="str">
            <v xml:space="preserve">%    Growth </v>
          </cell>
          <cell r="AR6" t="str">
            <v>ERINDALE       T5/T6</v>
          </cell>
          <cell r="AS6" t="str">
            <v>44  KV</v>
          </cell>
          <cell r="AT6" t="str">
            <v>2-75/125</v>
          </cell>
          <cell r="AU6">
            <v>156</v>
          </cell>
          <cell r="AV6">
            <v>132.6</v>
          </cell>
          <cell r="AW6">
            <v>151.32</v>
          </cell>
          <cell r="BV6" t="str">
            <v>Year</v>
          </cell>
          <cell r="BW6" t="str">
            <v>44  KV  Area</v>
          </cell>
          <cell r="BX6" t="str">
            <v>44  KV  Area</v>
          </cell>
          <cell r="BY6" t="str">
            <v>Erin &amp; Tomk</v>
          </cell>
        </row>
        <row r="7">
          <cell r="AK7" t="str">
            <v>Load  (MW)</v>
          </cell>
          <cell r="AN7" t="str">
            <v>Rate  Per  Year</v>
          </cell>
          <cell r="AR7" t="str">
            <v>ERINDALE       T3/T4</v>
          </cell>
          <cell r="AS7" t="str">
            <v>44  KV</v>
          </cell>
          <cell r="AT7" t="str">
            <v>2-75/125</v>
          </cell>
          <cell r="AU7">
            <v>209</v>
          </cell>
          <cell r="AV7">
            <v>177.65</v>
          </cell>
          <cell r="AW7">
            <v>202.73</v>
          </cell>
          <cell r="AZ7" t="str">
            <v>Year</v>
          </cell>
          <cell r="BB7" t="str">
            <v>Load (MW)</v>
          </cell>
          <cell r="BD7" t="str">
            <v>Available  LTR</v>
          </cell>
          <cell r="BG7" t="str">
            <v>Difference (1)</v>
          </cell>
          <cell r="BK7" t="str">
            <v>Year</v>
          </cell>
          <cell r="BM7" t="str">
            <v>Load (MW)</v>
          </cell>
          <cell r="BO7" t="str">
            <v>Available  LTR</v>
          </cell>
          <cell r="BR7" t="str">
            <v>Difference (1)</v>
          </cell>
          <cell r="CC7" t="str">
            <v>Year</v>
          </cell>
          <cell r="CE7" t="str">
            <v>Load (MW)</v>
          </cell>
          <cell r="CG7" t="str">
            <v>Available  LTR</v>
          </cell>
        </row>
        <row r="8">
          <cell r="S8">
            <v>1991</v>
          </cell>
          <cell r="T8">
            <v>147.43584352164999</v>
          </cell>
          <cell r="U8">
            <v>245.8871827675101</v>
          </cell>
          <cell r="V8">
            <v>44.556697762924067</v>
          </cell>
          <cell r="W8">
            <v>557.55484047645677</v>
          </cell>
          <cell r="X8">
            <v>108.23782075369071</v>
          </cell>
          <cell r="Y8">
            <v>1103.6723852822317</v>
          </cell>
          <cell r="Z8">
            <v>1051.7997831739667</v>
          </cell>
          <cell r="BV8">
            <v>1991</v>
          </cell>
          <cell r="BW8">
            <v>304.73447515987442</v>
          </cell>
          <cell r="BX8">
            <v>252.8203653165823</v>
          </cell>
          <cell r="BY8">
            <v>557.55484047645677</v>
          </cell>
        </row>
        <row r="9">
          <cell r="AR9" t="str">
            <v>TOTAL  ERINDALE</v>
          </cell>
          <cell r="AS9" t="str">
            <v>44  KV</v>
          </cell>
          <cell r="AU9">
            <v>365</v>
          </cell>
          <cell r="AV9">
            <v>310.25</v>
          </cell>
          <cell r="AW9">
            <v>354.04999999999995</v>
          </cell>
        </row>
        <row r="10">
          <cell r="S10">
            <v>1992</v>
          </cell>
          <cell r="T10">
            <v>180.89904932814056</v>
          </cell>
          <cell r="U10">
            <v>255.32314558364271</v>
          </cell>
          <cell r="V10">
            <v>52.591276347365259</v>
          </cell>
          <cell r="W10">
            <v>588.24626053339966</v>
          </cell>
          <cell r="X10">
            <v>112.88611530409567</v>
          </cell>
          <cell r="Y10">
            <v>1189.9458470966438</v>
          </cell>
          <cell r="Z10">
            <v>1134.0183922831015</v>
          </cell>
          <cell r="AH10" t="str">
            <v>-</v>
          </cell>
          <cell r="AI10">
            <v>1980</v>
          </cell>
          <cell r="AK10">
            <v>510</v>
          </cell>
          <cell r="AN10" t="str">
            <v>-</v>
          </cell>
          <cell r="AZ10">
            <v>1990</v>
          </cell>
          <cell r="BB10">
            <v>548.5</v>
          </cell>
          <cell r="BD10">
            <v>466</v>
          </cell>
          <cell r="BG10">
            <v>-82.5</v>
          </cell>
          <cell r="BK10">
            <v>1990</v>
          </cell>
          <cell r="BM10">
            <v>139.19999999999999</v>
          </cell>
          <cell r="BO10">
            <v>210</v>
          </cell>
          <cell r="BR10">
            <v>70.800000000000011</v>
          </cell>
          <cell r="BV10">
            <v>1992</v>
          </cell>
          <cell r="BW10">
            <v>325.39595079838045</v>
          </cell>
          <cell r="BX10">
            <v>262.85030973501915</v>
          </cell>
          <cell r="BY10">
            <v>588.24626053339966</v>
          </cell>
          <cell r="CC10">
            <v>1991</v>
          </cell>
          <cell r="CE10">
            <v>557.55484047645677</v>
          </cell>
          <cell r="CG10">
            <v>610</v>
          </cell>
          <cell r="CH10" t="str">
            <v>.(2)</v>
          </cell>
        </row>
        <row r="11">
          <cell r="AH11" t="str">
            <v>|</v>
          </cell>
          <cell r="AN11" t="str">
            <v>|</v>
          </cell>
          <cell r="AR11" t="str">
            <v>TOMKEN         T1/T2</v>
          </cell>
          <cell r="AS11" t="str">
            <v>44  KV</v>
          </cell>
          <cell r="AT11" t="str">
            <v>2-75/125</v>
          </cell>
          <cell r="AU11">
            <v>183</v>
          </cell>
          <cell r="AV11">
            <v>155.54999999999998</v>
          </cell>
          <cell r="AW11">
            <v>177.51</v>
          </cell>
        </row>
        <row r="12">
          <cell r="S12">
            <v>1993</v>
          </cell>
          <cell r="T12">
            <v>219.7081847430689</v>
          </cell>
          <cell r="U12">
            <v>274.6368327253964</v>
          </cell>
          <cell r="V12">
            <v>57.275045087054039</v>
          </cell>
          <cell r="W12">
            <v>630.97518552557381</v>
          </cell>
          <cell r="X12">
            <v>120.67825820922195</v>
          </cell>
          <cell r="Y12">
            <v>1303.273506290315</v>
          </cell>
          <cell r="Z12">
            <v>1242.0196514946701</v>
          </cell>
          <cell r="AH12" t="str">
            <v>|</v>
          </cell>
          <cell r="AI12">
            <v>1981</v>
          </cell>
          <cell r="AK12">
            <v>556</v>
          </cell>
          <cell r="AN12" t="str">
            <v>|</v>
          </cell>
          <cell r="AR12" t="str">
            <v>TOMKEN        T3/T4</v>
          </cell>
          <cell r="AS12" t="str">
            <v>44   KV</v>
          </cell>
          <cell r="AT12" t="str">
            <v>2-75/125</v>
          </cell>
          <cell r="AU12">
            <v>170</v>
          </cell>
          <cell r="AV12">
            <v>144.5</v>
          </cell>
          <cell r="AW12">
            <v>164.9</v>
          </cell>
          <cell r="AZ12">
            <v>1991</v>
          </cell>
          <cell r="BB12">
            <v>558.32174108851029</v>
          </cell>
          <cell r="BD12">
            <v>610</v>
          </cell>
          <cell r="BE12" t="str">
            <v>.(2)</v>
          </cell>
          <cell r="BG12">
            <v>51.678258911489706</v>
          </cell>
          <cell r="BK12">
            <v>1991</v>
          </cell>
          <cell r="BM12">
            <v>165.91008991212027</v>
          </cell>
          <cell r="BO12">
            <v>210</v>
          </cell>
          <cell r="BR12">
            <v>44.08991008787973</v>
          </cell>
          <cell r="BV12">
            <v>1993</v>
          </cell>
          <cell r="BW12">
            <v>356.55351887996346</v>
          </cell>
          <cell r="BX12">
            <v>274.4216666456104</v>
          </cell>
          <cell r="BY12">
            <v>630.97518552557381</v>
          </cell>
          <cell r="CC12">
            <v>1992</v>
          </cell>
          <cell r="CE12">
            <v>588.24626053339966</v>
          </cell>
          <cell r="CG12">
            <v>610</v>
          </cell>
        </row>
        <row r="13">
          <cell r="AH13" t="str">
            <v>|</v>
          </cell>
          <cell r="AN13" t="str">
            <v>|</v>
          </cell>
        </row>
        <row r="14">
          <cell r="S14">
            <v>1994</v>
          </cell>
          <cell r="T14">
            <v>256.92486624071876</v>
          </cell>
          <cell r="U14">
            <v>280.86231424518019</v>
          </cell>
          <cell r="V14">
            <v>61.041665859024455</v>
          </cell>
          <cell r="W14">
            <v>672.09696506882665</v>
          </cell>
          <cell r="X14">
            <v>125.73784526860348</v>
          </cell>
          <cell r="Y14">
            <v>1396.6636566823536</v>
          </cell>
          <cell r="Z14">
            <v>1331.0204648182828</v>
          </cell>
          <cell r="AH14" t="str">
            <v>|</v>
          </cell>
          <cell r="AI14">
            <v>1982</v>
          </cell>
          <cell r="AK14">
            <v>560</v>
          </cell>
          <cell r="AN14" t="str">
            <v>|</v>
          </cell>
          <cell r="AR14" t="str">
            <v>TOTAL   TOMKEN</v>
          </cell>
          <cell r="AS14" t="str">
            <v>44  KV</v>
          </cell>
          <cell r="AU14">
            <v>353</v>
          </cell>
          <cell r="AV14">
            <v>300.04999999999995</v>
          </cell>
          <cell r="AW14">
            <v>342.40999999999997</v>
          </cell>
          <cell r="AZ14">
            <v>1992</v>
          </cell>
          <cell r="BB14">
            <v>585.4</v>
          </cell>
          <cell r="BD14">
            <v>610</v>
          </cell>
          <cell r="BG14">
            <v>24.600000000000023</v>
          </cell>
          <cell r="BK14">
            <v>1992</v>
          </cell>
          <cell r="BM14">
            <v>194.1</v>
          </cell>
          <cell r="BO14">
            <v>210</v>
          </cell>
          <cell r="BR14">
            <v>15.900000000000006</v>
          </cell>
          <cell r="BV14">
            <v>1994</v>
          </cell>
          <cell r="BW14">
            <v>383.77376254490662</v>
          </cell>
          <cell r="BX14">
            <v>288.32320252392003</v>
          </cell>
          <cell r="BY14">
            <v>672.09696506882665</v>
          </cell>
          <cell r="CC14">
            <v>1993</v>
          </cell>
          <cell r="CE14">
            <v>630.97518552557381</v>
          </cell>
          <cell r="CG14">
            <v>682</v>
          </cell>
          <cell r="CH14" t="str">
            <v>.(3)</v>
          </cell>
        </row>
        <row r="15">
          <cell r="AH15" t="str">
            <v>|</v>
          </cell>
          <cell r="AN15">
            <v>5.291848906511043E-2</v>
          </cell>
        </row>
        <row r="16">
          <cell r="S16">
            <v>1995</v>
          </cell>
          <cell r="T16">
            <v>303.31836321687103</v>
          </cell>
          <cell r="U16">
            <v>289.39169676007549</v>
          </cell>
          <cell r="V16">
            <v>65.101076549152083</v>
          </cell>
          <cell r="W16">
            <v>707.79578371759862</v>
          </cell>
          <cell r="X16">
            <v>131.79222227347196</v>
          </cell>
          <cell r="Y16">
            <v>1497.3991425171691</v>
          </cell>
          <cell r="Z16">
            <v>1427.0213828188621</v>
          </cell>
          <cell r="AH16" t="str">
            <v>|</v>
          </cell>
          <cell r="AI16">
            <v>1983</v>
          </cell>
          <cell r="AK16">
            <v>617</v>
          </cell>
          <cell r="AN16" t="str">
            <v>|</v>
          </cell>
          <cell r="AR16" t="str">
            <v>TOTAL   ERIN/TOMK</v>
          </cell>
          <cell r="AS16" t="str">
            <v>44  KV</v>
          </cell>
          <cell r="AU16">
            <v>718</v>
          </cell>
          <cell r="AV16">
            <v>610.29999999999995</v>
          </cell>
          <cell r="AW16">
            <v>696.45999999999992</v>
          </cell>
          <cell r="AZ16">
            <v>1993</v>
          </cell>
          <cell r="BB16">
            <v>639.5</v>
          </cell>
          <cell r="BD16">
            <v>755</v>
          </cell>
          <cell r="BE16" t="str">
            <v>.(3)</v>
          </cell>
          <cell r="BG16">
            <v>115.5</v>
          </cell>
          <cell r="BK16">
            <v>1993</v>
          </cell>
          <cell r="BM16">
            <v>223.2</v>
          </cell>
          <cell r="BO16">
            <v>355</v>
          </cell>
          <cell r="BP16" t="str">
            <v>.(2)</v>
          </cell>
          <cell r="BR16">
            <v>131.80000000000001</v>
          </cell>
          <cell r="BV16">
            <v>1995</v>
          </cell>
          <cell r="BW16">
            <v>402.93024031925762</v>
          </cell>
          <cell r="BX16">
            <v>304.86554339834106</v>
          </cell>
          <cell r="BY16">
            <v>707.79578371759862</v>
          </cell>
          <cell r="CC16">
            <v>1994</v>
          </cell>
          <cell r="CE16">
            <v>672.09696506882665</v>
          </cell>
          <cell r="CG16">
            <v>682</v>
          </cell>
        </row>
        <row r="17">
          <cell r="AH17" t="str">
            <v>|</v>
          </cell>
          <cell r="AN17" t="str">
            <v>|</v>
          </cell>
        </row>
        <row r="18">
          <cell r="S18">
            <v>1996</v>
          </cell>
          <cell r="T18">
            <v>335.84545948786297</v>
          </cell>
          <cell r="U18">
            <v>305.30225450503383</v>
          </cell>
          <cell r="V18">
            <v>69.547408585814509</v>
          </cell>
          <cell r="W18">
            <v>755.84045958794582</v>
          </cell>
          <cell r="X18">
            <v>138.944358488906</v>
          </cell>
          <cell r="Y18">
            <v>1605.479940655563</v>
          </cell>
          <cell r="Z18">
            <v>1530.0223834447515</v>
          </cell>
          <cell r="AH18" t="str">
            <v>|</v>
          </cell>
          <cell r="AI18">
            <v>1984</v>
          </cell>
          <cell r="AK18">
            <v>630</v>
          </cell>
          <cell r="AN18" t="str">
            <v>|</v>
          </cell>
          <cell r="AR18" t="str">
            <v xml:space="preserve">LORNE  PARK </v>
          </cell>
          <cell r="AS18" t="str">
            <v>27.6KV</v>
          </cell>
          <cell r="AT18" t="str">
            <v>2-75/125</v>
          </cell>
          <cell r="AU18">
            <v>190</v>
          </cell>
          <cell r="AV18">
            <v>161.5</v>
          </cell>
          <cell r="AW18">
            <v>184.29999999999998</v>
          </cell>
          <cell r="AZ18">
            <v>1994</v>
          </cell>
          <cell r="BB18">
            <v>657.30504836137845</v>
          </cell>
          <cell r="BD18">
            <v>755</v>
          </cell>
          <cell r="BG18">
            <v>97.694951638621546</v>
          </cell>
          <cell r="BK18">
            <v>1994</v>
          </cell>
          <cell r="BM18">
            <v>278.4377000951506</v>
          </cell>
          <cell r="BO18">
            <v>355</v>
          </cell>
          <cell r="BR18">
            <v>76.562299904849397</v>
          </cell>
          <cell r="BV18">
            <v>1996</v>
          </cell>
          <cell r="BW18">
            <v>432.71889012228638</v>
          </cell>
          <cell r="BX18">
            <v>323.12156946565938</v>
          </cell>
          <cell r="BY18">
            <v>755.84045958794582</v>
          </cell>
          <cell r="CC18">
            <v>1995</v>
          </cell>
          <cell r="CE18">
            <v>707.79578371759862</v>
          </cell>
          <cell r="CG18">
            <v>844</v>
          </cell>
          <cell r="CH18" t="str">
            <v>.(4)</v>
          </cell>
        </row>
        <row r="19">
          <cell r="AH19" t="str">
            <v>|</v>
          </cell>
          <cell r="AN19" t="str">
            <v>|</v>
          </cell>
        </row>
        <row r="20">
          <cell r="S20">
            <v>1997</v>
          </cell>
          <cell r="T20">
            <v>363.96490268707407</v>
          </cell>
          <cell r="U20">
            <v>321.40558028829753</v>
          </cell>
          <cell r="V20">
            <v>74.223675701390476</v>
          </cell>
          <cell r="W20">
            <v>816.00112510996269</v>
          </cell>
          <cell r="X20">
            <v>145.31071284507502</v>
          </cell>
          <cell r="Y20">
            <v>1720.9059966317998</v>
          </cell>
          <cell r="Z20">
            <v>1640.0234147901051</v>
          </cell>
          <cell r="AH20" t="str">
            <v>Actual</v>
          </cell>
          <cell r="AI20">
            <v>1985</v>
          </cell>
          <cell r="AK20">
            <v>660</v>
          </cell>
          <cell r="AN20" t="str">
            <v>-</v>
          </cell>
          <cell r="AR20" t="str">
            <v>COOKSVILLE</v>
          </cell>
          <cell r="AS20" t="str">
            <v>27.6KV</v>
          </cell>
          <cell r="AT20" t="str">
            <v>4-50/83</v>
          </cell>
          <cell r="AU20">
            <v>101</v>
          </cell>
          <cell r="AV20">
            <v>85.85</v>
          </cell>
          <cell r="AW20">
            <v>97.97</v>
          </cell>
          <cell r="AZ20">
            <v>1995</v>
          </cell>
          <cell r="BB20">
            <v>699.87117660652814</v>
          </cell>
          <cell r="BD20">
            <v>755</v>
          </cell>
          <cell r="BG20">
            <v>55.128823393471862</v>
          </cell>
          <cell r="BK20">
            <v>1995</v>
          </cell>
          <cell r="BM20">
            <v>311.24297032794163</v>
          </cell>
          <cell r="BO20">
            <v>355</v>
          </cell>
          <cell r="BR20">
            <v>43.757029672058366</v>
          </cell>
          <cell r="BV20">
            <v>1997</v>
          </cell>
          <cell r="BW20">
            <v>472.91943347576535</v>
          </cell>
          <cell r="BX20">
            <v>343.08169163419728</v>
          </cell>
          <cell r="BY20">
            <v>816.00112510996269</v>
          </cell>
          <cell r="CC20">
            <v>1996</v>
          </cell>
          <cell r="CE20">
            <v>755.84045958794582</v>
          </cell>
          <cell r="CG20">
            <v>844</v>
          </cell>
        </row>
        <row r="21">
          <cell r="AH21" t="str">
            <v>|</v>
          </cell>
          <cell r="AN21" t="str">
            <v>|</v>
          </cell>
        </row>
        <row r="22">
          <cell r="S22">
            <v>1998</v>
          </cell>
          <cell r="T22">
            <v>394.15107878677941</v>
          </cell>
          <cell r="U22">
            <v>338.67633663848005</v>
          </cell>
          <cell r="V22">
            <v>79.247231681694771</v>
          </cell>
          <cell r="W22">
            <v>880.49034301447762</v>
          </cell>
          <cell r="X22">
            <v>152.16164596133103</v>
          </cell>
          <cell r="Y22">
            <v>1844.726636082763</v>
          </cell>
          <cell r="Z22">
            <v>1758.024484186873</v>
          </cell>
          <cell r="AH22" t="str">
            <v>|</v>
          </cell>
          <cell r="AI22">
            <v>1986</v>
          </cell>
          <cell r="AK22">
            <v>723</v>
          </cell>
          <cell r="AN22" t="str">
            <v>|</v>
          </cell>
          <cell r="AR22" t="str">
            <v>WOODBRIGE*</v>
          </cell>
          <cell r="AS22" t="str">
            <v>44   KV</v>
          </cell>
          <cell r="AT22" t="str">
            <v>2-75/125</v>
          </cell>
          <cell r="AU22">
            <v>46</v>
          </cell>
          <cell r="AV22">
            <v>39.1</v>
          </cell>
          <cell r="AW22">
            <v>44.62</v>
          </cell>
          <cell r="AZ22">
            <v>1996</v>
          </cell>
          <cell r="BB22">
            <v>744.04500761978852</v>
          </cell>
          <cell r="BD22">
            <v>755</v>
          </cell>
          <cell r="BG22">
            <v>10.954992380211479</v>
          </cell>
          <cell r="BK22">
            <v>1996</v>
          </cell>
          <cell r="BM22">
            <v>347.64091145602009</v>
          </cell>
          <cell r="BO22">
            <v>355</v>
          </cell>
          <cell r="BR22">
            <v>7.3590885439799081</v>
          </cell>
          <cell r="BV22">
            <v>1998</v>
          </cell>
          <cell r="BW22">
            <v>523.85037390320531</v>
          </cell>
          <cell r="BX22">
            <v>356.63996911127231</v>
          </cell>
          <cell r="BY22">
            <v>880.49034301447762</v>
          </cell>
          <cell r="CC22">
            <v>1997</v>
          </cell>
          <cell r="CE22">
            <v>816.00112510996269</v>
          </cell>
          <cell r="CG22">
            <v>844</v>
          </cell>
        </row>
        <row r="23">
          <cell r="AH23" t="str">
            <v>|</v>
          </cell>
          <cell r="AN23" t="str">
            <v>|</v>
          </cell>
        </row>
        <row r="24">
          <cell r="S24">
            <v>1999</v>
          </cell>
          <cell r="T24">
            <v>426.66117722759986</v>
          </cell>
          <cell r="U24">
            <v>357.26546312107064</v>
          </cell>
          <cell r="V24">
            <v>84.661197701254224</v>
          </cell>
          <cell r="W24">
            <v>949.84491075445339</v>
          </cell>
          <cell r="X24">
            <v>159.55843449438956</v>
          </cell>
          <cell r="Y24">
            <v>1977.9911832987677</v>
          </cell>
          <cell r="Z24">
            <v>1885.0255976837257</v>
          </cell>
          <cell r="AH24" t="str">
            <v>|</v>
          </cell>
          <cell r="AI24">
            <v>1987</v>
          </cell>
          <cell r="AK24">
            <v>814</v>
          </cell>
          <cell r="AN24" t="str">
            <v>|</v>
          </cell>
          <cell r="AR24" t="str">
            <v>BRAMALEA*      ( 117 MVA)</v>
          </cell>
          <cell r="AS24" t="str">
            <v>44  KV</v>
          </cell>
          <cell r="AT24" t="str">
            <v>2-50/83</v>
          </cell>
          <cell r="AU24">
            <v>56</v>
          </cell>
          <cell r="AV24">
            <v>47.6</v>
          </cell>
          <cell r="AW24">
            <v>54.32</v>
          </cell>
          <cell r="AZ24">
            <v>1997</v>
          </cell>
          <cell r="BB24">
            <v>802.7109153995093</v>
          </cell>
          <cell r="BD24">
            <v>900</v>
          </cell>
          <cell r="BE24" t="str">
            <v>.(3)</v>
          </cell>
          <cell r="BG24">
            <v>97.289084600490696</v>
          </cell>
          <cell r="BK24">
            <v>1997</v>
          </cell>
          <cell r="BM24">
            <v>377.25511239752745</v>
          </cell>
          <cell r="BO24">
            <v>500</v>
          </cell>
          <cell r="BP24" t="str">
            <v>.(2)</v>
          </cell>
          <cell r="BR24">
            <v>122.74488760247255</v>
          </cell>
          <cell r="BV24">
            <v>1999</v>
          </cell>
          <cell r="BW24">
            <v>576.24305927159651</v>
          </cell>
          <cell r="BX24">
            <v>373.60185148285689</v>
          </cell>
          <cell r="BY24">
            <v>949.84491075445339</v>
          </cell>
        </row>
        <row r="25">
          <cell r="AH25" t="str">
            <v>|</v>
          </cell>
          <cell r="AN25">
            <v>9.2672054122554748E-2</v>
          </cell>
        </row>
        <row r="26">
          <cell r="S26">
            <v>2000</v>
          </cell>
          <cell r="T26">
            <v>461.54245265434321</v>
          </cell>
          <cell r="U26">
            <v>377.06314692083544</v>
          </cell>
          <cell r="V26">
            <v>90.463670964526557</v>
          </cell>
          <cell r="W26">
            <v>1024.1503487307477</v>
          </cell>
          <cell r="X26">
            <v>167.48001014672866</v>
          </cell>
          <cell r="Y26">
            <v>2120.6996294171818</v>
          </cell>
          <cell r="Z26">
            <v>2021.0267468345742</v>
          </cell>
          <cell r="AH26" t="str">
            <v>|</v>
          </cell>
          <cell r="AI26">
            <v>1988</v>
          </cell>
          <cell r="AK26">
            <v>904</v>
          </cell>
          <cell r="AN26" t="str">
            <v>|</v>
          </cell>
          <cell r="AR26" t="str">
            <v>BRAMALEA  *</v>
          </cell>
          <cell r="AS26" t="str">
            <v>27.6KV</v>
          </cell>
          <cell r="AT26" t="str">
            <v>2-75/125</v>
          </cell>
          <cell r="AU26">
            <v>77</v>
          </cell>
          <cell r="AV26">
            <v>65.45</v>
          </cell>
          <cell r="AW26">
            <v>74.69</v>
          </cell>
          <cell r="AZ26">
            <v>1998</v>
          </cell>
          <cell r="BB26">
            <v>865.54763122412146</v>
          </cell>
          <cell r="BD26">
            <v>900</v>
          </cell>
          <cell r="BG26">
            <v>34.45236877587854</v>
          </cell>
          <cell r="BK26">
            <v>1998</v>
          </cell>
          <cell r="BM26">
            <v>409.09379057713539</v>
          </cell>
          <cell r="BO26">
            <v>500</v>
          </cell>
          <cell r="BR26">
            <v>90.906209422864606</v>
          </cell>
          <cell r="BV26">
            <v>2000</v>
          </cell>
          <cell r="BW26">
            <v>626.74369703577236</v>
          </cell>
          <cell r="BX26">
            <v>397.40665169497549</v>
          </cell>
          <cell r="BY26">
            <v>1024.1503487307477</v>
          </cell>
        </row>
        <row r="27">
          <cell r="AH27" t="str">
            <v>|</v>
          </cell>
          <cell r="AN27" t="str">
            <v>|</v>
          </cell>
        </row>
        <row r="28">
          <cell r="AH28" t="str">
            <v>|</v>
          </cell>
          <cell r="AI28">
            <v>1989</v>
          </cell>
          <cell r="AK28">
            <v>1011</v>
          </cell>
          <cell r="AN28" t="str">
            <v>|</v>
          </cell>
          <cell r="AR28" t="str">
            <v>OAKVILLE*</v>
          </cell>
          <cell r="AS28" t="str">
            <v>27.6KV</v>
          </cell>
          <cell r="AT28" t="str">
            <v>2-50/83</v>
          </cell>
          <cell r="AU28">
            <v>57</v>
          </cell>
          <cell r="AV28">
            <v>48.449999999999996</v>
          </cell>
          <cell r="AW28">
            <v>55.29</v>
          </cell>
          <cell r="AZ28">
            <v>1999</v>
          </cell>
          <cell r="BB28">
            <v>935.04124260731157</v>
          </cell>
          <cell r="BD28">
            <v>1045</v>
          </cell>
          <cell r="BE28" t="str">
            <v>.(3)</v>
          </cell>
          <cell r="BG28">
            <v>109.95875739268843</v>
          </cell>
          <cell r="BK28">
            <v>1999</v>
          </cell>
          <cell r="BM28">
            <v>441.46484537474169</v>
          </cell>
          <cell r="BO28">
            <v>500</v>
          </cell>
          <cell r="BR28">
            <v>58.535154625258315</v>
          </cell>
        </row>
        <row r="29">
          <cell r="AH29" t="str">
            <v>|</v>
          </cell>
          <cell r="AN29" t="str">
            <v>|</v>
          </cell>
          <cell r="AS29" t="str">
            <v>27.6KV</v>
          </cell>
          <cell r="AT29" t="str">
            <v>2-75/125</v>
          </cell>
          <cell r="AU29">
            <v>125</v>
          </cell>
          <cell r="AV29">
            <v>106.25</v>
          </cell>
          <cell r="AW29">
            <v>121.25</v>
          </cell>
        </row>
        <row r="30">
          <cell r="S30" t="str">
            <v xml:space="preserve">*     Coincident  factor  between  Hydro  Mississauga's  summer  peak  load  </v>
          </cell>
          <cell r="AH30" t="str">
            <v>|</v>
          </cell>
          <cell r="AI30">
            <v>1990</v>
          </cell>
          <cell r="AK30">
            <v>1028</v>
          </cell>
          <cell r="AN30" t="str">
            <v>-</v>
          </cell>
        </row>
        <row r="31">
          <cell r="S31" t="str">
            <v xml:space="preserve">      and the sum  of  its  five  load  areas  summer  peak  loads  is  approximately  0.953</v>
          </cell>
          <cell r="AH31" t="str">
            <v>|</v>
          </cell>
          <cell r="AN31" t="str">
            <v>|</v>
          </cell>
          <cell r="AR31" t="str">
            <v>RICHVIEW*</v>
          </cell>
          <cell r="AS31" t="str">
            <v>27.6KV</v>
          </cell>
          <cell r="AT31" t="str">
            <v>2-50/83</v>
          </cell>
          <cell r="AU31">
            <v>75</v>
          </cell>
          <cell r="AV31">
            <v>63.75</v>
          </cell>
          <cell r="AW31">
            <v>72.75</v>
          </cell>
        </row>
        <row r="32">
          <cell r="AH32" t="str">
            <v>|</v>
          </cell>
          <cell r="AI32">
            <v>1991</v>
          </cell>
          <cell r="AK32">
            <v>1064</v>
          </cell>
          <cell r="AN32" t="str">
            <v>|</v>
          </cell>
          <cell r="AZ32" t="str">
            <v>.(1)</v>
          </cell>
          <cell r="BA32" t="str">
            <v>(Available   LTR   minus   Load)</v>
          </cell>
          <cell r="BK32" t="str">
            <v>.(1)</v>
          </cell>
          <cell r="BL32" t="str">
            <v>(Available   LTR   minus   Load)</v>
          </cell>
        </row>
        <row r="33">
          <cell r="W33" t="str">
            <v>Table     1</v>
          </cell>
          <cell r="AH33" t="str">
            <v>|</v>
          </cell>
          <cell r="AN33" t="str">
            <v>|</v>
          </cell>
          <cell r="AR33" t="str">
            <v>ERINDALE     T!/T2</v>
          </cell>
          <cell r="AS33" t="str">
            <v>27.6KV</v>
          </cell>
          <cell r="AT33" t="str">
            <v>2-75/125</v>
          </cell>
          <cell r="AU33">
            <v>170</v>
          </cell>
          <cell r="AV33">
            <v>144.5</v>
          </cell>
          <cell r="AW33">
            <v>164.9</v>
          </cell>
        </row>
        <row r="34">
          <cell r="AH34" t="str">
            <v>|</v>
          </cell>
          <cell r="AI34">
            <v>1992</v>
          </cell>
          <cell r="AK34">
            <v>1076</v>
          </cell>
          <cell r="AN34" t="str">
            <v>|</v>
          </cell>
          <cell r="AZ34" t="str">
            <v>.(2)</v>
          </cell>
          <cell r="BA34" t="str">
            <v>Tomken  TS  T3/T4</v>
          </cell>
          <cell r="BK34" t="str">
            <v>.(2)</v>
          </cell>
          <cell r="BL34" t="str">
            <v>New  DESN  Unit</v>
          </cell>
        </row>
        <row r="35">
          <cell r="AH35" t="str">
            <v>|</v>
          </cell>
          <cell r="AN35">
            <v>2.5864368406579574E-2</v>
          </cell>
        </row>
        <row r="36">
          <cell r="AH36" t="str">
            <v>|</v>
          </cell>
          <cell r="AI36">
            <v>1993</v>
          </cell>
          <cell r="AK36">
            <v>1095</v>
          </cell>
          <cell r="AN36" t="str">
            <v>|</v>
          </cell>
          <cell r="AR36" t="str">
            <v>T O T A L</v>
          </cell>
          <cell r="AU36">
            <v>1445</v>
          </cell>
          <cell r="AV36">
            <v>1228.25</v>
          </cell>
          <cell r="AW36">
            <v>1401.6499999999999</v>
          </cell>
          <cell r="AZ36" t="str">
            <v>.(3)</v>
          </cell>
          <cell r="BA36" t="str">
            <v>New  DESN  Unit</v>
          </cell>
        </row>
        <row r="37">
          <cell r="AH37" t="str">
            <v>|</v>
          </cell>
          <cell r="AN37" t="str">
            <v>|</v>
          </cell>
        </row>
        <row r="38">
          <cell r="AH38" t="str">
            <v>|</v>
          </cell>
          <cell r="AI38">
            <v>1994</v>
          </cell>
          <cell r="AK38">
            <v>1099</v>
          </cell>
          <cell r="AN38" t="str">
            <v>|</v>
          </cell>
          <cell r="AR38" t="str">
            <v>T O T A L   44  KV  S Y S T E M</v>
          </cell>
          <cell r="AV38">
            <v>697</v>
          </cell>
          <cell r="AW38">
            <v>795.4</v>
          </cell>
        </row>
        <row r="39">
          <cell r="AH39" t="str">
            <v>|</v>
          </cell>
          <cell r="AN39" t="str">
            <v>|</v>
          </cell>
        </row>
        <row r="40">
          <cell r="AH40" t="str">
            <v>-</v>
          </cell>
          <cell r="AI40">
            <v>1995</v>
          </cell>
          <cell r="AK40">
            <v>1168</v>
          </cell>
          <cell r="AN40" t="str">
            <v>-</v>
          </cell>
          <cell r="AR40" t="str">
            <v>NORTH   27.6  kV   SYSTEM</v>
          </cell>
          <cell r="AV40">
            <v>209.95</v>
          </cell>
          <cell r="AW40">
            <v>696.45999999999992</v>
          </cell>
          <cell r="BC40" t="str">
            <v xml:space="preserve">Hydro   Mississauga </v>
          </cell>
          <cell r="BN40" t="str">
            <v xml:space="preserve">Hydro   Mississauga </v>
          </cell>
        </row>
        <row r="41">
          <cell r="AH41" t="str">
            <v>-</v>
          </cell>
          <cell r="AN41" t="str">
            <v>|</v>
          </cell>
          <cell r="BC41" t="str">
            <v>Base  Case   Forecast</v>
          </cell>
          <cell r="BN41" t="str">
            <v>Base  Case   Forecast</v>
          </cell>
        </row>
        <row r="42">
          <cell r="AH42" t="str">
            <v>|</v>
          </cell>
          <cell r="AI42">
            <v>1996</v>
          </cell>
          <cell r="AK42">
            <v>1195</v>
          </cell>
          <cell r="AN42" t="str">
            <v>|</v>
          </cell>
          <cell r="BC42" t="str">
            <v>Erindale  &amp;  Tomken  44  kV    Area</v>
          </cell>
          <cell r="BN42" t="str">
            <v>North   27.6   kV  Area</v>
          </cell>
        </row>
        <row r="43">
          <cell r="AH43" t="str">
            <v>|</v>
          </cell>
          <cell r="AN43" t="str">
            <v>|</v>
          </cell>
        </row>
        <row r="44">
          <cell r="AH44" t="str">
            <v>|</v>
          </cell>
          <cell r="AI44">
            <v>1997</v>
          </cell>
          <cell r="AK44">
            <v>1228</v>
          </cell>
          <cell r="AN44" t="str">
            <v>|</v>
          </cell>
          <cell r="BC44" t="str">
            <v>Future Facility Requirements</v>
          </cell>
          <cell r="BN44" t="str">
            <v>Future Facility Requirements</v>
          </cell>
        </row>
        <row r="45">
          <cell r="AH45" t="str">
            <v>Forecast</v>
          </cell>
          <cell r="AN45">
            <v>3.1965395151428266E-2</v>
          </cell>
        </row>
        <row r="46">
          <cell r="AH46" t="str">
            <v>|</v>
          </cell>
          <cell r="AI46">
            <v>1998</v>
          </cell>
          <cell r="AK46">
            <v>1271</v>
          </cell>
          <cell r="AN46" t="str">
            <v>|</v>
          </cell>
          <cell r="AR46" t="str">
            <v>*Prorated  LTRs  available   for   HM</v>
          </cell>
          <cell r="AZ46">
            <v>1993</v>
          </cell>
          <cell r="BB46" t="str">
            <v>Add   a  44 kV  75/125  MVA  DESN   Unit</v>
          </cell>
          <cell r="BK46">
            <v>1993</v>
          </cell>
          <cell r="BM46" t="str">
            <v>Add   a  27.6 kV  75/125  MVA  DESN   Unit</v>
          </cell>
        </row>
        <row r="47">
          <cell r="AH47" t="str">
            <v>|</v>
          </cell>
          <cell r="AN47" t="str">
            <v>|</v>
          </cell>
        </row>
        <row r="48">
          <cell r="AH48" t="str">
            <v>|</v>
          </cell>
          <cell r="AI48">
            <v>1999</v>
          </cell>
          <cell r="AK48">
            <v>1318</v>
          </cell>
          <cell r="AN48" t="str">
            <v>|</v>
          </cell>
          <cell r="AZ48">
            <v>1997</v>
          </cell>
          <cell r="BB48" t="str">
            <v>Add   a  44 kV  75/125  MVA  DESN   Unit</v>
          </cell>
          <cell r="BK48">
            <v>1997</v>
          </cell>
          <cell r="BM48" t="str">
            <v>Add   a  27.6 kV  75/125  MVA  DESN   Unit</v>
          </cell>
        </row>
        <row r="49">
          <cell r="AH49" t="str">
            <v>|</v>
          </cell>
          <cell r="AN49" t="str">
            <v>|</v>
          </cell>
        </row>
        <row r="50">
          <cell r="AH50" t="str">
            <v>-</v>
          </cell>
          <cell r="AI50">
            <v>2000</v>
          </cell>
          <cell r="AK50">
            <v>1367</v>
          </cell>
          <cell r="AN50" t="str">
            <v>-</v>
          </cell>
          <cell r="AZ50">
            <v>1999</v>
          </cell>
          <cell r="BB50" t="str">
            <v>Add   a  44 kV  75/125  MVA  DESN   Unit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List 2001"/>
      <sheetName val="Projects"/>
      <sheetName val="SUM2001"/>
      <sheetName val="Budget 2001"/>
      <sheetName val="Budget Forecast"/>
      <sheetName val="Sheet1"/>
      <sheetName val="Sheet2"/>
      <sheetName val="Sheet3"/>
      <sheetName val="Global"/>
    </sheetNames>
    <sheetDataSet>
      <sheetData sheetId="0" refreshError="1">
        <row r="1">
          <cell r="B1" t="str">
            <v>POSSIBLE  SYSTEM   CAPITAL PROJECTS  -  2000</v>
          </cell>
        </row>
        <row r="3">
          <cell r="A3" t="str">
            <v>SUBTRANSMISSION</v>
          </cell>
          <cell r="D3" t="str">
            <v>Date:</v>
          </cell>
          <cell r="F3">
            <v>37118.646983796294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Chalkdene MS</v>
          </cell>
          <cell r="C36" t="str">
            <v>REBUILD</v>
          </cell>
          <cell r="D36">
            <v>420000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Dixie/Burnhamthorpe/Dundas- Feeder Tie</v>
          </cell>
          <cell r="C41" t="str">
            <v>REBUILD</v>
          </cell>
          <cell r="D41">
            <v>580000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2.5</v>
          </cell>
        </row>
        <row r="43">
          <cell r="B43" t="str">
            <v xml:space="preserve">          Burnhamthorpe  Rd.   to  Dundas St.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D46">
            <v>520000.00000000006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2.2000000000000002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D51">
            <v>280000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3805000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2000</v>
          </cell>
        </row>
        <row r="64">
          <cell r="A64" t="str">
            <v>SUBTRANSMISSION</v>
          </cell>
          <cell r="D64" t="str">
            <v>Date:</v>
          </cell>
          <cell r="F64">
            <v>37118.646983796294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  <cell r="B88" t="str">
            <v>44 kV Ninth Line/Britannia Feeders</v>
          </cell>
          <cell r="C88" t="str">
            <v>ADD</v>
          </cell>
          <cell r="D88">
            <v>330000</v>
          </cell>
        </row>
        <row r="89">
          <cell r="B89" t="str">
            <v xml:space="preserve">          Along Ninth Line from Derry Rd. to Britannia Rd. to Winston Churchill</v>
          </cell>
          <cell r="C89">
            <v>5</v>
          </cell>
        </row>
        <row r="90">
          <cell r="B90" t="str">
            <v xml:space="preserve">         on existing poleline.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1320000</v>
          </cell>
        </row>
        <row r="120">
          <cell r="A120" t="str">
            <v>(*)  Included  in  1999  Capital  Budget.</v>
          </cell>
        </row>
        <row r="123">
          <cell r="B123" t="str">
            <v>POSSIBLE  SYSTEM   CAPITAL PROJECTS  -  2000</v>
          </cell>
        </row>
        <row r="125">
          <cell r="A125" t="str">
            <v>SUBTRANSMISSION</v>
          </cell>
          <cell r="D125" t="str">
            <v>Date:</v>
          </cell>
          <cell r="F125">
            <v>37118.646983796294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380000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1.5</v>
          </cell>
        </row>
        <row r="141">
          <cell r="B141" t="str">
            <v xml:space="preserve">          Mavis Rd - Second cct to John MS</v>
          </cell>
        </row>
        <row r="144">
          <cell r="A144">
            <v>3</v>
          </cell>
          <cell r="B144" t="str">
            <v>44 kV Mavis - Burnhamthorpe Rd. to Dundas</v>
          </cell>
          <cell r="C144" t="str">
            <v>ADD</v>
          </cell>
          <cell r="D144">
            <v>270000</v>
          </cell>
          <cell r="F144">
            <v>3</v>
          </cell>
        </row>
        <row r="145">
          <cell r="B145" t="str">
            <v xml:space="preserve">          On existing poleline along Mavis from Burnhamthorpe Rd. to</v>
          </cell>
          <cell r="C145">
            <v>3</v>
          </cell>
        </row>
        <row r="146">
          <cell r="B146" t="str">
            <v xml:space="preserve">          Dundas St.</v>
          </cell>
        </row>
        <row r="149">
          <cell r="A149">
            <v>4</v>
          </cell>
          <cell r="B149" t="str">
            <v>44 kV Winston Churchill - Eglinton to Dundas</v>
          </cell>
          <cell r="C149" t="str">
            <v>ADD</v>
          </cell>
          <cell r="D149">
            <v>345000</v>
          </cell>
          <cell r="F149">
            <v>4</v>
          </cell>
        </row>
        <row r="150">
          <cell r="B150" t="str">
            <v xml:space="preserve">          On existing poleline along Winston Churchill Blvd. from Eglinton Ave.</v>
          </cell>
          <cell r="C150">
            <v>4.5</v>
          </cell>
        </row>
        <row r="151">
          <cell r="B151" t="str">
            <v xml:space="preserve">          to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 t="str">
            <v>7*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B174" t="str">
            <v>44 kV Burnhamthorpe Rd.- Glen Erin to WCB</v>
          </cell>
          <cell r="C174" t="str">
            <v>ADD</v>
          </cell>
          <cell r="D174">
            <v>115000</v>
          </cell>
          <cell r="F174">
            <v>9</v>
          </cell>
        </row>
        <row r="175">
          <cell r="B175" t="str">
            <v xml:space="preserve">          On existing poleline along Burnhamthorpe Rd. from Glen Erin</v>
          </cell>
          <cell r="C175">
            <v>1.5</v>
          </cell>
        </row>
        <row r="176">
          <cell r="B176" t="str">
            <v xml:space="preserve">          to Winston Churchill Blvd.</v>
          </cell>
        </row>
        <row r="179">
          <cell r="A179">
            <v>10</v>
          </cell>
          <cell r="B179" t="str">
            <v>44 kV Glengarry Rd - Dundas St. to Queensway</v>
          </cell>
          <cell r="C179" t="str">
            <v>REBUILD</v>
          </cell>
          <cell r="D179">
            <v>280000</v>
          </cell>
          <cell r="F179">
            <v>9</v>
          </cell>
        </row>
        <row r="180">
          <cell r="B180" t="str">
            <v xml:space="preserve">          On rebuild poleline along Glengarry Rd. from Dundas St.</v>
          </cell>
          <cell r="C180">
            <v>1</v>
          </cell>
        </row>
        <row r="181">
          <cell r="B181" t="str">
            <v xml:space="preserve">          to Queensway to the South.</v>
          </cell>
        </row>
        <row r="184">
          <cell r="B184" t="str">
            <v>SUB-TOTAL</v>
          </cell>
          <cell r="D184">
            <v>4250000</v>
          </cell>
        </row>
        <row r="186">
          <cell r="A186" t="str">
            <v>(*)  Included  in  1999  Capital  Budget.</v>
          </cell>
        </row>
        <row r="189">
          <cell r="B189" t="str">
            <v>POSSIBLE  SYSTEM   CAPITAL PROJECTS  -  2000</v>
          </cell>
        </row>
        <row r="191">
          <cell r="A191" t="str">
            <v>SUBTRANSMISSION</v>
          </cell>
          <cell r="D191" t="str">
            <v>Date:</v>
          </cell>
          <cell r="F191">
            <v>35627.357684374998</v>
          </cell>
        </row>
        <row r="194">
          <cell r="A194" t="str">
            <v>ITEM</v>
          </cell>
          <cell r="B194" t="str">
            <v>DESCRIPTION</v>
          </cell>
          <cell r="C194" t="str">
            <v>TYPE</v>
          </cell>
          <cell r="D194" t="str">
            <v>ESTIMATE</v>
          </cell>
          <cell r="E194" t="str">
            <v>ZONE</v>
          </cell>
          <cell r="F194" t="str">
            <v>PRIORITY</v>
          </cell>
        </row>
        <row r="195">
          <cell r="C195" t="str">
            <v>(km)</v>
          </cell>
        </row>
        <row r="197">
          <cell r="B197" t="str">
            <v>44 kV - BRAMALEA TS</v>
          </cell>
        </row>
        <row r="200">
          <cell r="A200">
            <v>1</v>
          </cell>
          <cell r="B200" t="str">
            <v>44 kV Drew Rd. Feeder Tie</v>
          </cell>
          <cell r="C200" t="str">
            <v>ADD</v>
          </cell>
          <cell r="D200">
            <v>205000</v>
          </cell>
          <cell r="F200">
            <v>1</v>
          </cell>
        </row>
        <row r="201">
          <cell r="B201" t="str">
            <v xml:space="preserve">          Along Drew Rd. from Tobram Rd. to </v>
          </cell>
          <cell r="C201">
            <v>2.5</v>
          </cell>
        </row>
        <row r="202">
          <cell r="B202" t="str">
            <v xml:space="preserve">          Airport Rd.</v>
          </cell>
        </row>
        <row r="205">
          <cell r="A205">
            <v>2</v>
          </cell>
          <cell r="B205" t="str">
            <v>44 kV Goreway Dr. - City Bounary to Derry - Feeder Tie</v>
          </cell>
          <cell r="C205" t="str">
            <v>REBUILD</v>
          </cell>
          <cell r="D205">
            <v>580000</v>
          </cell>
          <cell r="F205">
            <v>2</v>
          </cell>
        </row>
        <row r="206">
          <cell r="B206" t="str">
            <v xml:space="preserve">          Rebuild of poleline along Goreway Drive from City Boundary</v>
          </cell>
          <cell r="C206">
            <v>2.5</v>
          </cell>
        </row>
        <row r="207">
          <cell r="B207" t="str">
            <v xml:space="preserve">          to Orlando MS near American Dr.</v>
          </cell>
        </row>
        <row r="210">
          <cell r="A210">
            <v>3</v>
          </cell>
          <cell r="B210" t="str">
            <v>44 kV CN Tracks - City Bounary to Derry - Feeder Tie</v>
          </cell>
          <cell r="C210" t="str">
            <v>ADD</v>
          </cell>
          <cell r="D210">
            <v>370000</v>
          </cell>
          <cell r="F210">
            <v>3</v>
          </cell>
        </row>
        <row r="211">
          <cell r="B211" t="str">
            <v xml:space="preserve">          On existing poleline along CN tracks from City Boundary</v>
          </cell>
          <cell r="C211">
            <v>5</v>
          </cell>
        </row>
        <row r="212">
          <cell r="B212" t="str">
            <v xml:space="preserve">          to Derry Rd.</v>
          </cell>
        </row>
        <row r="215">
          <cell r="A215">
            <v>4</v>
          </cell>
          <cell r="B215" t="str">
            <v xml:space="preserve">44 kV Orlando MS to Northwest to Malton MS </v>
          </cell>
          <cell r="C215" t="str">
            <v>REBUILD</v>
          </cell>
          <cell r="D215">
            <v>580000</v>
          </cell>
          <cell r="F215">
            <v>4</v>
          </cell>
        </row>
        <row r="216">
          <cell r="B216" t="str">
            <v xml:space="preserve">          On rebuild poleline along Nortwest Dr.</v>
          </cell>
          <cell r="C216">
            <v>2.5</v>
          </cell>
        </row>
        <row r="217">
          <cell r="B217" t="str">
            <v xml:space="preserve">          to Derry Rd. (to Malton MS)</v>
          </cell>
        </row>
        <row r="220">
          <cell r="A220" t="str">
            <v>5??</v>
          </cell>
          <cell r="B220" t="str">
            <v>44 kV Goreway Dr. - Derry to Orlando MS - Feeder Tie</v>
          </cell>
          <cell r="C220" t="str">
            <v>REBUILD</v>
          </cell>
          <cell r="D220">
            <v>420000</v>
          </cell>
          <cell r="F220">
            <v>5</v>
          </cell>
        </row>
        <row r="221">
          <cell r="B221" t="str">
            <v xml:space="preserve">          On existing poleline along Goreway Drive from Derry Rd.</v>
          </cell>
          <cell r="C221">
            <v>1.7</v>
          </cell>
        </row>
        <row r="222">
          <cell r="B222" t="str">
            <v xml:space="preserve">          to Orlando MS near American Dr.</v>
          </cell>
        </row>
        <row r="225">
          <cell r="A225">
            <v>6</v>
          </cell>
        </row>
        <row r="230">
          <cell r="A230">
            <v>7</v>
          </cell>
        </row>
        <row r="235">
          <cell r="A235">
            <v>8</v>
          </cell>
        </row>
        <row r="240">
          <cell r="A240">
            <v>9</v>
          </cell>
        </row>
        <row r="245">
          <cell r="B245" t="str">
            <v>SUB-TOTAL</v>
          </cell>
          <cell r="D245">
            <v>2155000</v>
          </cell>
        </row>
        <row r="247">
          <cell r="A247" t="str">
            <v>(*)  Included  in  1999  Capital  Budget.</v>
          </cell>
        </row>
        <row r="250">
          <cell r="B250" t="str">
            <v>POSSIBLE  SYSTEM   CAPITAL PROJECTS  -  2000</v>
          </cell>
        </row>
        <row r="252">
          <cell r="A252" t="str">
            <v>SUBTRANSMISSION</v>
          </cell>
          <cell r="D252" t="str">
            <v>Date:</v>
          </cell>
          <cell r="F252">
            <v>37118.646983796294</v>
          </cell>
        </row>
        <row r="255">
          <cell r="A255" t="str">
            <v>ITEM</v>
          </cell>
          <cell r="B255" t="str">
            <v>DESCRIPTION</v>
          </cell>
          <cell r="C255" t="str">
            <v>TYPE</v>
          </cell>
          <cell r="D255" t="str">
            <v>ESTIMATE</v>
          </cell>
          <cell r="E255" t="str">
            <v>ZONE</v>
          </cell>
          <cell r="F255" t="str">
            <v>PRIORITY</v>
          </cell>
        </row>
        <row r="256">
          <cell r="C256" t="str">
            <v>(km)</v>
          </cell>
        </row>
        <row r="258">
          <cell r="B258" t="str">
            <v>27.6 kV SOUTH SYSTEM</v>
          </cell>
        </row>
        <row r="261">
          <cell r="A261">
            <v>1</v>
          </cell>
          <cell r="B261" t="str">
            <v>27.6 kV Cliff Rd. - ROW to Queensway</v>
          </cell>
          <cell r="C261" t="str">
            <v>REBUILD</v>
          </cell>
          <cell r="D261">
            <v>290000</v>
          </cell>
          <cell r="F261">
            <v>1</v>
          </cell>
        </row>
        <row r="262">
          <cell r="B262" t="str">
            <v xml:space="preserve">          On rebuild poleline along Cliff Rd. east of Hwy 10</v>
          </cell>
          <cell r="C262">
            <v>1.2</v>
          </cell>
        </row>
        <row r="263">
          <cell r="B263" t="str">
            <v xml:space="preserve">          from O.H. ROW to Queensway</v>
          </cell>
        </row>
        <row r="266">
          <cell r="A266">
            <v>2</v>
          </cell>
          <cell r="B266" t="str">
            <v>27.6 kV Lakeshore Rd -  Cawthra and Dixie</v>
          </cell>
          <cell r="C266" t="str">
            <v>REBUILD</v>
          </cell>
          <cell r="D266">
            <v>280000</v>
          </cell>
          <cell r="F266">
            <v>2</v>
          </cell>
        </row>
        <row r="267">
          <cell r="B267" t="str">
            <v xml:space="preserve">          On rebuild poleline along Lakeshore Rd.</v>
          </cell>
          <cell r="C267">
            <v>1</v>
          </cell>
        </row>
        <row r="268">
          <cell r="B268" t="str">
            <v xml:space="preserve">          between Cawthra and Dixie</v>
          </cell>
        </row>
        <row r="271">
          <cell r="A271">
            <v>3</v>
          </cell>
          <cell r="B271" t="str">
            <v>27.6 kV Stanfield - ROW to Queensway</v>
          </cell>
          <cell r="C271" t="str">
            <v>NEW</v>
          </cell>
          <cell r="D271">
            <v>305000</v>
          </cell>
          <cell r="F271">
            <v>3</v>
          </cell>
        </row>
        <row r="272">
          <cell r="B272" t="str">
            <v xml:space="preserve">          On existing poleline along Stanfield Rd. east of Hwy 10</v>
          </cell>
          <cell r="C272">
            <v>1.5</v>
          </cell>
        </row>
        <row r="273">
          <cell r="B273" t="str">
            <v xml:space="preserve">          from O.H. ROW to Queensway</v>
          </cell>
        </row>
        <row r="276">
          <cell r="A276">
            <v>4</v>
          </cell>
          <cell r="B276" t="str">
            <v>27.6 kV Indian Grove  - Lorne Park TS to Lakeshore</v>
          </cell>
          <cell r="C276" t="str">
            <v>REBUILD</v>
          </cell>
          <cell r="D276">
            <v>560000</v>
          </cell>
          <cell r="F276">
            <v>4</v>
          </cell>
        </row>
        <row r="277">
          <cell r="B277" t="str">
            <v xml:space="preserve">          On existing poleline along Indian Grove and Kane Rd. west of</v>
          </cell>
          <cell r="C277">
            <v>2.4</v>
          </cell>
        </row>
        <row r="278">
          <cell r="B278" t="str">
            <v xml:space="preserve">          Mississauga Rd. from O.H. ROW to Lakeshore</v>
          </cell>
        </row>
        <row r="281">
          <cell r="A281">
            <v>5</v>
          </cell>
          <cell r="B281" t="str">
            <v>27.6 KV Highway 10 - Lakeshore to Queensway</v>
          </cell>
          <cell r="C281" t="str">
            <v>REBUILD</v>
          </cell>
          <cell r="D281">
            <v>780000</v>
          </cell>
          <cell r="F281">
            <v>5</v>
          </cell>
        </row>
        <row r="282">
          <cell r="B282" t="str">
            <v xml:space="preserve">          On existing poleline along Hwy 10</v>
          </cell>
          <cell r="C282">
            <v>3.5</v>
          </cell>
        </row>
        <row r="283">
          <cell r="B283" t="str">
            <v xml:space="preserve">          between Lakeshore and Queensway</v>
          </cell>
        </row>
        <row r="286">
          <cell r="A286">
            <v>6</v>
          </cell>
          <cell r="B286" t="str">
            <v>27.6 KV Winston C.Blvd. -  St. Lawrence Cement Plant</v>
          </cell>
          <cell r="C286" t="str">
            <v>REBUILD</v>
          </cell>
          <cell r="D286">
            <v>780000</v>
          </cell>
        </row>
        <row r="287">
          <cell r="B287" t="str">
            <v xml:space="preserve">          On existing poleline along WCB south to Lakeshore</v>
          </cell>
          <cell r="C287">
            <v>3.5</v>
          </cell>
        </row>
        <row r="288">
          <cell r="B288" t="str">
            <v xml:space="preserve">          to St. Lawrence Cemnet  Plant</v>
          </cell>
        </row>
        <row r="291">
          <cell r="A291">
            <v>7</v>
          </cell>
        </row>
        <row r="296">
          <cell r="A296">
            <v>8</v>
          </cell>
        </row>
        <row r="301">
          <cell r="A301">
            <v>9</v>
          </cell>
        </row>
        <row r="306">
          <cell r="B306" t="str">
            <v>SUB-TOTAL</v>
          </cell>
          <cell r="D306">
            <v>2995000</v>
          </cell>
        </row>
        <row r="308">
          <cell r="A308" t="str">
            <v>(*)  Included  in  1999  Capital  Budget.</v>
          </cell>
        </row>
        <row r="311">
          <cell r="B311" t="str">
            <v>POSSIBLE  SYSTEM   CAPITAL PROJECTS  -  2000</v>
          </cell>
        </row>
        <row r="313">
          <cell r="A313" t="str">
            <v>SUBTRANSMISSION</v>
          </cell>
          <cell r="D313" t="str">
            <v>Date:</v>
          </cell>
          <cell r="F313">
            <v>37118.646983796294</v>
          </cell>
        </row>
        <row r="316">
          <cell r="A316" t="str">
            <v>ITEM</v>
          </cell>
          <cell r="B316" t="str">
            <v>DESCRIPTION</v>
          </cell>
          <cell r="C316" t="str">
            <v>TYPE</v>
          </cell>
          <cell r="D316" t="str">
            <v>ESTIMATE</v>
          </cell>
          <cell r="E316" t="str">
            <v>ZONE</v>
          </cell>
          <cell r="F316" t="str">
            <v>PRIORITY</v>
          </cell>
        </row>
        <row r="317">
          <cell r="C317" t="str">
            <v>(km)</v>
          </cell>
        </row>
        <row r="319">
          <cell r="B319" t="str">
            <v>27.6 kV NORTH SYSTEM</v>
          </cell>
        </row>
        <row r="322">
          <cell r="A322" t="str">
            <v>1*</v>
          </cell>
          <cell r="B322" t="str">
            <v>27.6 kV Mavis - Erindale TS to Brittannia Rd.</v>
          </cell>
          <cell r="C322" t="str">
            <v>ADD (F)</v>
          </cell>
          <cell r="D322">
            <v>870000</v>
          </cell>
          <cell r="F322">
            <v>1</v>
          </cell>
        </row>
        <row r="323">
          <cell r="B323" t="str">
            <v xml:space="preserve">          New underground feeders from Erindale TS to Mavis Rd. and</v>
          </cell>
          <cell r="C323">
            <v>3</v>
          </cell>
        </row>
        <row r="324">
          <cell r="B324" t="str">
            <v xml:space="preserve">          additional cct on exiting poleline along Mavis Rd. to Eglinton</v>
          </cell>
        </row>
        <row r="325">
          <cell r="B325" t="str">
            <v xml:space="preserve">          and north to Britannia Rd.</v>
          </cell>
        </row>
        <row r="327">
          <cell r="A327">
            <v>2</v>
          </cell>
          <cell r="B327" t="str">
            <v>27.6 kV /44 kV- Intertie Substation.</v>
          </cell>
          <cell r="C327" t="str">
            <v>ADD (F)</v>
          </cell>
          <cell r="D327">
            <v>375000</v>
          </cell>
          <cell r="E327" t="str">
            <v>R</v>
          </cell>
          <cell r="F327">
            <v>2</v>
          </cell>
        </row>
        <row r="328">
          <cell r="B328" t="str">
            <v xml:space="preserve">          Along Tomken Rd at a suitable location (at Derry MS?)</v>
          </cell>
          <cell r="C328">
            <v>0.7</v>
          </cell>
        </row>
        <row r="329">
          <cell r="B329" t="str">
            <v xml:space="preserve">          between Britannia and Derry Rd.</v>
          </cell>
        </row>
        <row r="332">
          <cell r="A332">
            <v>3</v>
          </cell>
          <cell r="B332" t="str">
            <v>27.6 kV - Hwy 10  - From ROW to Eglinton</v>
          </cell>
          <cell r="C332" t="str">
            <v>NEW (F)</v>
          </cell>
          <cell r="D332">
            <v>30050</v>
          </cell>
          <cell r="F332">
            <v>3</v>
          </cell>
        </row>
        <row r="333">
          <cell r="B333" t="str">
            <v xml:space="preserve">          Create a tie between two polelines</v>
          </cell>
          <cell r="C333">
            <v>6.7000000000000004E-2</v>
          </cell>
        </row>
        <row r="334">
          <cell r="B334" t="str">
            <v xml:space="preserve">          at north-east corner of Hwys10 and 403</v>
          </cell>
        </row>
        <row r="337">
          <cell r="A337">
            <v>4</v>
          </cell>
          <cell r="B337" t="str">
            <v>27.6 kV - Kennedy Rd.</v>
          </cell>
          <cell r="C337" t="str">
            <v>REBUILD (F)</v>
          </cell>
          <cell r="D337">
            <v>450000</v>
          </cell>
          <cell r="F337">
            <v>4</v>
          </cell>
        </row>
        <row r="338">
          <cell r="B338" t="str">
            <v xml:space="preserve">          On existing poleline along Kennedy Rd. from</v>
          </cell>
          <cell r="C338">
            <v>2</v>
          </cell>
        </row>
        <row r="339">
          <cell r="B339" t="str">
            <v xml:space="preserve">          Eglinton Av. To Britannia</v>
          </cell>
        </row>
        <row r="342">
          <cell r="A342">
            <v>5</v>
          </cell>
          <cell r="B342" t="str">
            <v>27.6 kV Bramalea TS Feeder Ties</v>
          </cell>
          <cell r="C342" t="str">
            <v>NEW</v>
          </cell>
          <cell r="D342">
            <v>300000</v>
          </cell>
          <cell r="F342">
            <v>5</v>
          </cell>
        </row>
        <row r="343">
          <cell r="B343" t="str">
            <v xml:space="preserve">          New poleline from Bramalea T.S. along</v>
          </cell>
          <cell r="C343">
            <v>5</v>
          </cell>
        </row>
        <row r="344">
          <cell r="B344" t="str">
            <v xml:space="preserve">          Utility Corridor to Dixie/Tomken/Kennedy</v>
          </cell>
        </row>
        <row r="345">
          <cell r="B345" t="str">
            <v xml:space="preserve">           OR  along Bramalea Rd &amp; Drew Rd.</v>
          </cell>
        </row>
        <row r="352">
          <cell r="A352" t="str">
            <v>7*</v>
          </cell>
          <cell r="B352" t="str">
            <v>27.6 kV - Traders Area</v>
          </cell>
          <cell r="D352">
            <v>350000</v>
          </cell>
          <cell r="F352">
            <v>7</v>
          </cell>
        </row>
        <row r="353">
          <cell r="B353" t="str">
            <v xml:space="preserve">          Build additional U/G main feeder ties</v>
          </cell>
        </row>
        <row r="354">
          <cell r="B354" t="str">
            <v xml:space="preserve">          between Hwy 10 and Kennedy and create additional 1/0 taps from </v>
          </cell>
        </row>
        <row r="355">
          <cell r="B355" t="str">
            <v xml:space="preserve">          main feeders.</v>
          </cell>
        </row>
        <row r="357">
          <cell r="A357">
            <v>8</v>
          </cell>
          <cell r="B357" t="str">
            <v>27.6 kV - Derry/Ambassedor Area</v>
          </cell>
          <cell r="D357">
            <v>250000</v>
          </cell>
          <cell r="F357">
            <v>8</v>
          </cell>
        </row>
        <row r="358">
          <cell r="B358" t="str">
            <v xml:space="preserve">          Build additional U/G  ties from OH circuits</v>
          </cell>
        </row>
        <row r="359">
          <cell r="B359" t="str">
            <v xml:space="preserve">          between Hwy 10 and Kennedy north of Hwy 401</v>
          </cell>
        </row>
        <row r="362">
          <cell r="A362">
            <v>9</v>
          </cell>
          <cell r="B362" t="str">
            <v>27.6 kV - Hwy 10  - From Britannia to Derry</v>
          </cell>
          <cell r="C362" t="str">
            <v>ADD (F)</v>
          </cell>
          <cell r="D362">
            <v>250000</v>
          </cell>
          <cell r="F362">
            <v>9</v>
          </cell>
        </row>
        <row r="363">
          <cell r="B363" t="str">
            <v xml:space="preserve">          On existing poleline along Hurontario St. from</v>
          </cell>
          <cell r="C363">
            <v>3.4</v>
          </cell>
        </row>
        <row r="364">
          <cell r="B364" t="str">
            <v xml:space="preserve">          Britannia Rd. to Derry Rd.</v>
          </cell>
        </row>
        <row r="368">
          <cell r="B368" t="str">
            <v>SUB-TOTAL</v>
          </cell>
          <cell r="D368">
            <v>2975050</v>
          </cell>
        </row>
        <row r="370">
          <cell r="A370" t="str">
            <v>(*)  Included  in  1999  Capital  Budget.</v>
          </cell>
        </row>
        <row r="373">
          <cell r="B373" t="str">
            <v>POSSIBLE  SYSTEM   CAPITAL PROJECTS  -  2000</v>
          </cell>
        </row>
        <row r="375">
          <cell r="A375" t="str">
            <v>SUBTRANSMISSION</v>
          </cell>
          <cell r="D375" t="str">
            <v>Date:</v>
          </cell>
          <cell r="F375">
            <v>0</v>
          </cell>
        </row>
        <row r="378">
          <cell r="A378" t="str">
            <v>ITEM</v>
          </cell>
          <cell r="B378" t="str">
            <v>DESCRIPTION</v>
          </cell>
          <cell r="C378" t="str">
            <v>TYPE</v>
          </cell>
          <cell r="D378" t="str">
            <v>ESTIMATE</v>
          </cell>
          <cell r="E378" t="str">
            <v>ZONE</v>
          </cell>
          <cell r="F378" t="str">
            <v>PRIORITY</v>
          </cell>
        </row>
        <row r="379">
          <cell r="C379" t="str">
            <v>(km)</v>
          </cell>
        </row>
        <row r="381">
          <cell r="B381" t="str">
            <v>27.6 kV NORTH SYSTEM (Cont'd)</v>
          </cell>
        </row>
        <row r="384">
          <cell r="A384">
            <v>10</v>
          </cell>
          <cell r="B384" t="str">
            <v>27.6 kV - 4th cct on Britannia Rd.</v>
          </cell>
          <cell r="C384" t="str">
            <v>ADD (F)</v>
          </cell>
          <cell r="D384">
            <v>330000</v>
          </cell>
          <cell r="F384">
            <v>9</v>
          </cell>
        </row>
        <row r="385">
          <cell r="B385" t="str">
            <v xml:space="preserve">          On existing poleline along Britannia Rd. from Mavis</v>
          </cell>
          <cell r="C385">
            <v>5</v>
          </cell>
        </row>
        <row r="386">
          <cell r="B386" t="str">
            <v xml:space="preserve">          to Kennedy Rd.</v>
          </cell>
        </row>
        <row r="389">
          <cell r="A389" t="str">
            <v>11*</v>
          </cell>
          <cell r="B389" t="str">
            <v>27.6 kV - New Airport Feeder</v>
          </cell>
          <cell r="C389" t="str">
            <v>ADD (F)</v>
          </cell>
          <cell r="D389">
            <v>330000</v>
          </cell>
        </row>
        <row r="390">
          <cell r="B390" t="str">
            <v xml:space="preserve">          On existing poleline along Bramalea Rd to Derry Rd.</v>
          </cell>
          <cell r="C390">
            <v>5</v>
          </cell>
        </row>
        <row r="391">
          <cell r="B391" t="str">
            <v xml:space="preserve">          and south U/G to Airport to New West SU.</v>
          </cell>
        </row>
        <row r="394">
          <cell r="A394">
            <v>12</v>
          </cell>
          <cell r="B394" t="str">
            <v>27.6 kV - Courtneypark</v>
          </cell>
          <cell r="C394" t="str">
            <v>New</v>
          </cell>
          <cell r="D394">
            <v>380000</v>
          </cell>
        </row>
        <row r="395">
          <cell r="B395" t="str">
            <v xml:space="preserve">          On new pole line from Kennedy easterly to</v>
          </cell>
          <cell r="C395">
            <v>2</v>
          </cell>
        </row>
        <row r="396">
          <cell r="B396" t="str">
            <v xml:space="preserve">          Shawson Dr.</v>
          </cell>
        </row>
        <row r="399">
          <cell r="A399">
            <v>13</v>
          </cell>
          <cell r="B399" t="str">
            <v>27.6 kV - Derry T.S.</v>
          </cell>
          <cell r="C399" t="str">
            <v>New</v>
          </cell>
          <cell r="D399">
            <v>2500000</v>
          </cell>
        </row>
        <row r="400">
          <cell r="B400" t="str">
            <v xml:space="preserve">          Phase I of Derry TS </v>
          </cell>
        </row>
        <row r="425">
          <cell r="B425" t="str">
            <v>SUB-TOTAL</v>
          </cell>
          <cell r="D425">
            <v>6515050</v>
          </cell>
        </row>
        <row r="427">
          <cell r="A427" t="str">
            <v>(*)  Included  in  1999  Capital  Budget.</v>
          </cell>
        </row>
        <row r="430">
          <cell r="B430" t="str">
            <v>POSSIBLE  SYSTEM   CAPITAL PROJECTS  -  2000</v>
          </cell>
        </row>
        <row r="432">
          <cell r="A432" t="str">
            <v>DISTRIBUTION</v>
          </cell>
          <cell r="D432" t="str">
            <v>Date:</v>
          </cell>
          <cell r="F432">
            <v>37118.646983796294</v>
          </cell>
        </row>
        <row r="435">
          <cell r="A435" t="str">
            <v>ITEM</v>
          </cell>
          <cell r="B435" t="str">
            <v>DESCRIPTION</v>
          </cell>
          <cell r="C435" t="str">
            <v>TYPE</v>
          </cell>
          <cell r="D435" t="str">
            <v>ESTIMATE</v>
          </cell>
          <cell r="E435" t="str">
            <v>ZONE</v>
          </cell>
          <cell r="F435" t="str">
            <v>PRIORITY</v>
          </cell>
        </row>
        <row r="436">
          <cell r="C436" t="str">
            <v>(km)</v>
          </cell>
        </row>
        <row r="438">
          <cell r="B438" t="str">
            <v>13.8 kV SYSTEM</v>
          </cell>
        </row>
        <row r="441">
          <cell r="A441" t="str">
            <v>1*</v>
          </cell>
          <cell r="B441" t="str">
            <v>13.8 kV Burnhamthorpe- Tomken to Dixie</v>
          </cell>
          <cell r="C441" t="str">
            <v>ADD (F)</v>
          </cell>
          <cell r="D441">
            <v>95000</v>
          </cell>
          <cell r="F441">
            <v>1</v>
          </cell>
        </row>
        <row r="442">
          <cell r="B442" t="str">
            <v xml:space="preserve">         Add cct on rebuild poleline along Burnhamthorpe Rd. from Tomken Rd.</v>
          </cell>
          <cell r="C442">
            <v>1.74</v>
          </cell>
        </row>
        <row r="443">
          <cell r="B443" t="str">
            <v xml:space="preserve">          to Dixie Rd. </v>
          </cell>
        </row>
        <row r="446">
          <cell r="A446" t="str">
            <v>2*</v>
          </cell>
          <cell r="B446" t="str">
            <v>13.8 kV Dixie Rd. - Burnhamtorpe to Eglinton and Eastgate Dr.</v>
          </cell>
          <cell r="C446" t="str">
            <v>ADD (F)</v>
          </cell>
          <cell r="D446">
            <v>240000</v>
          </cell>
          <cell r="F446">
            <v>2</v>
          </cell>
        </row>
        <row r="447">
          <cell r="B447" t="str">
            <v xml:space="preserve">          On existing poleline along Dixie Rd. and Eastgate Dr.</v>
          </cell>
          <cell r="C447">
            <v>2.5</v>
          </cell>
        </row>
        <row r="448">
          <cell r="B448" t="str">
            <v xml:space="preserve">          North of Burnhamthorpe Rd.</v>
          </cell>
        </row>
        <row r="451">
          <cell r="A451" t="str">
            <v>3*</v>
          </cell>
          <cell r="B451" t="str">
            <v>13.8 kV Winston Churchill Blvd. - Closing the "gaps"</v>
          </cell>
          <cell r="C451" t="str">
            <v>ADD (F)</v>
          </cell>
          <cell r="D451">
            <v>235000</v>
          </cell>
          <cell r="F451">
            <v>3</v>
          </cell>
        </row>
        <row r="452">
          <cell r="B452" t="str">
            <v xml:space="preserve">          On existing poleline along Winston Churchill Blvd. Britannia Rd</v>
          </cell>
          <cell r="C452">
            <v>4.4000000000000004</v>
          </cell>
        </row>
        <row r="453">
          <cell r="B453" t="str">
            <v xml:space="preserve">          to Derry Rd. and north to the Tracks south of Hwy 401 and connect</v>
          </cell>
        </row>
        <row r="454">
          <cell r="B454" t="str">
            <v xml:space="preserve">          U/G taps to the Overhead circuits</v>
          </cell>
        </row>
        <row r="456">
          <cell r="A456" t="str">
            <v>4*</v>
          </cell>
          <cell r="B456" t="str">
            <v>13.8 kV Glen Erin - Dundas</v>
          </cell>
          <cell r="C456" t="str">
            <v>REBUILD (F)</v>
          </cell>
          <cell r="D456">
            <v>140000</v>
          </cell>
          <cell r="F456">
            <v>4</v>
          </cell>
        </row>
        <row r="457">
          <cell r="B457" t="str">
            <v xml:space="preserve">          On rebuild poleline along Glen Erin Dr. from Dundas</v>
          </cell>
          <cell r="C457">
            <v>1</v>
          </cell>
        </row>
        <row r="458">
          <cell r="B458" t="str">
            <v xml:space="preserve">          south to Sheridan Homelands</v>
          </cell>
        </row>
        <row r="461">
          <cell r="A461">
            <v>5</v>
          </cell>
          <cell r="B461" t="str">
            <v>13.8 kV Glen Erin - Hwy 403 to Eglinton</v>
          </cell>
          <cell r="C461" t="str">
            <v>ADD (F)</v>
          </cell>
          <cell r="D461">
            <v>120000</v>
          </cell>
          <cell r="E461" t="str">
            <v>R</v>
          </cell>
          <cell r="F461">
            <v>5</v>
          </cell>
        </row>
        <row r="462">
          <cell r="B462" t="str">
            <v xml:space="preserve">          On existing poleline along Glen Erin Dr. from </v>
          </cell>
          <cell r="C462">
            <v>1.5</v>
          </cell>
        </row>
        <row r="463">
          <cell r="B463" t="str">
            <v xml:space="preserve">          Hwy. 403 to Eglinton Av. (including 44 kV cct)</v>
          </cell>
        </row>
        <row r="466">
          <cell r="A466">
            <v>6</v>
          </cell>
          <cell r="B466" t="str">
            <v>13.8 kV Burnhamthorpe Rd. - Mississauga Rd to Winston Churchill Blvd.</v>
          </cell>
          <cell r="C466" t="str">
            <v>ADD</v>
          </cell>
          <cell r="D466">
            <v>258000</v>
          </cell>
          <cell r="F466">
            <v>6</v>
          </cell>
        </row>
        <row r="467">
          <cell r="B467" t="str">
            <v xml:space="preserve">          On existing poleline along Burnhamthorpe from Glen Erin Dr. to</v>
          </cell>
          <cell r="C467">
            <v>4</v>
          </cell>
        </row>
        <row r="468">
          <cell r="B468" t="str">
            <v xml:space="preserve">          Winston Churchill Blvd. and from Rogers MS to Mississauga Rd.</v>
          </cell>
        </row>
        <row r="469">
          <cell r="B469" t="str">
            <v xml:space="preserve">          and connect F6 CB to the feeder</v>
          </cell>
        </row>
        <row r="471">
          <cell r="A471">
            <v>7</v>
          </cell>
          <cell r="B471" t="str">
            <v>13.8 kV Matheson Blvd. - Tomken to Dixie</v>
          </cell>
          <cell r="C471" t="str">
            <v>ADD</v>
          </cell>
          <cell r="D471">
            <v>123000</v>
          </cell>
          <cell r="F471">
            <v>7</v>
          </cell>
        </row>
        <row r="472">
          <cell r="B472" t="str">
            <v xml:space="preserve">          On existing poleline along Matheson Blvd.</v>
          </cell>
          <cell r="C472">
            <v>1.3</v>
          </cell>
        </row>
        <row r="473">
          <cell r="B473" t="str">
            <v xml:space="preserve">          between Tomken Rd. and Dixie Rd. (including 44 kV cct)</v>
          </cell>
        </row>
        <row r="476">
          <cell r="A476">
            <v>8</v>
          </cell>
          <cell r="B476" t="str">
            <v>13. 8 kV Queen St/ Britannia</v>
          </cell>
          <cell r="C476" t="str">
            <v>REBUILD</v>
          </cell>
          <cell r="D476">
            <v>195500</v>
          </cell>
          <cell r="F476">
            <v>8</v>
          </cell>
        </row>
        <row r="477">
          <cell r="B477" t="str">
            <v xml:space="preserve">          On existing poleline along Britannia Rd east of Erin Mills Pkwy</v>
          </cell>
          <cell r="C477">
            <v>1.5</v>
          </cell>
        </row>
        <row r="478">
          <cell r="B478" t="str">
            <v xml:space="preserve">          and along Queens Street north of Britannia Rd. and south</v>
          </cell>
        </row>
        <row r="479">
          <cell r="B479" t="str">
            <v xml:space="preserve">          to Alpha Mills MS</v>
          </cell>
        </row>
        <row r="481">
          <cell r="A481" t="str">
            <v>9*</v>
          </cell>
          <cell r="B481" t="str">
            <v>13.8 kV Derry/Mississauga  - Argentia  to Old Derry &amp; along Derry</v>
          </cell>
          <cell r="C481" t="str">
            <v>REBUILD</v>
          </cell>
          <cell r="D481">
            <v>165000</v>
          </cell>
          <cell r="E481" t="str">
            <v>R</v>
          </cell>
          <cell r="F481">
            <v>9</v>
          </cell>
        </row>
        <row r="482">
          <cell r="B482" t="str">
            <v xml:space="preserve">          On existing poleline along Mississauga Rd. from Argentia Rd</v>
          </cell>
          <cell r="C482">
            <v>2</v>
          </cell>
        </row>
        <row r="483">
          <cell r="B483" t="str">
            <v xml:space="preserve">          to Derry Rd. and east along Derry Rd. to Old Derry Rd. and south</v>
          </cell>
        </row>
        <row r="484">
          <cell r="B484" t="str">
            <v xml:space="preserve">          to CIBC (Including 44kV)</v>
          </cell>
        </row>
        <row r="486">
          <cell r="B486" t="str">
            <v>SUB-TOTAL</v>
          </cell>
          <cell r="D486">
            <v>1571500</v>
          </cell>
        </row>
        <row r="488">
          <cell r="A488" t="str">
            <v>(*)  Included  in  1999  Capital  Budget.</v>
          </cell>
        </row>
        <row r="491">
          <cell r="B491" t="str">
            <v>POSSIBLE  SYSTEM   CAPITAL PROJECTS  -  2000</v>
          </cell>
        </row>
        <row r="493">
          <cell r="A493" t="str">
            <v>DISTRIBUTION</v>
          </cell>
          <cell r="D493" t="str">
            <v>Date:</v>
          </cell>
          <cell r="F493">
            <v>37118.646983796294</v>
          </cell>
        </row>
        <row r="496">
          <cell r="A496" t="str">
            <v>ITEM</v>
          </cell>
          <cell r="B496" t="str">
            <v>DESCRIPTION</v>
          </cell>
          <cell r="C496" t="str">
            <v>TYPE</v>
          </cell>
          <cell r="D496" t="str">
            <v>ESTIMATE</v>
          </cell>
          <cell r="E496" t="str">
            <v>ZONE</v>
          </cell>
          <cell r="F496" t="str">
            <v>PRIORITY</v>
          </cell>
        </row>
        <row r="497">
          <cell r="C497" t="str">
            <v>(km)</v>
          </cell>
        </row>
        <row r="499">
          <cell r="B499" t="str">
            <v>13.8 kV SYSTEM (Cont'd)</v>
          </cell>
        </row>
        <row r="502">
          <cell r="A502" t="str">
            <v>10*</v>
          </cell>
          <cell r="B502" t="str">
            <v>13.8 kV American/Elmbank Drive Feeder Tie</v>
          </cell>
          <cell r="C502" t="str">
            <v>REBUILD (F)</v>
          </cell>
          <cell r="D502">
            <v>258000</v>
          </cell>
          <cell r="F502">
            <v>10</v>
          </cell>
        </row>
        <row r="503">
          <cell r="B503" t="str">
            <v xml:space="preserve">           From Orlando MS to Elmbank and American Dr.</v>
          </cell>
          <cell r="C503">
            <v>2</v>
          </cell>
        </row>
        <row r="504">
          <cell r="B504" t="str">
            <v xml:space="preserve">           From Goreway to Viscount</v>
          </cell>
        </row>
        <row r="507">
          <cell r="A507" t="str">
            <v>11*</v>
          </cell>
          <cell r="B507" t="str">
            <v>Streetsville Conversion (URGENT)</v>
          </cell>
          <cell r="D507">
            <v>100000</v>
          </cell>
          <cell r="F507">
            <v>11</v>
          </cell>
        </row>
        <row r="508">
          <cell r="B508" t="str">
            <v xml:space="preserve">           Convert 4.16 kV to 13.8 kV in area SE  of</v>
          </cell>
        </row>
        <row r="509">
          <cell r="B509" t="str">
            <v xml:space="preserve">           Britannia Rd. and Queen St. and reconductor</v>
          </cell>
        </row>
        <row r="510">
          <cell r="B510" t="str">
            <v xml:space="preserve">           to 556 kcmil circuit along Britannia Rd.</v>
          </cell>
        </row>
        <row r="512">
          <cell r="A512" t="str">
            <v>12*</v>
          </cell>
          <cell r="B512" t="str">
            <v>600 V.Secondary Busses - Sectionalizing</v>
          </cell>
          <cell r="D512">
            <v>100000</v>
          </cell>
        </row>
        <row r="513">
          <cell r="B513" t="str">
            <v xml:space="preserve">           Various locations</v>
          </cell>
        </row>
        <row r="517">
          <cell r="A517">
            <v>13</v>
          </cell>
          <cell r="B517" t="str">
            <v>13.8 kV Thomas St</v>
          </cell>
          <cell r="C517" t="str">
            <v>Add</v>
          </cell>
          <cell r="D517">
            <v>258000</v>
          </cell>
          <cell r="F517">
            <v>10</v>
          </cell>
        </row>
        <row r="518">
          <cell r="B518" t="str">
            <v xml:space="preserve">           On exsiting poleline from Erin Mills Pkwy westerly to</v>
          </cell>
          <cell r="C518">
            <v>2</v>
          </cell>
        </row>
        <row r="519">
          <cell r="B519" t="str">
            <v xml:space="preserve">           WCB.</v>
          </cell>
        </row>
        <row r="522">
          <cell r="A522">
            <v>14</v>
          </cell>
          <cell r="B522" t="str">
            <v>13.8 kV Britannia RD.</v>
          </cell>
          <cell r="C522" t="str">
            <v>Add</v>
          </cell>
          <cell r="D522">
            <v>258000</v>
          </cell>
        </row>
        <row r="523">
          <cell r="B523" t="str">
            <v xml:space="preserve">           On exsiting poleline from WCB westerly to</v>
          </cell>
          <cell r="C523">
            <v>2</v>
          </cell>
        </row>
        <row r="524">
          <cell r="B524" t="str">
            <v xml:space="preserve">           Ninth Line.</v>
          </cell>
        </row>
        <row r="527">
          <cell r="A527">
            <v>15</v>
          </cell>
        </row>
        <row r="532">
          <cell r="A532">
            <v>16</v>
          </cell>
        </row>
        <row r="537">
          <cell r="A537">
            <v>17</v>
          </cell>
        </row>
        <row r="542">
          <cell r="A542">
            <v>18</v>
          </cell>
        </row>
        <row r="547">
          <cell r="B547" t="str">
            <v>SUB-TOTAL</v>
          </cell>
          <cell r="D547">
            <v>974000</v>
          </cell>
        </row>
        <row r="549">
          <cell r="A549" t="str">
            <v>(*)  Included  in  1999  Capital  Budget.</v>
          </cell>
        </row>
        <row r="552">
          <cell r="A552" t="str">
            <v>DISTRIBUTION (Cont'd)</v>
          </cell>
        </row>
        <row r="555">
          <cell r="A555" t="str">
            <v>ITEM</v>
          </cell>
          <cell r="B555" t="str">
            <v>DESCRIPTION</v>
          </cell>
          <cell r="C555" t="str">
            <v>TYPE</v>
          </cell>
          <cell r="D555" t="str">
            <v>ESTIMATE</v>
          </cell>
          <cell r="E555" t="str">
            <v>ZONE</v>
          </cell>
          <cell r="F555" t="str">
            <v>PRIORITY</v>
          </cell>
        </row>
        <row r="556">
          <cell r="C556" t="str">
            <v>(km)</v>
          </cell>
        </row>
        <row r="558">
          <cell r="B558" t="str">
            <v>4.16  KV   SYSTEM</v>
          </cell>
        </row>
        <row r="561">
          <cell r="A561">
            <v>1</v>
          </cell>
          <cell r="B561" t="str">
            <v>4.16 kV Bromsgrove MS/Clarkson MS Tie</v>
          </cell>
          <cell r="C561" t="str">
            <v>REBUILD</v>
          </cell>
          <cell r="D561">
            <v>50000</v>
          </cell>
          <cell r="F561">
            <v>1</v>
          </cell>
        </row>
        <row r="562">
          <cell r="B562" t="str">
            <v xml:space="preserve">          on existing poles between  Clarkson M.S.</v>
          </cell>
          <cell r="C562">
            <v>0.7</v>
          </cell>
        </row>
        <row r="563">
          <cell r="B563" t="str">
            <v xml:space="preserve">           and Bromsgrove  M.S.</v>
          </cell>
        </row>
        <row r="565">
          <cell r="A565">
            <v>2</v>
          </cell>
          <cell r="B565" t="str">
            <v>4.16 kV Atwater Feeder Tie</v>
          </cell>
          <cell r="C565" t="str">
            <v>REBUILD</v>
          </cell>
          <cell r="D565">
            <v>295000</v>
          </cell>
        </row>
        <row r="566">
          <cell r="B566" t="str">
            <v xml:space="preserve">          along Atwater from Cawthra MS  to off load</v>
          </cell>
          <cell r="C566">
            <v>0.8</v>
          </cell>
          <cell r="F566">
            <v>2</v>
          </cell>
        </row>
        <row r="567">
          <cell r="B567" t="str">
            <v xml:space="preserve">          9F4</v>
          </cell>
        </row>
        <row r="570">
          <cell r="A570">
            <v>3</v>
          </cell>
          <cell r="B570" t="str">
            <v>4.16 kV Pinetree MS/Melton MS Tie</v>
          </cell>
          <cell r="C570" t="str">
            <v>REBUILD</v>
          </cell>
          <cell r="D570">
            <v>120000</v>
          </cell>
          <cell r="F570">
            <v>3</v>
          </cell>
        </row>
        <row r="571">
          <cell r="B571" t="str">
            <v xml:space="preserve">          on existing poles between  Pinetree M.S.</v>
          </cell>
          <cell r="C571">
            <v>0.5</v>
          </cell>
        </row>
        <row r="572">
          <cell r="B572" t="str">
            <v xml:space="preserve">           and Melton  M.S.</v>
          </cell>
        </row>
      </sheetData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Overview- HOR U"/>
      <sheetName val="Fixed Assets by Cost Center"/>
      <sheetName val="Fixed Assets by Account"/>
      <sheetName val="Capex - data"/>
      <sheetName val="CAP - data - current month"/>
      <sheetName val="CAP - data - last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E10" t="str">
            <v xml:space="preserve">
</v>
          </cell>
          <cell r="O10">
            <v>0</v>
          </cell>
        </row>
        <row r="11">
          <cell r="E11" t="str">
            <v>C9100</v>
          </cell>
          <cell r="O11">
            <v>-1000</v>
          </cell>
        </row>
        <row r="12">
          <cell r="E12" t="str">
            <v>S9003</v>
          </cell>
          <cell r="O12">
            <v>421</v>
          </cell>
        </row>
        <row r="13">
          <cell r="E13" t="str">
            <v>O9009</v>
          </cell>
          <cell r="O13">
            <v>19656</v>
          </cell>
        </row>
        <row r="14">
          <cell r="E14" t="str">
            <v xml:space="preserve">
</v>
          </cell>
          <cell r="O14">
            <v>0</v>
          </cell>
        </row>
        <row r="15">
          <cell r="E15" t="str">
            <v>C9101</v>
          </cell>
          <cell r="O15">
            <v>0</v>
          </cell>
        </row>
        <row r="16">
          <cell r="E16" t="str">
            <v>C9102</v>
          </cell>
          <cell r="O16">
            <v>0</v>
          </cell>
        </row>
        <row r="17">
          <cell r="E17" t="str">
            <v>C9103</v>
          </cell>
          <cell r="O17">
            <v>0</v>
          </cell>
        </row>
        <row r="18">
          <cell r="E18" t="str">
            <v>C9104</v>
          </cell>
          <cell r="O18">
            <v>-5000</v>
          </cell>
        </row>
        <row r="19">
          <cell r="E19" t="str">
            <v xml:space="preserve">
</v>
          </cell>
          <cell r="O19">
            <v>0</v>
          </cell>
        </row>
        <row r="20">
          <cell r="E20" t="str">
            <v>S9100</v>
          </cell>
          <cell r="O20">
            <v>-25000</v>
          </cell>
        </row>
        <row r="21">
          <cell r="E21" t="str">
            <v xml:space="preserve">
</v>
          </cell>
          <cell r="O21">
            <v>0</v>
          </cell>
        </row>
        <row r="22">
          <cell r="E22" t="str">
            <v>O9100</v>
          </cell>
          <cell r="O22">
            <v>-1200</v>
          </cell>
        </row>
        <row r="23">
          <cell r="E23" t="str">
            <v xml:space="preserve">
</v>
          </cell>
          <cell r="O23">
            <v>0</v>
          </cell>
        </row>
        <row r="24">
          <cell r="E24" t="str">
            <v>C9105</v>
          </cell>
          <cell r="O24">
            <v>-1000</v>
          </cell>
        </row>
        <row r="25">
          <cell r="E25" t="str">
            <v>C9106</v>
          </cell>
          <cell r="O25">
            <v>-13000</v>
          </cell>
        </row>
        <row r="26">
          <cell r="E26" t="str">
            <v xml:space="preserve">
</v>
          </cell>
          <cell r="O26">
            <v>0</v>
          </cell>
        </row>
        <row r="27">
          <cell r="E27" t="str">
            <v>S9102</v>
          </cell>
          <cell r="O27">
            <v>-25000</v>
          </cell>
        </row>
        <row r="28">
          <cell r="E28" t="str">
            <v xml:space="preserve">
</v>
          </cell>
          <cell r="O28">
            <v>0</v>
          </cell>
        </row>
        <row r="29">
          <cell r="E29" t="str">
            <v>O9101</v>
          </cell>
          <cell r="O29">
            <v>-70000</v>
          </cell>
        </row>
        <row r="30">
          <cell r="E30" t="str">
            <v>O9102</v>
          </cell>
          <cell r="O30">
            <v>-10000</v>
          </cell>
        </row>
        <row r="31">
          <cell r="E31" t="str">
            <v>O9103</v>
          </cell>
          <cell r="O31">
            <v>-15000</v>
          </cell>
        </row>
        <row r="32">
          <cell r="E32" t="str">
            <v>O9104</v>
          </cell>
          <cell r="O32">
            <v>-12000</v>
          </cell>
        </row>
        <row r="33">
          <cell r="E33" t="str">
            <v xml:space="preserve">
</v>
          </cell>
          <cell r="O33">
            <v>0</v>
          </cell>
        </row>
        <row r="34">
          <cell r="E34" t="str">
            <v>C8113</v>
          </cell>
          <cell r="O34">
            <v>6023</v>
          </cell>
        </row>
        <row r="35">
          <cell r="E35" t="str">
            <v>C8114</v>
          </cell>
          <cell r="O35">
            <v>1585</v>
          </cell>
        </row>
        <row r="36">
          <cell r="E36" t="str">
            <v>C8115</v>
          </cell>
          <cell r="O36">
            <v>8950</v>
          </cell>
        </row>
        <row r="37">
          <cell r="E37" t="str">
            <v>C9004</v>
          </cell>
          <cell r="O37">
            <v>432</v>
          </cell>
        </row>
        <row r="38">
          <cell r="E38" t="str">
            <v>C9107</v>
          </cell>
          <cell r="O38">
            <v>-15000</v>
          </cell>
        </row>
        <row r="39">
          <cell r="E39" t="str">
            <v>C9108</v>
          </cell>
          <cell r="O39">
            <v>-2000</v>
          </cell>
        </row>
        <row r="40">
          <cell r="E40" t="str">
            <v>C9109</v>
          </cell>
          <cell r="O40">
            <v>-17500</v>
          </cell>
        </row>
        <row r="41">
          <cell r="E41" t="str">
            <v>C9110</v>
          </cell>
          <cell r="O41">
            <v>-2919</v>
          </cell>
        </row>
        <row r="42">
          <cell r="E42" t="str">
            <v>C9111</v>
          </cell>
          <cell r="O42">
            <v>-32085</v>
          </cell>
        </row>
        <row r="43">
          <cell r="E43" t="str">
            <v>C9112</v>
          </cell>
          <cell r="O43">
            <v>-21000</v>
          </cell>
        </row>
        <row r="44">
          <cell r="E44" t="str">
            <v>C9113</v>
          </cell>
          <cell r="O44">
            <v>-20000</v>
          </cell>
        </row>
        <row r="45">
          <cell r="E45" t="str">
            <v>C9114</v>
          </cell>
          <cell r="O45">
            <v>-3000</v>
          </cell>
        </row>
        <row r="46">
          <cell r="E46" t="str">
            <v>C9115</v>
          </cell>
          <cell r="O46">
            <v>-2000</v>
          </cell>
        </row>
        <row r="47">
          <cell r="E47" t="str">
            <v>C9116</v>
          </cell>
          <cell r="O47">
            <v>-145835</v>
          </cell>
        </row>
        <row r="48">
          <cell r="E48" t="str">
            <v>C9117</v>
          </cell>
          <cell r="O48">
            <v>-2000</v>
          </cell>
        </row>
        <row r="49">
          <cell r="E49" t="str">
            <v>C9118</v>
          </cell>
          <cell r="O49">
            <v>-20415</v>
          </cell>
        </row>
        <row r="50">
          <cell r="E50" t="str">
            <v xml:space="preserve">
</v>
          </cell>
          <cell r="O50">
            <v>0</v>
          </cell>
        </row>
        <row r="51">
          <cell r="E51" t="str">
            <v>S9002</v>
          </cell>
          <cell r="O51">
            <v>488</v>
          </cell>
        </row>
        <row r="52">
          <cell r="E52" t="str">
            <v>S9007</v>
          </cell>
          <cell r="O52">
            <v>421</v>
          </cell>
        </row>
        <row r="53">
          <cell r="E53" t="str">
            <v>S9103</v>
          </cell>
          <cell r="O53">
            <v>-8750</v>
          </cell>
        </row>
        <row r="54">
          <cell r="E54" t="str">
            <v>S9104</v>
          </cell>
          <cell r="O54">
            <v>-16919</v>
          </cell>
        </row>
        <row r="55">
          <cell r="E55" t="str">
            <v>S9105</v>
          </cell>
          <cell r="O55">
            <v>-21000</v>
          </cell>
        </row>
        <row r="56">
          <cell r="E56" t="str">
            <v>S9106</v>
          </cell>
          <cell r="O56">
            <v>0</v>
          </cell>
        </row>
        <row r="57">
          <cell r="E57" t="str">
            <v>S9107</v>
          </cell>
          <cell r="O57">
            <v>-13000</v>
          </cell>
        </row>
        <row r="58">
          <cell r="E58" t="str">
            <v>S9108</v>
          </cell>
          <cell r="O58">
            <v>-12019</v>
          </cell>
        </row>
        <row r="59">
          <cell r="E59" t="str">
            <v>S9109</v>
          </cell>
          <cell r="O59">
            <v>-78750</v>
          </cell>
        </row>
        <row r="60">
          <cell r="E60" t="str">
            <v xml:space="preserve">
</v>
          </cell>
          <cell r="O60">
            <v>0</v>
          </cell>
        </row>
        <row r="61">
          <cell r="E61" t="str">
            <v>O9105</v>
          </cell>
          <cell r="O61">
            <v>-2625</v>
          </cell>
        </row>
        <row r="62">
          <cell r="E62" t="str">
            <v xml:space="preserve">
</v>
          </cell>
          <cell r="O62">
            <v>0</v>
          </cell>
        </row>
        <row r="63">
          <cell r="E63" t="str">
            <v>R9104</v>
          </cell>
          <cell r="O63">
            <v>-4081</v>
          </cell>
        </row>
        <row r="64">
          <cell r="E64" t="str">
            <v>R9105</v>
          </cell>
          <cell r="O64">
            <v>-1165</v>
          </cell>
        </row>
        <row r="65">
          <cell r="E65" t="str">
            <v>R9106</v>
          </cell>
          <cell r="O65">
            <v>-7000</v>
          </cell>
        </row>
        <row r="66">
          <cell r="E66" t="str">
            <v>R9108</v>
          </cell>
          <cell r="O66">
            <v>-700</v>
          </cell>
        </row>
        <row r="67">
          <cell r="E67" t="str">
            <v>R9109</v>
          </cell>
          <cell r="O67">
            <v>-8750</v>
          </cell>
        </row>
        <row r="68">
          <cell r="E68" t="str">
            <v>R9112</v>
          </cell>
          <cell r="O68">
            <v>-2250</v>
          </cell>
        </row>
        <row r="69">
          <cell r="E69" t="str">
            <v>R9113</v>
          </cell>
          <cell r="O69">
            <v>-1680</v>
          </cell>
        </row>
        <row r="70">
          <cell r="E70" t="str">
            <v>R9114</v>
          </cell>
          <cell r="O70">
            <v>-1400</v>
          </cell>
        </row>
        <row r="71">
          <cell r="E71" t="str">
            <v xml:space="preserve">
</v>
          </cell>
          <cell r="O71">
            <v>0</v>
          </cell>
        </row>
        <row r="72">
          <cell r="E72" t="str">
            <v>C8111</v>
          </cell>
          <cell r="O72">
            <v>0</v>
          </cell>
        </row>
        <row r="73">
          <cell r="E73" t="str">
            <v>C8112</v>
          </cell>
          <cell r="O73">
            <v>-8244</v>
          </cell>
        </row>
        <row r="74">
          <cell r="E74" t="str">
            <v>C8389</v>
          </cell>
          <cell r="O74">
            <v>0</v>
          </cell>
        </row>
        <row r="75">
          <cell r="E75" t="str">
            <v>C9009</v>
          </cell>
          <cell r="O75">
            <v>7523</v>
          </cell>
        </row>
        <row r="76">
          <cell r="E76" t="str">
            <v>C9010</v>
          </cell>
          <cell r="O76">
            <v>5015</v>
          </cell>
        </row>
        <row r="77">
          <cell r="E77" t="str">
            <v>C9011</v>
          </cell>
          <cell r="O77">
            <v>7523</v>
          </cell>
        </row>
        <row r="78">
          <cell r="E78" t="str">
            <v>C9028</v>
          </cell>
          <cell r="O78">
            <v>837</v>
          </cell>
        </row>
        <row r="79">
          <cell r="E79" t="str">
            <v>C9119</v>
          </cell>
          <cell r="O79">
            <v>-15165</v>
          </cell>
        </row>
        <row r="80">
          <cell r="E80" t="str">
            <v>C9120</v>
          </cell>
          <cell r="O80">
            <v>-8000</v>
          </cell>
        </row>
        <row r="81">
          <cell r="E81" t="str">
            <v>C9121</v>
          </cell>
          <cell r="O81">
            <v>-29165</v>
          </cell>
        </row>
        <row r="82">
          <cell r="E82" t="str">
            <v>C9122</v>
          </cell>
          <cell r="O82">
            <v>-8000</v>
          </cell>
        </row>
        <row r="83">
          <cell r="E83" t="str">
            <v>C9123</v>
          </cell>
          <cell r="O83">
            <v>-8000</v>
          </cell>
        </row>
        <row r="84">
          <cell r="E84" t="str">
            <v>C9124</v>
          </cell>
          <cell r="O84">
            <v>-5000</v>
          </cell>
        </row>
        <row r="85">
          <cell r="E85" t="str">
            <v>C9125</v>
          </cell>
          <cell r="O85">
            <v>-12250</v>
          </cell>
        </row>
        <row r="86">
          <cell r="E86" t="str">
            <v>C9126</v>
          </cell>
          <cell r="O86">
            <v>-3500</v>
          </cell>
        </row>
        <row r="87">
          <cell r="E87" t="str">
            <v>C9127</v>
          </cell>
          <cell r="O87">
            <v>-875</v>
          </cell>
        </row>
        <row r="88">
          <cell r="E88" t="str">
            <v>C9128</v>
          </cell>
          <cell r="O88">
            <v>-2915</v>
          </cell>
        </row>
        <row r="89">
          <cell r="E89" t="str">
            <v>C9129</v>
          </cell>
          <cell r="O89">
            <v>-2915</v>
          </cell>
        </row>
        <row r="90">
          <cell r="E90" t="str">
            <v>C9130</v>
          </cell>
          <cell r="O90">
            <v>-4375</v>
          </cell>
        </row>
        <row r="91">
          <cell r="E91" t="str">
            <v>C9131</v>
          </cell>
          <cell r="O91">
            <v>-2915</v>
          </cell>
        </row>
        <row r="92">
          <cell r="E92" t="str">
            <v>C9132</v>
          </cell>
          <cell r="O92">
            <v>-35000</v>
          </cell>
        </row>
        <row r="93">
          <cell r="E93" t="str">
            <v>C9133</v>
          </cell>
          <cell r="O93">
            <v>-12000</v>
          </cell>
        </row>
        <row r="94">
          <cell r="E94" t="str">
            <v>C9134</v>
          </cell>
          <cell r="O94">
            <v>-8000</v>
          </cell>
        </row>
        <row r="95">
          <cell r="E95" t="str">
            <v>C9135</v>
          </cell>
          <cell r="O95">
            <v>-15000</v>
          </cell>
        </row>
        <row r="96">
          <cell r="E96" t="str">
            <v xml:space="preserve">
</v>
          </cell>
          <cell r="O96">
            <v>0</v>
          </cell>
        </row>
        <row r="97">
          <cell r="E97" t="str">
            <v>S8292</v>
          </cell>
          <cell r="O97">
            <v>3485</v>
          </cell>
        </row>
        <row r="98">
          <cell r="E98" t="str">
            <v>S9001</v>
          </cell>
          <cell r="O98">
            <v>51731</v>
          </cell>
        </row>
        <row r="99">
          <cell r="E99" t="str">
            <v>S9110</v>
          </cell>
          <cell r="O99">
            <v>-1550</v>
          </cell>
        </row>
        <row r="100">
          <cell r="E100" t="str">
            <v>S9111</v>
          </cell>
          <cell r="O100">
            <v>-10000</v>
          </cell>
        </row>
        <row r="101">
          <cell r="E101" t="str">
            <v>S9112</v>
          </cell>
          <cell r="O101">
            <v>-16000</v>
          </cell>
        </row>
        <row r="102">
          <cell r="E102" t="str">
            <v>S9113</v>
          </cell>
          <cell r="O102">
            <v>-20415</v>
          </cell>
        </row>
        <row r="103">
          <cell r="E103" t="str">
            <v>S9114</v>
          </cell>
          <cell r="O103">
            <v>-3500</v>
          </cell>
        </row>
        <row r="104">
          <cell r="E104" t="str">
            <v>S9115</v>
          </cell>
          <cell r="O104">
            <v>-1169</v>
          </cell>
        </row>
        <row r="105">
          <cell r="E105" t="str">
            <v>S9116</v>
          </cell>
          <cell r="O105">
            <v>-1200</v>
          </cell>
        </row>
        <row r="106">
          <cell r="E106" t="str">
            <v>S9117</v>
          </cell>
          <cell r="O106">
            <v>0</v>
          </cell>
        </row>
        <row r="107">
          <cell r="E107" t="str">
            <v>S9118</v>
          </cell>
          <cell r="O107">
            <v>-7000</v>
          </cell>
        </row>
        <row r="108">
          <cell r="E108" t="str">
            <v>S9119</v>
          </cell>
          <cell r="O108">
            <v>-4081</v>
          </cell>
        </row>
        <row r="109">
          <cell r="E109" t="str">
            <v xml:space="preserve">
</v>
          </cell>
          <cell r="O109">
            <v>0</v>
          </cell>
        </row>
        <row r="110">
          <cell r="E110" t="str">
            <v xml:space="preserve">
</v>
          </cell>
          <cell r="O110">
            <v>0</v>
          </cell>
        </row>
        <row r="111">
          <cell r="E111" t="str">
            <v xml:space="preserve">
</v>
          </cell>
          <cell r="O111">
            <v>0</v>
          </cell>
        </row>
        <row r="112">
          <cell r="E112" t="str">
            <v xml:space="preserve">
</v>
          </cell>
          <cell r="O112">
            <v>0</v>
          </cell>
        </row>
        <row r="113">
          <cell r="E113" t="str">
            <v xml:space="preserve">
</v>
          </cell>
          <cell r="O113">
            <v>0</v>
          </cell>
        </row>
        <row r="114">
          <cell r="E114" t="str">
            <v>C8396</v>
          </cell>
          <cell r="O114">
            <v>0</v>
          </cell>
        </row>
        <row r="115">
          <cell r="E115" t="str">
            <v>C8406</v>
          </cell>
          <cell r="O115">
            <v>0</v>
          </cell>
        </row>
        <row r="116">
          <cell r="E116" t="str">
            <v xml:space="preserve">
</v>
          </cell>
          <cell r="O116">
            <v>0</v>
          </cell>
        </row>
        <row r="117">
          <cell r="E117" t="str">
            <v>S9102</v>
          </cell>
          <cell r="O117">
            <v>28203</v>
          </cell>
        </row>
        <row r="118">
          <cell r="E118" t="str">
            <v xml:space="preserve">
</v>
          </cell>
          <cell r="O118">
            <v>0</v>
          </cell>
        </row>
        <row r="119">
          <cell r="E119" t="str">
            <v xml:space="preserve">
</v>
          </cell>
          <cell r="O119">
            <v>0</v>
          </cell>
        </row>
        <row r="120">
          <cell r="E120" t="str">
            <v>C8109</v>
          </cell>
          <cell r="O120">
            <v>0</v>
          </cell>
        </row>
        <row r="121">
          <cell r="E121" t="str">
            <v>C8400</v>
          </cell>
          <cell r="O121">
            <v>-111</v>
          </cell>
        </row>
        <row r="122">
          <cell r="E122" t="str">
            <v>C8404</v>
          </cell>
          <cell r="O122">
            <v>0</v>
          </cell>
        </row>
        <row r="123">
          <cell r="E123" t="str">
            <v>C8407</v>
          </cell>
          <cell r="O123">
            <v>-3689</v>
          </cell>
        </row>
        <row r="124">
          <cell r="E124" t="str">
            <v>C8408</v>
          </cell>
          <cell r="O124">
            <v>0</v>
          </cell>
        </row>
        <row r="125">
          <cell r="E125" t="str">
            <v>C9007</v>
          </cell>
          <cell r="O125">
            <v>2549</v>
          </cell>
        </row>
        <row r="126">
          <cell r="E126" t="str">
            <v>C9103</v>
          </cell>
          <cell r="O126">
            <v>4059</v>
          </cell>
        </row>
        <row r="127">
          <cell r="E127" t="str">
            <v>C9107</v>
          </cell>
          <cell r="O127">
            <v>358</v>
          </cell>
        </row>
        <row r="128">
          <cell r="E128" t="str">
            <v>C9108</v>
          </cell>
          <cell r="O128">
            <v>2899</v>
          </cell>
        </row>
        <row r="129">
          <cell r="E129" t="str">
            <v xml:space="preserve">
</v>
          </cell>
          <cell r="O129">
            <v>0</v>
          </cell>
        </row>
        <row r="130">
          <cell r="E130" t="str">
            <v xml:space="preserve">
</v>
          </cell>
          <cell r="O130">
            <v>0</v>
          </cell>
        </row>
        <row r="131">
          <cell r="E131" t="str">
            <v xml:space="preserve">
</v>
          </cell>
          <cell r="O131">
            <v>0</v>
          </cell>
        </row>
        <row r="132">
          <cell r="E132" t="str">
            <v xml:space="preserve">
</v>
          </cell>
          <cell r="O132">
            <v>0</v>
          </cell>
        </row>
        <row r="133">
          <cell r="E133" t="str">
            <v xml:space="preserve">
</v>
          </cell>
          <cell r="O133">
            <v>0</v>
          </cell>
        </row>
        <row r="134">
          <cell r="E134" t="str">
            <v>C8405</v>
          </cell>
          <cell r="O134">
            <v>0</v>
          </cell>
        </row>
        <row r="135">
          <cell r="E135" t="str">
            <v>C9115</v>
          </cell>
          <cell r="O135">
            <v>1328</v>
          </cell>
        </row>
        <row r="136">
          <cell r="E136" t="str">
            <v xml:space="preserve">
</v>
          </cell>
          <cell r="O136">
            <v>0</v>
          </cell>
        </row>
        <row r="137">
          <cell r="E137" t="str">
            <v xml:space="preserve">
</v>
          </cell>
          <cell r="O137">
            <v>0</v>
          </cell>
        </row>
        <row r="138">
          <cell r="E138" t="str">
            <v xml:space="preserve">
</v>
          </cell>
          <cell r="O138">
            <v>0</v>
          </cell>
        </row>
        <row r="139">
          <cell r="E139" t="str">
            <v>C9136</v>
          </cell>
          <cell r="O139">
            <v>-41200</v>
          </cell>
        </row>
        <row r="140">
          <cell r="E140" t="str">
            <v>C9137</v>
          </cell>
          <cell r="O140">
            <v>-1000</v>
          </cell>
        </row>
        <row r="141">
          <cell r="E141" t="str">
            <v>C9138</v>
          </cell>
          <cell r="O141">
            <v>-900</v>
          </cell>
        </row>
        <row r="142">
          <cell r="E142" t="str">
            <v xml:space="preserve">
</v>
          </cell>
          <cell r="O142">
            <v>0</v>
          </cell>
        </row>
        <row r="143">
          <cell r="E143" t="str">
            <v>S9120</v>
          </cell>
          <cell r="O143">
            <v>-8000</v>
          </cell>
        </row>
        <row r="144">
          <cell r="E144" t="str">
            <v xml:space="preserve">
</v>
          </cell>
          <cell r="O144">
            <v>0</v>
          </cell>
        </row>
        <row r="145">
          <cell r="E145" t="str">
            <v>O9106</v>
          </cell>
          <cell r="O145">
            <v>-5000</v>
          </cell>
        </row>
        <row r="146">
          <cell r="E146" t="str">
            <v xml:space="preserve">
</v>
          </cell>
          <cell r="O146">
            <v>0</v>
          </cell>
        </row>
        <row r="147">
          <cell r="E147" t="str">
            <v>M9100</v>
          </cell>
          <cell r="O147">
            <v>-3000</v>
          </cell>
        </row>
        <row r="148">
          <cell r="E148" t="str">
            <v>M9101</v>
          </cell>
          <cell r="O148">
            <v>-1000</v>
          </cell>
        </row>
        <row r="149">
          <cell r="E149" t="str">
            <v xml:space="preserve">
</v>
          </cell>
          <cell r="O149">
            <v>0</v>
          </cell>
        </row>
        <row r="150">
          <cell r="E150" t="str">
            <v xml:space="preserve">
</v>
          </cell>
          <cell r="O150">
            <v>0</v>
          </cell>
        </row>
        <row r="151">
          <cell r="E151" t="str">
            <v>E9100</v>
          </cell>
          <cell r="O151">
            <v>-2500</v>
          </cell>
        </row>
        <row r="152">
          <cell r="E152" t="str">
            <v>E9101</v>
          </cell>
          <cell r="O152">
            <v>-750</v>
          </cell>
        </row>
        <row r="153">
          <cell r="E153" t="str">
            <v xml:space="preserve">
</v>
          </cell>
          <cell r="O153">
            <v>0</v>
          </cell>
        </row>
        <row r="154">
          <cell r="E154" t="str">
            <v>R9115</v>
          </cell>
          <cell r="O154">
            <v>-875</v>
          </cell>
        </row>
        <row r="155">
          <cell r="E155" t="str">
            <v>R9116</v>
          </cell>
          <cell r="O155">
            <v>-350</v>
          </cell>
        </row>
        <row r="156">
          <cell r="E156" t="str">
            <v xml:space="preserve">
</v>
          </cell>
          <cell r="O156">
            <v>0</v>
          </cell>
        </row>
        <row r="157">
          <cell r="E157" t="str">
            <v>C8207</v>
          </cell>
          <cell r="O157">
            <v>0</v>
          </cell>
        </row>
        <row r="158">
          <cell r="E158" t="str">
            <v>C9020</v>
          </cell>
          <cell r="O158">
            <v>2706</v>
          </cell>
        </row>
        <row r="159">
          <cell r="E159" t="str">
            <v>C9026</v>
          </cell>
          <cell r="O159">
            <v>1291</v>
          </cell>
        </row>
        <row r="160">
          <cell r="E160" t="str">
            <v>C9139</v>
          </cell>
          <cell r="O160">
            <v>-4347</v>
          </cell>
        </row>
        <row r="161">
          <cell r="E161" t="str">
            <v>C9140</v>
          </cell>
          <cell r="O161">
            <v>-660</v>
          </cell>
        </row>
        <row r="162">
          <cell r="E162" t="str">
            <v>C9141</v>
          </cell>
          <cell r="O162">
            <v>-3098</v>
          </cell>
        </row>
        <row r="163">
          <cell r="E163" t="str">
            <v>C9142</v>
          </cell>
          <cell r="O163">
            <v>-2042</v>
          </cell>
        </row>
        <row r="164">
          <cell r="E164" t="str">
            <v xml:space="preserve">
</v>
          </cell>
          <cell r="O164">
            <v>0</v>
          </cell>
        </row>
        <row r="165">
          <cell r="E165" t="str">
            <v>S9121</v>
          </cell>
          <cell r="O165">
            <v>-5833</v>
          </cell>
        </row>
        <row r="166">
          <cell r="E166" t="str">
            <v xml:space="preserve">
</v>
          </cell>
          <cell r="O166">
            <v>0</v>
          </cell>
        </row>
        <row r="167">
          <cell r="E167" t="str">
            <v>O9107</v>
          </cell>
          <cell r="O167">
            <v>-2917</v>
          </cell>
        </row>
        <row r="168">
          <cell r="E168" t="str">
            <v xml:space="preserve">
</v>
          </cell>
          <cell r="O168">
            <v>0</v>
          </cell>
        </row>
        <row r="169">
          <cell r="E169" t="str">
            <v>M9102</v>
          </cell>
          <cell r="O169">
            <v>-17500</v>
          </cell>
        </row>
        <row r="170">
          <cell r="E170" t="str">
            <v xml:space="preserve">
</v>
          </cell>
          <cell r="O170">
            <v>0</v>
          </cell>
        </row>
        <row r="171">
          <cell r="E171" t="str">
            <v>G8002</v>
          </cell>
          <cell r="O171">
            <v>-96466</v>
          </cell>
        </row>
        <row r="172">
          <cell r="E172" t="str">
            <v>REGMSP0409</v>
          </cell>
          <cell r="O172">
            <v>20800</v>
          </cell>
        </row>
        <row r="173">
          <cell r="E173" t="str">
            <v xml:space="preserve">
</v>
          </cell>
          <cell r="O173">
            <v>0</v>
          </cell>
        </row>
        <row r="174">
          <cell r="E174" t="str">
            <v xml:space="preserve">
</v>
          </cell>
          <cell r="O174">
            <v>-145494</v>
          </cell>
        </row>
        <row r="175">
          <cell r="E175" t="str">
            <v xml:space="preserve">
</v>
          </cell>
          <cell r="O175">
            <v>0</v>
          </cell>
        </row>
        <row r="176">
          <cell r="E176" t="str">
            <v>T9039</v>
          </cell>
          <cell r="O176">
            <v>444</v>
          </cell>
        </row>
        <row r="177">
          <cell r="E177" t="str">
            <v>T9100</v>
          </cell>
          <cell r="O177">
            <v>-3792</v>
          </cell>
        </row>
        <row r="178">
          <cell r="E178" t="str">
            <v>T9101</v>
          </cell>
          <cell r="O178">
            <v>-1167</v>
          </cell>
        </row>
        <row r="179">
          <cell r="E179" t="str">
            <v>T9102</v>
          </cell>
          <cell r="O179">
            <v>-187</v>
          </cell>
        </row>
        <row r="180">
          <cell r="E180" t="str">
            <v>T9103</v>
          </cell>
          <cell r="O180">
            <v>-951</v>
          </cell>
        </row>
        <row r="181">
          <cell r="E181" t="str">
            <v>T9104</v>
          </cell>
          <cell r="O181">
            <v>-583</v>
          </cell>
        </row>
        <row r="182">
          <cell r="E182" t="str">
            <v>T9105</v>
          </cell>
          <cell r="O182">
            <v>-292</v>
          </cell>
        </row>
        <row r="183">
          <cell r="E183" t="str">
            <v>R9002</v>
          </cell>
          <cell r="O183">
            <v>4771</v>
          </cell>
        </row>
        <row r="184">
          <cell r="E184" t="str">
            <v xml:space="preserve">
</v>
          </cell>
          <cell r="O184">
            <v>0</v>
          </cell>
        </row>
        <row r="185">
          <cell r="E185" t="str">
            <v>C9012</v>
          </cell>
          <cell r="O185">
            <v>1318</v>
          </cell>
        </row>
        <row r="186">
          <cell r="E186" t="str">
            <v>C9143</v>
          </cell>
          <cell r="O186">
            <v>-22806</v>
          </cell>
        </row>
        <row r="187">
          <cell r="E187" t="str">
            <v>C9144</v>
          </cell>
          <cell r="O187">
            <v>-30000</v>
          </cell>
        </row>
        <row r="188">
          <cell r="E188" t="str">
            <v>C9145</v>
          </cell>
          <cell r="O188">
            <v>-50000</v>
          </cell>
        </row>
        <row r="189">
          <cell r="E189" t="str">
            <v>C9146</v>
          </cell>
          <cell r="O189">
            <v>-75000</v>
          </cell>
        </row>
        <row r="190">
          <cell r="E190" t="str">
            <v>C9147</v>
          </cell>
          <cell r="O190">
            <v>-60000</v>
          </cell>
        </row>
        <row r="191">
          <cell r="E191" t="str">
            <v>C9148</v>
          </cell>
          <cell r="O191">
            <v>-20000</v>
          </cell>
        </row>
        <row r="192">
          <cell r="E192" t="str">
            <v>C9149</v>
          </cell>
          <cell r="O192">
            <v>-36000</v>
          </cell>
        </row>
        <row r="193">
          <cell r="E193" t="str">
            <v xml:space="preserve">
</v>
          </cell>
          <cell r="O193">
            <v>0</v>
          </cell>
        </row>
        <row r="194">
          <cell r="E194" t="str">
            <v>S9001A</v>
          </cell>
          <cell r="O194">
            <v>60407</v>
          </cell>
        </row>
        <row r="195">
          <cell r="E195" t="str">
            <v>S9006</v>
          </cell>
          <cell r="O195">
            <v>6000</v>
          </cell>
        </row>
        <row r="196">
          <cell r="E196" t="str">
            <v>S9122</v>
          </cell>
          <cell r="O196">
            <v>-25000</v>
          </cell>
        </row>
        <row r="197">
          <cell r="E197" t="str">
            <v>S9123</v>
          </cell>
          <cell r="O197">
            <v>38636</v>
          </cell>
        </row>
        <row r="198">
          <cell r="E198" t="str">
            <v>M9001</v>
          </cell>
          <cell r="O198">
            <v>1134</v>
          </cell>
        </row>
        <row r="199">
          <cell r="E199" t="str">
            <v xml:space="preserve">
</v>
          </cell>
          <cell r="O199">
            <v>0</v>
          </cell>
        </row>
        <row r="200">
          <cell r="E200" t="str">
            <v xml:space="preserve">
</v>
          </cell>
          <cell r="O200">
            <v>0</v>
          </cell>
        </row>
        <row r="201">
          <cell r="E201" t="str">
            <v xml:space="preserve">
</v>
          </cell>
          <cell r="O201">
            <v>-60000</v>
          </cell>
        </row>
        <row r="202">
          <cell r="E202" t="str">
            <v xml:space="preserve">
</v>
          </cell>
          <cell r="O202">
            <v>0</v>
          </cell>
        </row>
        <row r="203">
          <cell r="E203" t="str">
            <v xml:space="preserve">
</v>
          </cell>
          <cell r="O203">
            <v>0</v>
          </cell>
        </row>
        <row r="204">
          <cell r="E204" t="str">
            <v>C8385</v>
          </cell>
          <cell r="O204">
            <v>0</v>
          </cell>
        </row>
        <row r="205">
          <cell r="E205" t="str">
            <v>C8397</v>
          </cell>
          <cell r="O205">
            <v>252</v>
          </cell>
        </row>
        <row r="206">
          <cell r="E206" t="str">
            <v>C9150</v>
          </cell>
          <cell r="O206">
            <v>-2000</v>
          </cell>
        </row>
        <row r="207">
          <cell r="E207" t="str">
            <v>C9151</v>
          </cell>
          <cell r="O207">
            <v>-1600</v>
          </cell>
        </row>
        <row r="208">
          <cell r="E208" t="str">
            <v xml:space="preserve">
</v>
          </cell>
          <cell r="O208">
            <v>0</v>
          </cell>
        </row>
        <row r="209">
          <cell r="E209" t="str">
            <v>O9108</v>
          </cell>
          <cell r="O209">
            <v>-1000</v>
          </cell>
        </row>
        <row r="210">
          <cell r="E210" t="str">
            <v xml:space="preserve">
</v>
          </cell>
          <cell r="O210">
            <v>0</v>
          </cell>
        </row>
        <row r="211">
          <cell r="E211" t="str">
            <v>C9152</v>
          </cell>
          <cell r="O211">
            <v>-1458</v>
          </cell>
        </row>
        <row r="212">
          <cell r="E212" t="str">
            <v>C9153</v>
          </cell>
          <cell r="O212">
            <v>-875</v>
          </cell>
        </row>
        <row r="213">
          <cell r="E213" t="str">
            <v>C9154</v>
          </cell>
          <cell r="O213">
            <v>-583</v>
          </cell>
        </row>
        <row r="214">
          <cell r="E214" t="str">
            <v xml:space="preserve">
</v>
          </cell>
          <cell r="O214">
            <v>0</v>
          </cell>
        </row>
        <row r="215">
          <cell r="E215" t="str">
            <v>S9124</v>
          </cell>
          <cell r="O215">
            <v>-1458</v>
          </cell>
        </row>
        <row r="216">
          <cell r="E216" t="str">
            <v>S9125</v>
          </cell>
          <cell r="O216">
            <v>-875</v>
          </cell>
        </row>
        <row r="217">
          <cell r="E217" t="str">
            <v>S9126</v>
          </cell>
          <cell r="O217">
            <v>-583</v>
          </cell>
        </row>
        <row r="218">
          <cell r="E218" t="str">
            <v xml:space="preserve">
</v>
          </cell>
          <cell r="O218">
            <v>0</v>
          </cell>
        </row>
        <row r="219">
          <cell r="E219" t="str">
            <v>O9109</v>
          </cell>
          <cell r="O219">
            <v>-1167</v>
          </cell>
        </row>
        <row r="220">
          <cell r="E220" t="str">
            <v xml:space="preserve">
</v>
          </cell>
          <cell r="O220">
            <v>0</v>
          </cell>
        </row>
        <row r="221">
          <cell r="E221" t="str">
            <v>C9002</v>
          </cell>
          <cell r="O221">
            <v>8465</v>
          </cell>
        </row>
        <row r="222">
          <cell r="E222" t="str">
            <v>C9155</v>
          </cell>
          <cell r="O222">
            <v>0</v>
          </cell>
        </row>
        <row r="223">
          <cell r="E223" t="str">
            <v xml:space="preserve">
</v>
          </cell>
          <cell r="O223">
            <v>0</v>
          </cell>
        </row>
        <row r="224">
          <cell r="E224" t="str">
            <v>O9110</v>
          </cell>
          <cell r="O224">
            <v>-3000</v>
          </cell>
        </row>
        <row r="225">
          <cell r="E225" t="str">
            <v>O9111</v>
          </cell>
          <cell r="O225">
            <v>-1000</v>
          </cell>
        </row>
        <row r="226">
          <cell r="E226" t="str">
            <v xml:space="preserve">
</v>
          </cell>
          <cell r="O226">
            <v>0</v>
          </cell>
        </row>
        <row r="227">
          <cell r="E227" t="str">
            <v>R9117</v>
          </cell>
          <cell r="O227">
            <v>-1575</v>
          </cell>
        </row>
        <row r="228">
          <cell r="E228" t="str">
            <v xml:space="preserve">
</v>
          </cell>
          <cell r="O228">
            <v>0</v>
          </cell>
        </row>
        <row r="229">
          <cell r="E229" t="str">
            <v>C9003</v>
          </cell>
          <cell r="O229">
            <v>2458</v>
          </cell>
        </row>
        <row r="230">
          <cell r="E230" t="str">
            <v>C9005</v>
          </cell>
          <cell r="O230">
            <v>2665</v>
          </cell>
        </row>
        <row r="231">
          <cell r="E231" t="str">
            <v>C9156</v>
          </cell>
          <cell r="O231">
            <v>-14292</v>
          </cell>
        </row>
        <row r="232">
          <cell r="E232" t="str">
            <v>C9156D</v>
          </cell>
          <cell r="O232">
            <v>204</v>
          </cell>
        </row>
        <row r="233">
          <cell r="E233" t="str">
            <v>C9156E</v>
          </cell>
          <cell r="O233">
            <v>204</v>
          </cell>
        </row>
        <row r="234">
          <cell r="E234" t="str">
            <v>C9156F</v>
          </cell>
          <cell r="O234">
            <v>204</v>
          </cell>
        </row>
        <row r="235">
          <cell r="E235" t="str">
            <v>C9156G</v>
          </cell>
          <cell r="O235">
            <v>472</v>
          </cell>
        </row>
        <row r="236">
          <cell r="E236" t="str">
            <v xml:space="preserve">
</v>
          </cell>
          <cell r="O236">
            <v>0</v>
          </cell>
        </row>
        <row r="237">
          <cell r="E237" t="str">
            <v>S9127</v>
          </cell>
          <cell r="O237">
            <v>-17500</v>
          </cell>
        </row>
        <row r="238">
          <cell r="E238" t="str">
            <v>O8107</v>
          </cell>
          <cell r="O238">
            <v>881</v>
          </cell>
        </row>
        <row r="239">
          <cell r="E239" t="str">
            <v xml:space="preserve">
</v>
          </cell>
          <cell r="O239">
            <v>0</v>
          </cell>
        </row>
        <row r="240">
          <cell r="E240" t="str">
            <v>B9100</v>
          </cell>
          <cell r="O240">
            <v>-10000</v>
          </cell>
        </row>
        <row r="241">
          <cell r="E241" t="str">
            <v>B9101</v>
          </cell>
          <cell r="O241">
            <v>-5000</v>
          </cell>
        </row>
        <row r="242">
          <cell r="E242" t="str">
            <v xml:space="preserve">
</v>
          </cell>
          <cell r="O242">
            <v>0</v>
          </cell>
        </row>
        <row r="243">
          <cell r="E243" t="str">
            <v>R8416</v>
          </cell>
          <cell r="O243">
            <v>-107</v>
          </cell>
        </row>
        <row r="244">
          <cell r="E244" t="str">
            <v>R9118</v>
          </cell>
          <cell r="O244">
            <v>0</v>
          </cell>
        </row>
        <row r="245">
          <cell r="E245" t="str">
            <v xml:space="preserve">
</v>
          </cell>
          <cell r="O245">
            <v>0</v>
          </cell>
        </row>
        <row r="246">
          <cell r="E246" t="str">
            <v>C8402</v>
          </cell>
          <cell r="O246">
            <v>0</v>
          </cell>
        </row>
        <row r="247">
          <cell r="E247" t="str">
            <v>C8403</v>
          </cell>
          <cell r="O247">
            <v>-755</v>
          </cell>
        </row>
        <row r="248">
          <cell r="E248" t="str">
            <v>C9008</v>
          </cell>
          <cell r="O248">
            <v>247</v>
          </cell>
        </row>
        <row r="249">
          <cell r="E249" t="str">
            <v>C9157</v>
          </cell>
          <cell r="O249">
            <v>0</v>
          </cell>
        </row>
        <row r="250">
          <cell r="E250" t="str">
            <v>C9158</v>
          </cell>
          <cell r="O250">
            <v>0</v>
          </cell>
        </row>
        <row r="251">
          <cell r="E251" t="str">
            <v>C9159</v>
          </cell>
          <cell r="O251">
            <v>0</v>
          </cell>
        </row>
        <row r="252">
          <cell r="E252" t="str">
            <v>C9160</v>
          </cell>
          <cell r="O252">
            <v>0</v>
          </cell>
        </row>
        <row r="253">
          <cell r="E253" t="str">
            <v xml:space="preserve">
</v>
          </cell>
          <cell r="O253">
            <v>0</v>
          </cell>
        </row>
        <row r="254">
          <cell r="E254" t="str">
            <v>S9128</v>
          </cell>
          <cell r="O254">
            <v>0</v>
          </cell>
        </row>
        <row r="255">
          <cell r="E255" t="str">
            <v xml:space="preserve">
</v>
          </cell>
          <cell r="O255">
            <v>0</v>
          </cell>
        </row>
        <row r="256">
          <cell r="E256" t="str">
            <v>O8076</v>
          </cell>
          <cell r="O256">
            <v>4</v>
          </cell>
        </row>
        <row r="257">
          <cell r="E257" t="str">
            <v>O9112</v>
          </cell>
          <cell r="O257">
            <v>-1500</v>
          </cell>
        </row>
        <row r="258">
          <cell r="E258" t="str">
            <v>O9113</v>
          </cell>
          <cell r="O258">
            <v>-3000</v>
          </cell>
        </row>
        <row r="259">
          <cell r="E259" t="str">
            <v>O9114</v>
          </cell>
          <cell r="O259">
            <v>-10000</v>
          </cell>
        </row>
        <row r="260">
          <cell r="E260" t="str">
            <v>O9115</v>
          </cell>
          <cell r="O260">
            <v>-1500</v>
          </cell>
        </row>
        <row r="261">
          <cell r="E261" t="str">
            <v>O9116</v>
          </cell>
          <cell r="O261">
            <v>-1000</v>
          </cell>
        </row>
        <row r="262">
          <cell r="E262" t="str">
            <v xml:space="preserve">
</v>
          </cell>
          <cell r="O262">
            <v>0</v>
          </cell>
        </row>
        <row r="263">
          <cell r="E263" t="str">
            <v>M9002</v>
          </cell>
          <cell r="O263">
            <v>2171</v>
          </cell>
        </row>
        <row r="264">
          <cell r="E264" t="str">
            <v>M9003</v>
          </cell>
          <cell r="O264">
            <v>3526</v>
          </cell>
        </row>
        <row r="265">
          <cell r="E265" t="str">
            <v>M9103</v>
          </cell>
          <cell r="O265">
            <v>-10000</v>
          </cell>
        </row>
        <row r="266">
          <cell r="E266" t="str">
            <v>M9104</v>
          </cell>
          <cell r="O266">
            <v>-2500</v>
          </cell>
        </row>
        <row r="267">
          <cell r="E267" t="str">
            <v>M9105</v>
          </cell>
          <cell r="O267">
            <v>-5000</v>
          </cell>
        </row>
        <row r="268">
          <cell r="E268" t="str">
            <v>M9106</v>
          </cell>
          <cell r="O268">
            <v>-4500</v>
          </cell>
        </row>
        <row r="269">
          <cell r="E269" t="str">
            <v>M9107</v>
          </cell>
          <cell r="O269">
            <v>-3750</v>
          </cell>
        </row>
        <row r="270">
          <cell r="E270" t="str">
            <v>M9108</v>
          </cell>
          <cell r="O270">
            <v>-1050</v>
          </cell>
        </row>
        <row r="271">
          <cell r="E271" t="str">
            <v>M9109</v>
          </cell>
          <cell r="O271">
            <v>-1250</v>
          </cell>
        </row>
        <row r="272">
          <cell r="E272" t="str">
            <v>M9110</v>
          </cell>
          <cell r="O272">
            <v>-1875</v>
          </cell>
        </row>
        <row r="273">
          <cell r="E273" t="str">
            <v>M9111</v>
          </cell>
          <cell r="O273">
            <v>-9000</v>
          </cell>
        </row>
        <row r="274">
          <cell r="E274" t="str">
            <v xml:space="preserve">
</v>
          </cell>
          <cell r="O274">
            <v>0</v>
          </cell>
        </row>
        <row r="275">
          <cell r="E275" t="str">
            <v>T8317</v>
          </cell>
          <cell r="O275">
            <v>0</v>
          </cell>
        </row>
        <row r="276">
          <cell r="E276" t="str">
            <v>T8323</v>
          </cell>
          <cell r="O276">
            <v>-10</v>
          </cell>
        </row>
        <row r="277">
          <cell r="E277" t="str">
            <v>T8382</v>
          </cell>
          <cell r="O277">
            <v>1005</v>
          </cell>
        </row>
        <row r="278">
          <cell r="E278" t="str">
            <v>T8390</v>
          </cell>
          <cell r="O278">
            <v>1455</v>
          </cell>
        </row>
        <row r="279">
          <cell r="E279" t="str">
            <v>T8391</v>
          </cell>
          <cell r="O279">
            <v>1718</v>
          </cell>
        </row>
        <row r="280">
          <cell r="E280" t="str">
            <v>T8395</v>
          </cell>
          <cell r="O280">
            <v>0</v>
          </cell>
        </row>
        <row r="281">
          <cell r="E281" t="str">
            <v>T8396</v>
          </cell>
          <cell r="O281">
            <v>0</v>
          </cell>
        </row>
        <row r="282">
          <cell r="E282" t="str">
            <v>T8401</v>
          </cell>
          <cell r="O282">
            <v>-3272</v>
          </cell>
        </row>
        <row r="283">
          <cell r="E283" t="str">
            <v>T8402</v>
          </cell>
          <cell r="O283">
            <v>2156</v>
          </cell>
        </row>
        <row r="284">
          <cell r="E284" t="str">
            <v>T9003</v>
          </cell>
          <cell r="O284">
            <v>4455</v>
          </cell>
        </row>
        <row r="285">
          <cell r="E285" t="str">
            <v>T9004</v>
          </cell>
          <cell r="O285">
            <v>2579</v>
          </cell>
        </row>
        <row r="286">
          <cell r="E286" t="str">
            <v>T9005</v>
          </cell>
          <cell r="O286">
            <v>5554</v>
          </cell>
        </row>
        <row r="287">
          <cell r="E287" t="str">
            <v>T9006</v>
          </cell>
          <cell r="O287">
            <v>4211</v>
          </cell>
        </row>
        <row r="288">
          <cell r="E288" t="str">
            <v>T9010</v>
          </cell>
          <cell r="O288">
            <v>915</v>
          </cell>
        </row>
        <row r="289">
          <cell r="E289" t="str">
            <v>T9012</v>
          </cell>
          <cell r="O289">
            <v>1932</v>
          </cell>
        </row>
        <row r="290">
          <cell r="E290" t="str">
            <v>T9014</v>
          </cell>
          <cell r="O290">
            <v>17672</v>
          </cell>
        </row>
        <row r="291">
          <cell r="E291" t="str">
            <v>T9015</v>
          </cell>
          <cell r="O291">
            <v>33786</v>
          </cell>
        </row>
        <row r="292">
          <cell r="E292" t="str">
            <v>T9031</v>
          </cell>
          <cell r="O292">
            <v>5930</v>
          </cell>
        </row>
        <row r="293">
          <cell r="E293" t="str">
            <v>T9032</v>
          </cell>
          <cell r="O293">
            <v>3708</v>
          </cell>
        </row>
        <row r="294">
          <cell r="E294" t="str">
            <v>T9034</v>
          </cell>
          <cell r="O294">
            <v>546</v>
          </cell>
        </row>
        <row r="295">
          <cell r="E295" t="str">
            <v>T9035</v>
          </cell>
          <cell r="O295">
            <v>9911</v>
          </cell>
        </row>
        <row r="296">
          <cell r="E296" t="str">
            <v>T9036</v>
          </cell>
          <cell r="O296">
            <v>2705</v>
          </cell>
        </row>
        <row r="297">
          <cell r="E297" t="str">
            <v>T9037</v>
          </cell>
          <cell r="O297">
            <v>2880</v>
          </cell>
        </row>
        <row r="298">
          <cell r="E298" t="str">
            <v>T9038</v>
          </cell>
          <cell r="O298">
            <v>393</v>
          </cell>
        </row>
        <row r="299">
          <cell r="E299" t="str">
            <v>T9106</v>
          </cell>
          <cell r="O299">
            <v>-1200</v>
          </cell>
        </row>
        <row r="300">
          <cell r="E300" t="str">
            <v>T9107</v>
          </cell>
          <cell r="O300">
            <v>-5000</v>
          </cell>
        </row>
        <row r="301">
          <cell r="E301" t="str">
            <v>T9108</v>
          </cell>
          <cell r="O301">
            <v>-2500</v>
          </cell>
        </row>
        <row r="302">
          <cell r="E302" t="str">
            <v>T9109</v>
          </cell>
          <cell r="O302">
            <v>-5000</v>
          </cell>
        </row>
        <row r="303">
          <cell r="E303" t="str">
            <v>T9110</v>
          </cell>
          <cell r="O303">
            <v>-2000</v>
          </cell>
        </row>
        <row r="304">
          <cell r="E304" t="str">
            <v>T9111</v>
          </cell>
          <cell r="O304">
            <v>138</v>
          </cell>
        </row>
        <row r="305">
          <cell r="E305" t="str">
            <v>T9112</v>
          </cell>
          <cell r="O305">
            <v>-10000</v>
          </cell>
        </row>
        <row r="306">
          <cell r="E306" t="str">
            <v>T9112A</v>
          </cell>
          <cell r="O306">
            <v>5886</v>
          </cell>
        </row>
        <row r="307">
          <cell r="E307" t="str">
            <v>T9113</v>
          </cell>
          <cell r="O307">
            <v>-2000</v>
          </cell>
        </row>
        <row r="308">
          <cell r="E308" t="str">
            <v>T9114</v>
          </cell>
          <cell r="O308">
            <v>-10000</v>
          </cell>
        </row>
        <row r="309">
          <cell r="E309" t="str">
            <v>T9115</v>
          </cell>
          <cell r="O309">
            <v>-5000</v>
          </cell>
        </row>
        <row r="310">
          <cell r="E310" t="str">
            <v>T9116</v>
          </cell>
          <cell r="O310">
            <v>0</v>
          </cell>
        </row>
        <row r="311">
          <cell r="E311" t="str">
            <v>T9117</v>
          </cell>
          <cell r="O311">
            <v>-2500</v>
          </cell>
        </row>
        <row r="312">
          <cell r="E312" t="str">
            <v>T9118</v>
          </cell>
          <cell r="O312">
            <v>-2500</v>
          </cell>
        </row>
        <row r="313">
          <cell r="E313" t="str">
            <v>T9119</v>
          </cell>
          <cell r="O313">
            <v>-1139</v>
          </cell>
        </row>
        <row r="314">
          <cell r="E314" t="str">
            <v>T9120</v>
          </cell>
          <cell r="O314">
            <v>-2500</v>
          </cell>
        </row>
        <row r="315">
          <cell r="E315" t="str">
            <v>T9121</v>
          </cell>
          <cell r="O315">
            <v>-9000</v>
          </cell>
        </row>
        <row r="316">
          <cell r="E316" t="str">
            <v>T9122</v>
          </cell>
          <cell r="O316">
            <v>-6000</v>
          </cell>
        </row>
        <row r="317">
          <cell r="E317" t="str">
            <v>T9123</v>
          </cell>
          <cell r="O317">
            <v>-1500</v>
          </cell>
        </row>
        <row r="318">
          <cell r="E318" t="str">
            <v>T9124</v>
          </cell>
          <cell r="O318">
            <v>-3125</v>
          </cell>
        </row>
        <row r="319">
          <cell r="E319" t="str">
            <v>T9125</v>
          </cell>
          <cell r="O319">
            <v>1734</v>
          </cell>
        </row>
        <row r="320">
          <cell r="E320" t="str">
            <v>T9126</v>
          </cell>
          <cell r="O320">
            <v>-3000</v>
          </cell>
        </row>
        <row r="321">
          <cell r="E321" t="str">
            <v xml:space="preserve">
</v>
          </cell>
          <cell r="O321">
            <v>0</v>
          </cell>
        </row>
        <row r="322">
          <cell r="E322" t="str">
            <v>F9100</v>
          </cell>
          <cell r="O322">
            <v>-41760</v>
          </cell>
        </row>
        <row r="323">
          <cell r="E323" t="str">
            <v xml:space="preserve">
</v>
          </cell>
          <cell r="O323">
            <v>0</v>
          </cell>
        </row>
        <row r="324">
          <cell r="E324" t="str">
            <v>C9161</v>
          </cell>
          <cell r="O324">
            <v>15189</v>
          </cell>
        </row>
        <row r="325">
          <cell r="E325" t="str">
            <v>C9162</v>
          </cell>
          <cell r="O325">
            <v>3595</v>
          </cell>
        </row>
        <row r="326">
          <cell r="E326" t="str">
            <v>C9163</v>
          </cell>
          <cell r="O326">
            <v>0</v>
          </cell>
        </row>
        <row r="327">
          <cell r="E327" t="str">
            <v>C9191</v>
          </cell>
          <cell r="O327">
            <v>-972</v>
          </cell>
        </row>
        <row r="328">
          <cell r="E328" t="str">
            <v xml:space="preserve">
</v>
          </cell>
          <cell r="O328">
            <v>0</v>
          </cell>
        </row>
        <row r="329">
          <cell r="E329" t="str">
            <v>O9117</v>
          </cell>
          <cell r="O329">
            <v>-540</v>
          </cell>
        </row>
        <row r="330">
          <cell r="E330" t="str">
            <v xml:space="preserve">
</v>
          </cell>
          <cell r="O330">
            <v>0</v>
          </cell>
        </row>
        <row r="331">
          <cell r="E331" t="str">
            <v>M9113</v>
          </cell>
          <cell r="O331">
            <v>-700</v>
          </cell>
        </row>
        <row r="332">
          <cell r="E332" t="str">
            <v xml:space="preserve">
</v>
          </cell>
          <cell r="O332">
            <v>0</v>
          </cell>
        </row>
        <row r="333">
          <cell r="E333" t="str">
            <v>T8339</v>
          </cell>
          <cell r="O333">
            <v>0</v>
          </cell>
        </row>
        <row r="334">
          <cell r="E334" t="str">
            <v>T9001</v>
          </cell>
          <cell r="O334">
            <v>4755</v>
          </cell>
        </row>
        <row r="335">
          <cell r="E335" t="str">
            <v>T9127</v>
          </cell>
          <cell r="O335">
            <v>-412</v>
          </cell>
        </row>
        <row r="336">
          <cell r="E336" t="str">
            <v>T9128</v>
          </cell>
          <cell r="O336">
            <v>1693</v>
          </cell>
        </row>
        <row r="337">
          <cell r="E337" t="str">
            <v>T9129</v>
          </cell>
          <cell r="O337">
            <v>-900</v>
          </cell>
        </row>
        <row r="338">
          <cell r="E338" t="str">
            <v>T9130</v>
          </cell>
          <cell r="O338">
            <v>-47</v>
          </cell>
        </row>
        <row r="339">
          <cell r="E339" t="str">
            <v>T9131</v>
          </cell>
          <cell r="O339">
            <v>57</v>
          </cell>
        </row>
        <row r="340">
          <cell r="E340" t="str">
            <v>T9132</v>
          </cell>
          <cell r="O340">
            <v>1446</v>
          </cell>
        </row>
        <row r="341">
          <cell r="E341" t="str">
            <v>T9133</v>
          </cell>
          <cell r="O341">
            <v>-15000</v>
          </cell>
        </row>
        <row r="342">
          <cell r="E342" t="str">
            <v>T9134</v>
          </cell>
          <cell r="O342">
            <v>-1000</v>
          </cell>
        </row>
        <row r="343">
          <cell r="E343" t="str">
            <v>T9135</v>
          </cell>
          <cell r="O343">
            <v>698</v>
          </cell>
        </row>
        <row r="344">
          <cell r="E344" t="str">
            <v>T9136</v>
          </cell>
          <cell r="O344">
            <v>-14581</v>
          </cell>
        </row>
        <row r="345">
          <cell r="E345" t="str">
            <v>T9137</v>
          </cell>
          <cell r="O345">
            <v>-800</v>
          </cell>
        </row>
        <row r="346">
          <cell r="E346" t="str">
            <v>T9138</v>
          </cell>
          <cell r="O346">
            <v>-350</v>
          </cell>
        </row>
        <row r="347">
          <cell r="E347" t="str">
            <v>T9139</v>
          </cell>
          <cell r="O347">
            <v>114</v>
          </cell>
        </row>
        <row r="348">
          <cell r="E348" t="str">
            <v>T9140</v>
          </cell>
          <cell r="O348">
            <v>-5000</v>
          </cell>
        </row>
        <row r="349">
          <cell r="E349" t="str">
            <v>T9141</v>
          </cell>
          <cell r="O349">
            <v>-409</v>
          </cell>
        </row>
        <row r="350">
          <cell r="E350" t="str">
            <v>T9142</v>
          </cell>
          <cell r="O350">
            <v>-24000</v>
          </cell>
        </row>
        <row r="351">
          <cell r="E351" t="str">
            <v xml:space="preserve">
</v>
          </cell>
          <cell r="O351">
            <v>0</v>
          </cell>
        </row>
        <row r="352">
          <cell r="E352" t="str">
            <v>R9119</v>
          </cell>
          <cell r="O352">
            <v>-298</v>
          </cell>
        </row>
        <row r="353">
          <cell r="E353" t="str">
            <v xml:space="preserve">
</v>
          </cell>
          <cell r="O353">
            <v>0</v>
          </cell>
        </row>
        <row r="354">
          <cell r="E354" t="str">
            <v>C9164</v>
          </cell>
          <cell r="O354">
            <v>-1250</v>
          </cell>
        </row>
        <row r="355">
          <cell r="E355" t="str">
            <v xml:space="preserve">
</v>
          </cell>
          <cell r="O355">
            <v>0</v>
          </cell>
        </row>
        <row r="356">
          <cell r="E356" t="str">
            <v>C9165</v>
          </cell>
          <cell r="O356">
            <v>-4668</v>
          </cell>
        </row>
        <row r="357">
          <cell r="E357" t="str">
            <v xml:space="preserve">
</v>
          </cell>
          <cell r="O357">
            <v>0</v>
          </cell>
        </row>
        <row r="358">
          <cell r="E358" t="str">
            <v xml:space="preserve">
</v>
          </cell>
          <cell r="O358">
            <v>0</v>
          </cell>
        </row>
        <row r="359">
          <cell r="E359" t="str">
            <v>C8137</v>
          </cell>
          <cell r="O359">
            <v>-1630</v>
          </cell>
        </row>
        <row r="360">
          <cell r="E360" t="str">
            <v>C9166</v>
          </cell>
          <cell r="O360">
            <v>-15000</v>
          </cell>
        </row>
        <row r="361">
          <cell r="E361" t="str">
            <v>C9166A</v>
          </cell>
          <cell r="O361">
            <v>33</v>
          </cell>
        </row>
        <row r="362">
          <cell r="E362" t="str">
            <v>C9166B</v>
          </cell>
          <cell r="O362">
            <v>2671</v>
          </cell>
        </row>
        <row r="363">
          <cell r="E363" t="str">
            <v>C9167</v>
          </cell>
          <cell r="O363">
            <v>-4200</v>
          </cell>
        </row>
        <row r="364">
          <cell r="E364" t="str">
            <v>C9167A</v>
          </cell>
          <cell r="O364">
            <v>218</v>
          </cell>
        </row>
        <row r="365">
          <cell r="E365" t="str">
            <v>C9167B</v>
          </cell>
          <cell r="O365">
            <v>310</v>
          </cell>
        </row>
        <row r="366">
          <cell r="E366" t="str">
            <v>C9167C</v>
          </cell>
          <cell r="O366">
            <v>310</v>
          </cell>
        </row>
        <row r="367">
          <cell r="E367" t="str">
            <v>C9167D</v>
          </cell>
          <cell r="O367">
            <v>310</v>
          </cell>
        </row>
        <row r="368">
          <cell r="E368" t="str">
            <v>C9167E</v>
          </cell>
          <cell r="O368">
            <v>310</v>
          </cell>
        </row>
        <row r="369">
          <cell r="E369" t="str">
            <v>C9167F</v>
          </cell>
          <cell r="O369">
            <v>310</v>
          </cell>
        </row>
        <row r="370">
          <cell r="E370" t="str">
            <v xml:space="preserve">
</v>
          </cell>
          <cell r="O370">
            <v>0</v>
          </cell>
        </row>
        <row r="371">
          <cell r="E371" t="str">
            <v>S9129</v>
          </cell>
          <cell r="O371">
            <v>-5000</v>
          </cell>
        </row>
        <row r="372">
          <cell r="E372" t="str">
            <v xml:space="preserve">
</v>
          </cell>
          <cell r="O372">
            <v>0</v>
          </cell>
        </row>
        <row r="373">
          <cell r="E373" t="str">
            <v xml:space="preserve">
</v>
          </cell>
          <cell r="O373">
            <v>0</v>
          </cell>
        </row>
        <row r="374">
          <cell r="E374" t="str">
            <v>B9102</v>
          </cell>
          <cell r="O374">
            <v>-8500</v>
          </cell>
        </row>
        <row r="375">
          <cell r="E375" t="str">
            <v xml:space="preserve">
</v>
          </cell>
          <cell r="O375">
            <v>0</v>
          </cell>
        </row>
        <row r="376">
          <cell r="E376" t="str">
            <v>R9120</v>
          </cell>
          <cell r="O376">
            <v>73</v>
          </cell>
        </row>
        <row r="377">
          <cell r="E377" t="str">
            <v xml:space="preserve">
</v>
          </cell>
          <cell r="O377">
            <v>0</v>
          </cell>
        </row>
        <row r="378">
          <cell r="E378" t="str">
            <v>C8163</v>
          </cell>
          <cell r="O378">
            <v>350</v>
          </cell>
        </row>
        <row r="379">
          <cell r="E379" t="str">
            <v>C9168</v>
          </cell>
          <cell r="O379">
            <v>-2000</v>
          </cell>
        </row>
        <row r="380">
          <cell r="E380" t="str">
            <v>C9169</v>
          </cell>
          <cell r="O380">
            <v>-3000</v>
          </cell>
        </row>
        <row r="381">
          <cell r="E381" t="str">
            <v>C9170</v>
          </cell>
          <cell r="O381">
            <v>-1000</v>
          </cell>
        </row>
        <row r="382">
          <cell r="E382" t="str">
            <v>C9170A</v>
          </cell>
          <cell r="O382">
            <v>219</v>
          </cell>
        </row>
        <row r="383">
          <cell r="E383" t="str">
            <v>C9170B</v>
          </cell>
          <cell r="O383">
            <v>339</v>
          </cell>
        </row>
        <row r="384">
          <cell r="E384" t="str">
            <v>C9171</v>
          </cell>
          <cell r="O384">
            <v>-4200</v>
          </cell>
        </row>
        <row r="385">
          <cell r="E385" t="str">
            <v>C9172</v>
          </cell>
          <cell r="O385">
            <v>-4500</v>
          </cell>
        </row>
        <row r="386">
          <cell r="E386" t="str">
            <v>C9173</v>
          </cell>
          <cell r="O386">
            <v>-3553</v>
          </cell>
        </row>
        <row r="387">
          <cell r="E387" t="str">
            <v>C9174</v>
          </cell>
          <cell r="O387">
            <v>-3000</v>
          </cell>
        </row>
        <row r="388">
          <cell r="E388" t="str">
            <v>C9175</v>
          </cell>
          <cell r="O388">
            <v>-5000</v>
          </cell>
        </row>
        <row r="389">
          <cell r="E389" t="str">
            <v>C9176</v>
          </cell>
          <cell r="O389">
            <v>-75000</v>
          </cell>
        </row>
        <row r="390">
          <cell r="E390" t="str">
            <v xml:space="preserve">
</v>
          </cell>
          <cell r="O390">
            <v>0</v>
          </cell>
        </row>
        <row r="391">
          <cell r="E391" t="str">
            <v>S9131</v>
          </cell>
          <cell r="O391">
            <v>-15000</v>
          </cell>
        </row>
        <row r="392">
          <cell r="E392" t="str">
            <v xml:space="preserve">
</v>
          </cell>
          <cell r="O392">
            <v>0</v>
          </cell>
        </row>
        <row r="393">
          <cell r="E393" t="str">
            <v>O9010</v>
          </cell>
          <cell r="O393">
            <v>17353</v>
          </cell>
        </row>
        <row r="394">
          <cell r="E394" t="str">
            <v>O9118</v>
          </cell>
          <cell r="O394">
            <v>208</v>
          </cell>
        </row>
        <row r="395">
          <cell r="E395" t="str">
            <v>O9119</v>
          </cell>
          <cell r="O395">
            <v>-4100</v>
          </cell>
        </row>
        <row r="396">
          <cell r="E396" t="str">
            <v>O9120</v>
          </cell>
          <cell r="O396">
            <v>-16200</v>
          </cell>
        </row>
        <row r="397">
          <cell r="E397" t="str">
            <v>O9121</v>
          </cell>
          <cell r="O397">
            <v>-1500</v>
          </cell>
        </row>
        <row r="398">
          <cell r="E398" t="str">
            <v xml:space="preserve">
</v>
          </cell>
          <cell r="O398">
            <v>0</v>
          </cell>
        </row>
        <row r="399">
          <cell r="E399" t="str">
            <v>Y9100</v>
          </cell>
          <cell r="O399">
            <v>14953</v>
          </cell>
        </row>
        <row r="400">
          <cell r="E400" t="str">
            <v xml:space="preserve">
</v>
          </cell>
          <cell r="O400">
            <v>0</v>
          </cell>
        </row>
        <row r="401">
          <cell r="E401" t="str">
            <v>R9134</v>
          </cell>
          <cell r="O401">
            <v>-800</v>
          </cell>
        </row>
        <row r="402">
          <cell r="E402" t="str">
            <v>R9135</v>
          </cell>
          <cell r="O402">
            <v>0</v>
          </cell>
        </row>
        <row r="403">
          <cell r="E403" t="str">
            <v xml:space="preserve">
</v>
          </cell>
          <cell r="O403">
            <v>0</v>
          </cell>
        </row>
        <row r="404">
          <cell r="E404" t="str">
            <v>C9193</v>
          </cell>
          <cell r="O404">
            <v>-4000</v>
          </cell>
        </row>
        <row r="405">
          <cell r="E405" t="str">
            <v xml:space="preserve">
</v>
          </cell>
          <cell r="O405">
            <v>0</v>
          </cell>
        </row>
        <row r="406">
          <cell r="E406" t="str">
            <v>S9140</v>
          </cell>
          <cell r="O406">
            <v>-4000</v>
          </cell>
        </row>
        <row r="407">
          <cell r="E407" t="str">
            <v>S9141</v>
          </cell>
          <cell r="O407">
            <v>-29162</v>
          </cell>
        </row>
        <row r="408">
          <cell r="E408" t="str">
            <v>S9142</v>
          </cell>
          <cell r="O408">
            <v>-43750</v>
          </cell>
        </row>
        <row r="409">
          <cell r="E409" t="str">
            <v>O9012</v>
          </cell>
          <cell r="O409">
            <v>22969</v>
          </cell>
        </row>
        <row r="410">
          <cell r="E410" t="str">
            <v>B9003</v>
          </cell>
          <cell r="O410">
            <v>0</v>
          </cell>
        </row>
        <row r="411">
          <cell r="E411" t="str">
            <v>B9107</v>
          </cell>
          <cell r="O411">
            <v>690</v>
          </cell>
        </row>
        <row r="412">
          <cell r="E412" t="str">
            <v xml:space="preserve">
</v>
          </cell>
          <cell r="O412">
            <v>0</v>
          </cell>
        </row>
        <row r="413">
          <cell r="E413" t="str">
            <v>R9121</v>
          </cell>
          <cell r="O413">
            <v>-10500</v>
          </cell>
        </row>
        <row r="414">
          <cell r="E414" t="str">
            <v>R9122</v>
          </cell>
          <cell r="O414">
            <v>-2399</v>
          </cell>
        </row>
        <row r="415">
          <cell r="E415" t="str">
            <v>R9123</v>
          </cell>
          <cell r="O415">
            <v>-3000</v>
          </cell>
        </row>
        <row r="416">
          <cell r="E416" t="str">
            <v>R9124</v>
          </cell>
          <cell r="O416">
            <v>-325</v>
          </cell>
        </row>
        <row r="417">
          <cell r="E417" t="str">
            <v>R9125</v>
          </cell>
          <cell r="O417">
            <v>-300</v>
          </cell>
        </row>
        <row r="418">
          <cell r="E418" t="str">
            <v>R9126</v>
          </cell>
          <cell r="O418">
            <v>-300</v>
          </cell>
        </row>
        <row r="419">
          <cell r="E419" t="str">
            <v xml:space="preserve">
</v>
          </cell>
          <cell r="O419">
            <v>0</v>
          </cell>
        </row>
        <row r="420">
          <cell r="E420" t="str">
            <v>C9177</v>
          </cell>
          <cell r="O420">
            <v>-3000</v>
          </cell>
        </row>
        <row r="421">
          <cell r="E421" t="str">
            <v>C9178</v>
          </cell>
          <cell r="O421">
            <v>-325</v>
          </cell>
        </row>
        <row r="422">
          <cell r="E422" t="str">
            <v>C9179</v>
          </cell>
          <cell r="O422">
            <v>-300</v>
          </cell>
        </row>
        <row r="423">
          <cell r="E423" t="str">
            <v>C9180</v>
          </cell>
          <cell r="O423">
            <v>-300</v>
          </cell>
        </row>
        <row r="424">
          <cell r="E424" t="str">
            <v>C9181</v>
          </cell>
          <cell r="O424">
            <v>-500</v>
          </cell>
        </row>
        <row r="425">
          <cell r="E425" t="str">
            <v>C9182</v>
          </cell>
          <cell r="O425">
            <v>-500</v>
          </cell>
        </row>
        <row r="426">
          <cell r="E426" t="str">
            <v>C9183</v>
          </cell>
          <cell r="O426">
            <v>-1500</v>
          </cell>
        </row>
        <row r="427">
          <cell r="E427" t="str">
            <v>C9184</v>
          </cell>
          <cell r="O427">
            <v>-500</v>
          </cell>
        </row>
        <row r="428">
          <cell r="E428" t="str">
            <v>C9185</v>
          </cell>
          <cell r="O428">
            <v>-400</v>
          </cell>
        </row>
        <row r="429">
          <cell r="E429" t="str">
            <v xml:space="preserve">
</v>
          </cell>
          <cell r="O429">
            <v>0</v>
          </cell>
        </row>
        <row r="430">
          <cell r="E430" t="str">
            <v>S9132</v>
          </cell>
          <cell r="O430">
            <v>-2000</v>
          </cell>
        </row>
        <row r="431">
          <cell r="E431" t="str">
            <v xml:space="preserve">
</v>
          </cell>
          <cell r="O431">
            <v>0</v>
          </cell>
        </row>
        <row r="432">
          <cell r="E432" t="str">
            <v>M9114</v>
          </cell>
          <cell r="O432">
            <v>55</v>
          </cell>
        </row>
        <row r="433">
          <cell r="E433" t="str">
            <v>M9115</v>
          </cell>
          <cell r="O433">
            <v>-24000</v>
          </cell>
        </row>
        <row r="434">
          <cell r="E434" t="str">
            <v xml:space="preserve">
</v>
          </cell>
          <cell r="O434">
            <v>0</v>
          </cell>
        </row>
        <row r="435">
          <cell r="E435" t="str">
            <v>D9001</v>
          </cell>
          <cell r="O435">
            <v>0</v>
          </cell>
        </row>
        <row r="436">
          <cell r="E436" t="str">
            <v>D9100</v>
          </cell>
          <cell r="O436">
            <v>-4500</v>
          </cell>
        </row>
        <row r="437">
          <cell r="E437" t="str">
            <v>D9101</v>
          </cell>
          <cell r="O437">
            <v>-5694</v>
          </cell>
        </row>
        <row r="438">
          <cell r="E438" t="str">
            <v>D9102</v>
          </cell>
          <cell r="O438">
            <v>-1000</v>
          </cell>
        </row>
        <row r="439">
          <cell r="E439" t="str">
            <v>D9103</v>
          </cell>
          <cell r="O439">
            <v>-108</v>
          </cell>
        </row>
        <row r="440">
          <cell r="E440" t="str">
            <v>D9104</v>
          </cell>
          <cell r="O440">
            <v>-4500</v>
          </cell>
        </row>
        <row r="441">
          <cell r="E441" t="str">
            <v>D9105</v>
          </cell>
          <cell r="O441">
            <v>-5694</v>
          </cell>
        </row>
        <row r="442">
          <cell r="E442" t="str">
            <v>D9106</v>
          </cell>
          <cell r="O442">
            <v>-1000</v>
          </cell>
        </row>
        <row r="443">
          <cell r="E443" t="str">
            <v>D9107</v>
          </cell>
          <cell r="O443">
            <v>-108</v>
          </cell>
        </row>
        <row r="444">
          <cell r="E444" t="str">
            <v>D9108</v>
          </cell>
          <cell r="O444">
            <v>-4500</v>
          </cell>
        </row>
        <row r="445">
          <cell r="E445" t="str">
            <v>D9109</v>
          </cell>
          <cell r="O445">
            <v>-5694</v>
          </cell>
        </row>
        <row r="446">
          <cell r="E446" t="str">
            <v>D9110</v>
          </cell>
          <cell r="O446">
            <v>-1000</v>
          </cell>
        </row>
        <row r="447">
          <cell r="E447" t="str">
            <v>D9111</v>
          </cell>
          <cell r="O447">
            <v>-108</v>
          </cell>
        </row>
        <row r="448">
          <cell r="E448" t="str">
            <v>D9001</v>
          </cell>
          <cell r="O448">
            <v>12420</v>
          </cell>
        </row>
        <row r="449">
          <cell r="E449" t="str">
            <v xml:space="preserve">
</v>
          </cell>
          <cell r="O449">
            <v>0</v>
          </cell>
        </row>
        <row r="450">
          <cell r="E450" t="str">
            <v>T8356</v>
          </cell>
          <cell r="O450">
            <v>-127</v>
          </cell>
        </row>
        <row r="451">
          <cell r="E451" t="str">
            <v>T9016</v>
          </cell>
          <cell r="O451">
            <v>1951</v>
          </cell>
        </row>
        <row r="452">
          <cell r="E452" t="str">
            <v>T9143</v>
          </cell>
          <cell r="O452">
            <v>-8000</v>
          </cell>
        </row>
        <row r="453">
          <cell r="E453" t="str">
            <v>T9144</v>
          </cell>
          <cell r="O453">
            <v>-6000</v>
          </cell>
        </row>
        <row r="454">
          <cell r="E454" t="str">
            <v>O8106</v>
          </cell>
          <cell r="O454">
            <v>406</v>
          </cell>
        </row>
        <row r="455">
          <cell r="E455" t="str">
            <v xml:space="preserve">
</v>
          </cell>
          <cell r="O455">
            <v>0</v>
          </cell>
        </row>
        <row r="456">
          <cell r="E456" t="str">
            <v>C9186</v>
          </cell>
          <cell r="O456">
            <v>-1486</v>
          </cell>
        </row>
        <row r="457">
          <cell r="E457" t="str">
            <v xml:space="preserve">
</v>
          </cell>
          <cell r="O457">
            <v>0</v>
          </cell>
        </row>
        <row r="458">
          <cell r="E458" t="str">
            <v>S9133</v>
          </cell>
          <cell r="O458">
            <v>-500</v>
          </cell>
        </row>
        <row r="459">
          <cell r="E459" t="str">
            <v>O9011</v>
          </cell>
          <cell r="O459">
            <v>1805</v>
          </cell>
        </row>
        <row r="460">
          <cell r="E460" t="str">
            <v xml:space="preserve">
</v>
          </cell>
          <cell r="O460">
            <v>0</v>
          </cell>
        </row>
        <row r="461">
          <cell r="E461" t="str">
            <v>B8443</v>
          </cell>
          <cell r="O461">
            <v>-556</v>
          </cell>
        </row>
        <row r="462">
          <cell r="E462" t="str">
            <v>B9103</v>
          </cell>
          <cell r="O462">
            <v>0</v>
          </cell>
        </row>
        <row r="463">
          <cell r="E463" t="str">
            <v>B9104</v>
          </cell>
          <cell r="O463">
            <v>-60000</v>
          </cell>
        </row>
        <row r="464">
          <cell r="E464" t="str">
            <v xml:space="preserve">
</v>
          </cell>
          <cell r="O464">
            <v>0</v>
          </cell>
        </row>
        <row r="465">
          <cell r="E465" t="str">
            <v>R9127</v>
          </cell>
          <cell r="O465">
            <v>-5611</v>
          </cell>
        </row>
        <row r="466">
          <cell r="E466" t="str">
            <v>R9128</v>
          </cell>
          <cell r="O466">
            <v>-20000</v>
          </cell>
        </row>
        <row r="467">
          <cell r="E467" t="str">
            <v>R9129</v>
          </cell>
          <cell r="O467">
            <v>-20000</v>
          </cell>
        </row>
        <row r="468">
          <cell r="E468" t="str">
            <v xml:space="preserve">
</v>
          </cell>
          <cell r="O468">
            <v>0</v>
          </cell>
        </row>
        <row r="469">
          <cell r="E469" t="str">
            <v>C9187</v>
          </cell>
          <cell r="O469">
            <v>-15000</v>
          </cell>
        </row>
        <row r="470">
          <cell r="E470" t="str">
            <v xml:space="preserve">
</v>
          </cell>
          <cell r="O470">
            <v>0</v>
          </cell>
        </row>
        <row r="471">
          <cell r="E471" t="str">
            <v>S9134</v>
          </cell>
          <cell r="O471">
            <v>-10000</v>
          </cell>
        </row>
        <row r="472">
          <cell r="E472" t="str">
            <v xml:space="preserve">
</v>
          </cell>
          <cell r="O472">
            <v>0</v>
          </cell>
        </row>
        <row r="473">
          <cell r="E473" t="str">
            <v>T9145</v>
          </cell>
          <cell r="O473">
            <v>-1000</v>
          </cell>
        </row>
        <row r="474">
          <cell r="E474" t="str">
            <v>T9146</v>
          </cell>
          <cell r="O474">
            <v>-1000</v>
          </cell>
        </row>
        <row r="475">
          <cell r="E475" t="str">
            <v xml:space="preserve">
</v>
          </cell>
          <cell r="O475">
            <v>0</v>
          </cell>
        </row>
        <row r="476">
          <cell r="E476" t="str">
            <v>F9001</v>
          </cell>
          <cell r="O476">
            <v>22577</v>
          </cell>
        </row>
        <row r="477">
          <cell r="E477" t="str">
            <v>F9002</v>
          </cell>
          <cell r="O477">
            <v>8604</v>
          </cell>
        </row>
        <row r="478">
          <cell r="E478" t="str">
            <v>F9101</v>
          </cell>
          <cell r="O478">
            <v>154624</v>
          </cell>
        </row>
        <row r="479">
          <cell r="E479" t="str">
            <v>F9103</v>
          </cell>
          <cell r="O479">
            <v>-356</v>
          </cell>
        </row>
        <row r="480">
          <cell r="E480" t="str">
            <v>F9104</v>
          </cell>
          <cell r="O480">
            <v>-35630</v>
          </cell>
        </row>
        <row r="481">
          <cell r="E481" t="str">
            <v>F9105</v>
          </cell>
          <cell r="O481">
            <v>24370</v>
          </cell>
        </row>
        <row r="482">
          <cell r="E482" t="str">
            <v>F9106</v>
          </cell>
          <cell r="O482">
            <v>0</v>
          </cell>
        </row>
        <row r="483">
          <cell r="E483" t="str">
            <v>F9107</v>
          </cell>
          <cell r="O483">
            <v>0</v>
          </cell>
        </row>
        <row r="484">
          <cell r="E484" t="str">
            <v>F9108</v>
          </cell>
          <cell r="O484">
            <v>39096</v>
          </cell>
        </row>
        <row r="485">
          <cell r="E485" t="str">
            <v>F9109</v>
          </cell>
          <cell r="O485">
            <v>0</v>
          </cell>
        </row>
        <row r="486">
          <cell r="E486" t="str">
            <v>F9110</v>
          </cell>
          <cell r="O486">
            <v>77768</v>
          </cell>
        </row>
        <row r="487">
          <cell r="E487" t="str">
            <v>F9111</v>
          </cell>
          <cell r="O487">
            <v>-6000</v>
          </cell>
        </row>
        <row r="488">
          <cell r="E488" t="str">
            <v>F9112</v>
          </cell>
          <cell r="O488">
            <v>-70000</v>
          </cell>
        </row>
        <row r="489">
          <cell r="E489" t="str">
            <v>F9113</v>
          </cell>
          <cell r="O489">
            <v>50210</v>
          </cell>
        </row>
        <row r="490">
          <cell r="E490" t="str">
            <v>F9114</v>
          </cell>
          <cell r="O490">
            <v>0</v>
          </cell>
        </row>
        <row r="491">
          <cell r="E491" t="str">
            <v>F9115</v>
          </cell>
          <cell r="O491">
            <v>0</v>
          </cell>
        </row>
        <row r="492">
          <cell r="E492" t="str">
            <v>F9116</v>
          </cell>
          <cell r="O492">
            <v>-25000</v>
          </cell>
        </row>
        <row r="493">
          <cell r="E493" t="str">
            <v xml:space="preserve">
</v>
          </cell>
          <cell r="O493">
            <v>0</v>
          </cell>
        </row>
        <row r="494">
          <cell r="E494" t="str">
            <v>B9105</v>
          </cell>
          <cell r="O494">
            <v>-24020</v>
          </cell>
        </row>
        <row r="495">
          <cell r="E495" t="str">
            <v>B9106</v>
          </cell>
          <cell r="O495">
            <v>-10000</v>
          </cell>
        </row>
        <row r="496">
          <cell r="E496" t="str">
            <v>B9107</v>
          </cell>
          <cell r="O496">
            <v>0</v>
          </cell>
        </row>
        <row r="497">
          <cell r="E497" t="str">
            <v>B9108</v>
          </cell>
          <cell r="O497">
            <v>-50000</v>
          </cell>
        </row>
        <row r="498">
          <cell r="E498" t="str">
            <v>B9109</v>
          </cell>
          <cell r="O498">
            <v>-15000</v>
          </cell>
        </row>
        <row r="499">
          <cell r="E499" t="str">
            <v xml:space="preserve">
</v>
          </cell>
          <cell r="O499">
            <v>0</v>
          </cell>
        </row>
        <row r="500">
          <cell r="E500" t="str">
            <v>R9130</v>
          </cell>
          <cell r="O500">
            <v>-2000</v>
          </cell>
        </row>
        <row r="501">
          <cell r="E501" t="str">
            <v>R9131</v>
          </cell>
          <cell r="O501">
            <v>-1000</v>
          </cell>
        </row>
        <row r="502">
          <cell r="E502" t="str">
            <v xml:space="preserve">
</v>
          </cell>
          <cell r="O502">
            <v>0</v>
          </cell>
        </row>
        <row r="503">
          <cell r="E503" t="str">
            <v>C9027</v>
          </cell>
          <cell r="O503">
            <v>2113</v>
          </cell>
        </row>
        <row r="504">
          <cell r="E504" t="str">
            <v>C9188</v>
          </cell>
          <cell r="O504">
            <v>-4000</v>
          </cell>
        </row>
        <row r="505">
          <cell r="E505" t="str">
            <v>C9189</v>
          </cell>
          <cell r="O505">
            <v>-1000</v>
          </cell>
        </row>
        <row r="506">
          <cell r="E506" t="str">
            <v xml:space="preserve">
</v>
          </cell>
          <cell r="O506">
            <v>0</v>
          </cell>
        </row>
        <row r="507">
          <cell r="E507" t="str">
            <v>S9135</v>
          </cell>
          <cell r="O507">
            <v>-30053</v>
          </cell>
        </row>
        <row r="508">
          <cell r="E508" t="str">
            <v>S9136</v>
          </cell>
          <cell r="O508">
            <v>-40000</v>
          </cell>
        </row>
        <row r="509">
          <cell r="E509" t="str">
            <v>S9137</v>
          </cell>
          <cell r="O509">
            <v>-20000</v>
          </cell>
        </row>
        <row r="510">
          <cell r="E510" t="str">
            <v xml:space="preserve">
</v>
          </cell>
          <cell r="O510">
            <v>0</v>
          </cell>
        </row>
        <row r="511">
          <cell r="E511" t="str">
            <v>O8105</v>
          </cell>
          <cell r="O511">
            <v>0</v>
          </cell>
        </row>
        <row r="512">
          <cell r="E512" t="str">
            <v>O9122</v>
          </cell>
          <cell r="O512">
            <v>-20000</v>
          </cell>
        </row>
        <row r="513">
          <cell r="E513" t="str">
            <v>O9123</v>
          </cell>
          <cell r="O513">
            <v>0</v>
          </cell>
        </row>
        <row r="514">
          <cell r="E514" t="str">
            <v xml:space="preserve">
</v>
          </cell>
          <cell r="O514">
            <v>0</v>
          </cell>
        </row>
        <row r="515">
          <cell r="E515" t="str">
            <v>E8301A</v>
          </cell>
          <cell r="O515">
            <v>25383</v>
          </cell>
        </row>
        <row r="516">
          <cell r="E516" t="str">
            <v>E9000</v>
          </cell>
          <cell r="O516">
            <v>24433</v>
          </cell>
        </row>
        <row r="517">
          <cell r="E517" t="str">
            <v>E9102</v>
          </cell>
          <cell r="O517">
            <v>-30000</v>
          </cell>
        </row>
        <row r="518">
          <cell r="E518" t="str">
            <v>E9103</v>
          </cell>
          <cell r="O518">
            <v>8155</v>
          </cell>
        </row>
        <row r="519">
          <cell r="E519" t="str">
            <v>E9104</v>
          </cell>
          <cell r="O519">
            <v>-10000</v>
          </cell>
        </row>
        <row r="520">
          <cell r="E520" t="str">
            <v>E9105</v>
          </cell>
          <cell r="O520">
            <v>0</v>
          </cell>
        </row>
        <row r="521">
          <cell r="E521" t="str">
            <v xml:space="preserve">
</v>
          </cell>
          <cell r="O521">
            <v>0</v>
          </cell>
        </row>
        <row r="522">
          <cell r="E522" t="str">
            <v>T8392</v>
          </cell>
          <cell r="O522">
            <v>0</v>
          </cell>
        </row>
        <row r="523">
          <cell r="E523" t="str">
            <v>T9147</v>
          </cell>
          <cell r="O523">
            <v>-1544</v>
          </cell>
        </row>
        <row r="524">
          <cell r="E524" t="str">
            <v xml:space="preserve">
</v>
          </cell>
          <cell r="O524">
            <v>0</v>
          </cell>
        </row>
        <row r="525">
          <cell r="E525" t="str">
            <v>C9190</v>
          </cell>
          <cell r="O525">
            <v>-3033</v>
          </cell>
        </row>
        <row r="526">
          <cell r="E526" t="str">
            <v xml:space="preserve">
</v>
          </cell>
          <cell r="O526">
            <v>0</v>
          </cell>
        </row>
        <row r="527">
          <cell r="E527" t="str">
            <v>S9138</v>
          </cell>
          <cell r="O527">
            <v>-292</v>
          </cell>
        </row>
        <row r="528">
          <cell r="E528" t="str">
            <v xml:space="preserve">
</v>
          </cell>
          <cell r="O528">
            <v>0</v>
          </cell>
        </row>
        <row r="529">
          <cell r="E529" t="str">
            <v>R9132</v>
          </cell>
          <cell r="O529">
            <v>-800</v>
          </cell>
        </row>
        <row r="530">
          <cell r="E530" t="str">
            <v xml:space="preserve">
</v>
          </cell>
          <cell r="O530">
            <v>0</v>
          </cell>
        </row>
        <row r="531">
          <cell r="E531" t="str">
            <v>C9001</v>
          </cell>
          <cell r="O531">
            <v>2013</v>
          </cell>
        </row>
        <row r="532">
          <cell r="E532" t="str">
            <v>C9191</v>
          </cell>
          <cell r="O532">
            <v>-4000</v>
          </cell>
        </row>
        <row r="533">
          <cell r="E533" t="str">
            <v xml:space="preserve">
</v>
          </cell>
          <cell r="O533">
            <v>0</v>
          </cell>
        </row>
        <row r="534">
          <cell r="E534" t="str">
            <v>R9133</v>
          </cell>
          <cell r="O534">
            <v>-1000</v>
          </cell>
        </row>
        <row r="535">
          <cell r="E535" t="str">
            <v xml:space="preserve">
</v>
          </cell>
          <cell r="O535">
            <v>0</v>
          </cell>
        </row>
        <row r="536">
          <cell r="E536" t="str">
            <v>C9192</v>
          </cell>
          <cell r="O536">
            <v>-10000</v>
          </cell>
        </row>
        <row r="537">
          <cell r="E537" t="str">
            <v xml:space="preserve">
</v>
          </cell>
          <cell r="O537">
            <v>0</v>
          </cell>
        </row>
        <row r="538">
          <cell r="E538" t="str">
            <v>S9009</v>
          </cell>
          <cell r="O538">
            <v>680</v>
          </cell>
        </row>
        <row r="539">
          <cell r="E539" t="str">
            <v>S9139</v>
          </cell>
          <cell r="O539">
            <v>-2912</v>
          </cell>
        </row>
        <row r="540">
          <cell r="E540" t="str">
            <v>O9020</v>
          </cell>
          <cell r="O540">
            <v>1050</v>
          </cell>
        </row>
        <row r="541">
          <cell r="E541" t="str">
            <v xml:space="preserve">
</v>
          </cell>
          <cell r="O541">
            <v>0</v>
          </cell>
        </row>
        <row r="542">
          <cell r="E542" t="str">
            <v>C8099</v>
          </cell>
          <cell r="O542">
            <v>549</v>
          </cell>
        </row>
        <row r="543">
          <cell r="E543" t="str">
            <v>C8100</v>
          </cell>
          <cell r="O543">
            <v>0</v>
          </cell>
        </row>
        <row r="544">
          <cell r="E544" t="str">
            <v>C8101</v>
          </cell>
          <cell r="O544">
            <v>0</v>
          </cell>
        </row>
        <row r="545">
          <cell r="E545" t="str">
            <v>C8103</v>
          </cell>
          <cell r="O545">
            <v>1373</v>
          </cell>
        </row>
        <row r="546">
          <cell r="E546" t="str">
            <v>C9194</v>
          </cell>
          <cell r="O546">
            <v>-4000</v>
          </cell>
        </row>
        <row r="547">
          <cell r="E547" t="str">
            <v xml:space="preserve">
</v>
          </cell>
          <cell r="O547">
            <v>0</v>
          </cell>
        </row>
        <row r="548">
          <cell r="E548" t="str">
            <v>O9005</v>
          </cell>
          <cell r="O548">
            <v>3715</v>
          </cell>
        </row>
        <row r="549">
          <cell r="E549" t="str">
            <v>O9128</v>
          </cell>
          <cell r="O549">
            <v>-5000</v>
          </cell>
        </row>
        <row r="550">
          <cell r="E550" t="str">
            <v xml:space="preserve">
</v>
          </cell>
          <cell r="O550">
            <v>0</v>
          </cell>
        </row>
        <row r="551">
          <cell r="E551" t="str">
            <v>C9195</v>
          </cell>
          <cell r="O551">
            <v>-27</v>
          </cell>
        </row>
        <row r="552">
          <cell r="E552" t="str">
            <v>C9196</v>
          </cell>
          <cell r="O552">
            <v>-500</v>
          </cell>
        </row>
        <row r="553">
          <cell r="E553" t="str">
            <v>C9197</v>
          </cell>
          <cell r="O553">
            <v>-4000</v>
          </cell>
        </row>
        <row r="554">
          <cell r="E554" t="str">
            <v>C9198</v>
          </cell>
          <cell r="O554">
            <v>-4000</v>
          </cell>
        </row>
        <row r="555">
          <cell r="E555" t="str">
            <v xml:space="preserve">
</v>
          </cell>
          <cell r="O555">
            <v>0</v>
          </cell>
        </row>
        <row r="556">
          <cell r="E556" t="str">
            <v>O9129</v>
          </cell>
          <cell r="O556">
            <v>-750</v>
          </cell>
        </row>
        <row r="557">
          <cell r="E557" t="str">
            <v>O9134</v>
          </cell>
          <cell r="O557">
            <v>-4500</v>
          </cell>
        </row>
        <row r="558">
          <cell r="E558" t="str">
            <v xml:space="preserve">
</v>
          </cell>
          <cell r="O558">
            <v>0</v>
          </cell>
        </row>
        <row r="559">
          <cell r="E559" t="str">
            <v>M9116</v>
          </cell>
          <cell r="O559">
            <v>-1000</v>
          </cell>
        </row>
        <row r="560">
          <cell r="E560" t="str">
            <v xml:space="preserve">
</v>
          </cell>
          <cell r="O560">
            <v>0</v>
          </cell>
        </row>
        <row r="561">
          <cell r="E561" t="str">
            <v>C9006</v>
          </cell>
          <cell r="O561">
            <v>311</v>
          </cell>
        </row>
        <row r="562">
          <cell r="E562" t="str">
            <v>C9199</v>
          </cell>
          <cell r="O562">
            <v>-28000</v>
          </cell>
        </row>
        <row r="563">
          <cell r="E563" t="str">
            <v>C9199A</v>
          </cell>
          <cell r="O563">
            <v>5372</v>
          </cell>
        </row>
        <row r="564">
          <cell r="E564" t="str">
            <v>S9005</v>
          </cell>
          <cell r="O564">
            <v>455</v>
          </cell>
        </row>
        <row r="565">
          <cell r="E565" t="str">
            <v>B9004</v>
          </cell>
          <cell r="O565">
            <v>3050</v>
          </cell>
        </row>
        <row r="566">
          <cell r="E566" t="str">
            <v>O9007</v>
          </cell>
          <cell r="O566">
            <v>26464</v>
          </cell>
        </row>
        <row r="567">
          <cell r="E567" t="str">
            <v xml:space="preserve">
</v>
          </cell>
          <cell r="O567">
            <v>0</v>
          </cell>
        </row>
        <row r="568">
          <cell r="E568" t="str">
            <v>B9002A</v>
          </cell>
          <cell r="O568">
            <v>54013</v>
          </cell>
        </row>
        <row r="569">
          <cell r="E569" t="str">
            <v>B9110</v>
          </cell>
          <cell r="O569">
            <v>-960</v>
          </cell>
        </row>
        <row r="570">
          <cell r="E570" t="str">
            <v>B9111</v>
          </cell>
          <cell r="O570">
            <v>-20419</v>
          </cell>
        </row>
        <row r="571">
          <cell r="E571" t="str">
            <v>B9112</v>
          </cell>
          <cell r="O571">
            <v>-60000</v>
          </cell>
        </row>
        <row r="572">
          <cell r="E572" t="str">
            <v>B9113</v>
          </cell>
          <cell r="O572">
            <v>-25000</v>
          </cell>
        </row>
        <row r="573">
          <cell r="E573" t="str">
            <v xml:space="preserve">
</v>
          </cell>
          <cell r="O573">
            <v>0</v>
          </cell>
        </row>
        <row r="574">
          <cell r="E574" t="str">
            <v>O9135</v>
          </cell>
          <cell r="O574">
            <v>-60000</v>
          </cell>
        </row>
        <row r="575">
          <cell r="E575" t="str">
            <v>O9136</v>
          </cell>
          <cell r="O575">
            <v>-2250</v>
          </cell>
        </row>
        <row r="576">
          <cell r="E576" t="str">
            <v>O9137</v>
          </cell>
          <cell r="O576">
            <v>-6000</v>
          </cell>
        </row>
        <row r="577">
          <cell r="E577" t="str">
            <v xml:space="preserve">
</v>
          </cell>
          <cell r="O577">
            <v>0</v>
          </cell>
        </row>
        <row r="578">
          <cell r="E578" t="str">
            <v>T9148</v>
          </cell>
          <cell r="O578">
            <v>-8335</v>
          </cell>
        </row>
        <row r="579">
          <cell r="E579" t="str">
            <v xml:space="preserve">
</v>
          </cell>
          <cell r="O579">
            <v>0</v>
          </cell>
        </row>
        <row r="580">
          <cell r="E580" t="str">
            <v>B9010</v>
          </cell>
          <cell r="O580">
            <v>2989</v>
          </cell>
        </row>
        <row r="581">
          <cell r="E581" t="str">
            <v>B9114</v>
          </cell>
          <cell r="O581">
            <v>-1920</v>
          </cell>
        </row>
        <row r="582">
          <cell r="E582" t="str">
            <v>B9115</v>
          </cell>
          <cell r="O582">
            <v>-85000</v>
          </cell>
        </row>
        <row r="583">
          <cell r="E583" t="str">
            <v>B9116</v>
          </cell>
          <cell r="O583">
            <v>-25000</v>
          </cell>
        </row>
        <row r="584">
          <cell r="E584" t="str">
            <v xml:space="preserve">
</v>
          </cell>
          <cell r="O584">
            <v>0</v>
          </cell>
        </row>
        <row r="585">
          <cell r="E585" t="str">
            <v>O9139</v>
          </cell>
          <cell r="O585">
            <v>-1169</v>
          </cell>
        </row>
        <row r="586">
          <cell r="E586" t="str">
            <v xml:space="preserve">
</v>
          </cell>
          <cell r="O586">
            <v>0</v>
          </cell>
        </row>
        <row r="587">
          <cell r="E587" t="str">
            <v>T9149</v>
          </cell>
          <cell r="O587">
            <v>-10000</v>
          </cell>
        </row>
        <row r="588">
          <cell r="E588" t="str">
            <v xml:space="preserve">
</v>
          </cell>
          <cell r="O588">
            <v>0</v>
          </cell>
        </row>
        <row r="589">
          <cell r="E589" t="str">
            <v>B9117</v>
          </cell>
          <cell r="O589">
            <v>-40000</v>
          </cell>
        </row>
        <row r="590">
          <cell r="E590" t="str">
            <v>B9118</v>
          </cell>
          <cell r="O590">
            <v>0</v>
          </cell>
        </row>
        <row r="591">
          <cell r="E591" t="str">
            <v xml:space="preserve">
</v>
          </cell>
          <cell r="O591">
            <v>0</v>
          </cell>
        </row>
        <row r="592">
          <cell r="E592" t="str">
            <v>T9150</v>
          </cell>
          <cell r="O592">
            <v>-1169</v>
          </cell>
        </row>
        <row r="593">
          <cell r="E593" t="str">
            <v xml:space="preserve">
</v>
          </cell>
          <cell r="O593">
            <v>0</v>
          </cell>
        </row>
        <row r="594">
          <cell r="E594" t="str">
            <v>B9005</v>
          </cell>
          <cell r="O594">
            <v>12375</v>
          </cell>
        </row>
        <row r="595">
          <cell r="E595" t="str">
            <v>B9119</v>
          </cell>
          <cell r="O595">
            <v>-40000</v>
          </cell>
        </row>
        <row r="596">
          <cell r="E596" t="str">
            <v>B9120</v>
          </cell>
          <cell r="O596">
            <v>0</v>
          </cell>
        </row>
        <row r="597">
          <cell r="E597" t="str">
            <v>B9121</v>
          </cell>
          <cell r="O597">
            <v>-1750</v>
          </cell>
        </row>
        <row r="598">
          <cell r="E598" t="str">
            <v>T9033</v>
          </cell>
          <cell r="O598">
            <v>778</v>
          </cell>
        </row>
        <row r="599">
          <cell r="E599" t="str">
            <v xml:space="preserve">
</v>
          </cell>
          <cell r="O599">
            <v>0</v>
          </cell>
        </row>
        <row r="600">
          <cell r="E600" t="str">
            <v>C8391</v>
          </cell>
          <cell r="O600">
            <v>0</v>
          </cell>
        </row>
        <row r="601">
          <cell r="E601" t="str">
            <v>C9200</v>
          </cell>
          <cell r="O601">
            <v>-16000</v>
          </cell>
        </row>
        <row r="602">
          <cell r="E602" t="str">
            <v>C9201</v>
          </cell>
          <cell r="O602">
            <v>-4000</v>
          </cell>
        </row>
        <row r="603">
          <cell r="E603" t="str">
            <v>C9202</v>
          </cell>
          <cell r="O603">
            <v>-4000</v>
          </cell>
        </row>
        <row r="604">
          <cell r="E604" t="str">
            <v>C9203</v>
          </cell>
          <cell r="O604">
            <v>-3000</v>
          </cell>
        </row>
        <row r="605">
          <cell r="E605" t="str">
            <v>C9204</v>
          </cell>
          <cell r="O605">
            <v>-12000</v>
          </cell>
        </row>
        <row r="606">
          <cell r="E606" t="str">
            <v>C9205</v>
          </cell>
          <cell r="O606">
            <v>-25000</v>
          </cell>
        </row>
        <row r="607">
          <cell r="E607" t="str">
            <v xml:space="preserve">
</v>
          </cell>
          <cell r="O607">
            <v>0</v>
          </cell>
        </row>
        <row r="608">
          <cell r="E608" t="str">
            <v>S9013</v>
          </cell>
          <cell r="O608">
            <v>329</v>
          </cell>
        </row>
        <row r="609">
          <cell r="E609" t="str">
            <v>S9143</v>
          </cell>
          <cell r="O609">
            <v>-2000</v>
          </cell>
        </row>
        <row r="610">
          <cell r="E610" t="str">
            <v xml:space="preserve">
</v>
          </cell>
          <cell r="O610">
            <v>0</v>
          </cell>
        </row>
        <row r="611">
          <cell r="E611" t="str">
            <v>O9140</v>
          </cell>
          <cell r="O611">
            <v>-3000</v>
          </cell>
        </row>
        <row r="612">
          <cell r="E612" t="str">
            <v>O9141</v>
          </cell>
          <cell r="O612">
            <v>-15000</v>
          </cell>
        </row>
        <row r="613">
          <cell r="E613" t="str">
            <v>O9142</v>
          </cell>
          <cell r="O613">
            <v>-4500</v>
          </cell>
        </row>
        <row r="614">
          <cell r="E614" t="str">
            <v xml:space="preserve">
</v>
          </cell>
          <cell r="O614">
            <v>0</v>
          </cell>
        </row>
        <row r="615">
          <cell r="E615" t="str">
            <v>O9144</v>
          </cell>
          <cell r="O615">
            <v>-65000</v>
          </cell>
        </row>
        <row r="616">
          <cell r="E616" t="str">
            <v>B9002</v>
          </cell>
          <cell r="O616">
            <v>2954</v>
          </cell>
        </row>
        <row r="617">
          <cell r="E617" t="str">
            <v>B9007</v>
          </cell>
          <cell r="O617">
            <v>3738</v>
          </cell>
        </row>
        <row r="618">
          <cell r="E618" t="str">
            <v>B9121</v>
          </cell>
          <cell r="O618">
            <v>570</v>
          </cell>
        </row>
        <row r="619">
          <cell r="E619" t="str">
            <v>C8129</v>
          </cell>
          <cell r="O619">
            <v>1621</v>
          </cell>
        </row>
        <row r="620">
          <cell r="E620" t="str">
            <v>C8390</v>
          </cell>
          <cell r="O620">
            <v>907</v>
          </cell>
        </row>
        <row r="621">
          <cell r="E621" t="str">
            <v>C9013</v>
          </cell>
          <cell r="O621">
            <v>1307</v>
          </cell>
        </row>
        <row r="622">
          <cell r="E622" t="str">
            <v>C9014</v>
          </cell>
          <cell r="O622">
            <v>1406</v>
          </cell>
        </row>
        <row r="623">
          <cell r="E623" t="str">
            <v>C9015</v>
          </cell>
          <cell r="O623">
            <v>1280</v>
          </cell>
        </row>
        <row r="624">
          <cell r="E624" t="str">
            <v>C9130</v>
          </cell>
          <cell r="O624">
            <v>200</v>
          </cell>
        </row>
        <row r="625">
          <cell r="E625" t="str">
            <v>S900-2055A</v>
          </cell>
          <cell r="O625">
            <v>0</v>
          </cell>
        </row>
        <row r="626">
          <cell r="E626" t="str">
            <v>S9004</v>
          </cell>
          <cell r="O626">
            <v>390</v>
          </cell>
        </row>
        <row r="627">
          <cell r="E627" t="str">
            <v>S9107</v>
          </cell>
          <cell r="O627">
            <v>-429</v>
          </cell>
        </row>
        <row r="628">
          <cell r="E628" t="str">
            <v>S9108</v>
          </cell>
          <cell r="O628">
            <v>23639</v>
          </cell>
        </row>
        <row r="629">
          <cell r="E629" t="str">
            <v>S9115</v>
          </cell>
          <cell r="O629">
            <v>6221</v>
          </cell>
        </row>
        <row r="630">
          <cell r="E630" t="str">
            <v>S9136</v>
          </cell>
          <cell r="O630">
            <v>5969</v>
          </cell>
        </row>
        <row r="631">
          <cell r="E631" t="str">
            <v xml:space="preserve">
</v>
          </cell>
          <cell r="O631">
            <v>2851911</v>
          </cell>
        </row>
        <row r="632">
          <cell r="E632" t="str">
            <v>400407CAP</v>
          </cell>
          <cell r="O632">
            <v>-13213</v>
          </cell>
        </row>
        <row r="633">
          <cell r="E633" t="str">
            <v>46507CAP</v>
          </cell>
          <cell r="O633">
            <v>-14250</v>
          </cell>
        </row>
        <row r="634">
          <cell r="E634" t="str">
            <v>46797CAP</v>
          </cell>
          <cell r="O634">
            <v>-11160</v>
          </cell>
        </row>
        <row r="635">
          <cell r="E635" t="str">
            <v>46868CAP</v>
          </cell>
          <cell r="O635">
            <v>-1234</v>
          </cell>
        </row>
        <row r="636">
          <cell r="E636" t="str">
            <v>6391CAP</v>
          </cell>
          <cell r="O636">
            <v>-12302</v>
          </cell>
        </row>
        <row r="637">
          <cell r="E637" t="str">
            <v>6687CAP</v>
          </cell>
          <cell r="O637">
            <v>-14363</v>
          </cell>
        </row>
        <row r="638">
          <cell r="E638" t="str">
            <v>6697CAP</v>
          </cell>
          <cell r="O638">
            <v>-15629</v>
          </cell>
        </row>
        <row r="639">
          <cell r="E639" t="str">
            <v>6718CAP</v>
          </cell>
          <cell r="O639">
            <v>-7340</v>
          </cell>
        </row>
        <row r="640">
          <cell r="E640" t="str">
            <v>6843CAP</v>
          </cell>
          <cell r="O640">
            <v>18838</v>
          </cell>
        </row>
        <row r="641">
          <cell r="E641" t="str">
            <v>6867CAP</v>
          </cell>
          <cell r="O641">
            <v>0</v>
          </cell>
        </row>
        <row r="642">
          <cell r="E642" t="str">
            <v>6911CAP</v>
          </cell>
          <cell r="O642">
            <v>-12556</v>
          </cell>
        </row>
        <row r="643">
          <cell r="E643" t="str">
            <v>7019CAP</v>
          </cell>
          <cell r="O643">
            <v>-548</v>
          </cell>
        </row>
        <row r="644">
          <cell r="E644" t="str">
            <v>7047CAP</v>
          </cell>
          <cell r="O644">
            <v>-14918</v>
          </cell>
        </row>
        <row r="645">
          <cell r="E645" t="str">
            <v>7062CAP</v>
          </cell>
          <cell r="O645">
            <v>-12389</v>
          </cell>
        </row>
        <row r="646">
          <cell r="E646" t="str">
            <v>7114CAP</v>
          </cell>
          <cell r="O646">
            <v>-2160</v>
          </cell>
        </row>
        <row r="647">
          <cell r="E647" t="str">
            <v>7122CAP</v>
          </cell>
          <cell r="O647">
            <v>-5583</v>
          </cell>
        </row>
        <row r="648">
          <cell r="E648" t="str">
            <v>7201CAP</v>
          </cell>
          <cell r="O648">
            <v>3486</v>
          </cell>
        </row>
        <row r="649">
          <cell r="E649" t="str">
            <v>7219CAP</v>
          </cell>
          <cell r="O649">
            <v>-17247</v>
          </cell>
        </row>
        <row r="650">
          <cell r="E650" t="str">
            <v>7220CAP</v>
          </cell>
          <cell r="O650">
            <v>-5709</v>
          </cell>
        </row>
        <row r="651">
          <cell r="E651" t="str">
            <v>7258CAP</v>
          </cell>
          <cell r="O651">
            <v>-19000</v>
          </cell>
        </row>
        <row r="652">
          <cell r="E652" t="str">
            <v>7319CAP</v>
          </cell>
          <cell r="O652">
            <v>-10277</v>
          </cell>
        </row>
        <row r="653">
          <cell r="E653" t="str">
            <v>7419CAP</v>
          </cell>
          <cell r="O653">
            <v>6900</v>
          </cell>
        </row>
        <row r="654">
          <cell r="E654" t="str">
            <v>74685CAP</v>
          </cell>
          <cell r="O654">
            <v>-4500</v>
          </cell>
        </row>
        <row r="655">
          <cell r="E655" t="str">
            <v>7779CAP</v>
          </cell>
          <cell r="O655">
            <v>-28541</v>
          </cell>
        </row>
        <row r="656">
          <cell r="E656" t="str">
            <v>7896CAP</v>
          </cell>
          <cell r="O656">
            <v>-86602</v>
          </cell>
        </row>
        <row r="657">
          <cell r="E657" t="str">
            <v>7942CAP</v>
          </cell>
          <cell r="O657">
            <v>-22656</v>
          </cell>
        </row>
        <row r="658">
          <cell r="E658" t="str">
            <v>7943CAP</v>
          </cell>
          <cell r="O658">
            <v>-128860</v>
          </cell>
        </row>
        <row r="659">
          <cell r="E659" t="str">
            <v>8192CAP</v>
          </cell>
          <cell r="O659">
            <v>-121644</v>
          </cell>
        </row>
        <row r="660">
          <cell r="E660" t="str">
            <v>8196CAP</v>
          </cell>
          <cell r="O660">
            <v>-32020</v>
          </cell>
        </row>
        <row r="661">
          <cell r="E661" t="str">
            <v>8247CAP</v>
          </cell>
          <cell r="O661">
            <v>-31233</v>
          </cell>
        </row>
        <row r="662">
          <cell r="E662" t="str">
            <v>8443CAP</v>
          </cell>
          <cell r="O662">
            <v>-38362</v>
          </cell>
        </row>
        <row r="663">
          <cell r="E663" t="str">
            <v>8487CAP</v>
          </cell>
          <cell r="O663">
            <v>28371</v>
          </cell>
        </row>
        <row r="664">
          <cell r="E664" t="str">
            <v>8497CAP</v>
          </cell>
          <cell r="O664">
            <v>-51953</v>
          </cell>
        </row>
        <row r="665">
          <cell r="E665" t="str">
            <v>8511CAP</v>
          </cell>
          <cell r="O665">
            <v>-4407</v>
          </cell>
        </row>
        <row r="666">
          <cell r="E666" t="str">
            <v>8535CAP</v>
          </cell>
          <cell r="O666">
            <v>0</v>
          </cell>
        </row>
        <row r="667">
          <cell r="E667" t="str">
            <v>8550CAP</v>
          </cell>
          <cell r="O667">
            <v>-33958</v>
          </cell>
        </row>
        <row r="668">
          <cell r="E668" t="str">
            <v>8705CAP</v>
          </cell>
          <cell r="O668">
            <v>-22313</v>
          </cell>
        </row>
        <row r="669">
          <cell r="E669" t="str">
            <v>8851CAP</v>
          </cell>
          <cell r="O669">
            <v>-6792</v>
          </cell>
        </row>
        <row r="670">
          <cell r="E670" t="str">
            <v>8855PC</v>
          </cell>
          <cell r="O670">
            <v>-3900</v>
          </cell>
        </row>
        <row r="671">
          <cell r="E671" t="str">
            <v>CAPH0109</v>
          </cell>
          <cell r="O671">
            <v>-14152</v>
          </cell>
        </row>
        <row r="672">
          <cell r="E672" t="str">
            <v>CAPS0109</v>
          </cell>
          <cell r="O672">
            <v>-524</v>
          </cell>
        </row>
        <row r="673">
          <cell r="E673" t="str">
            <v>CC0209H</v>
          </cell>
          <cell r="O673">
            <v>-12930</v>
          </cell>
        </row>
        <row r="674">
          <cell r="E674" t="str">
            <v>CC0209S</v>
          </cell>
          <cell r="O674">
            <v>-5395</v>
          </cell>
        </row>
        <row r="675">
          <cell r="E675" t="str">
            <v>CC0309H</v>
          </cell>
          <cell r="O675">
            <v>-17020</v>
          </cell>
        </row>
        <row r="676">
          <cell r="E676" t="str">
            <v>CC0309S</v>
          </cell>
          <cell r="O676">
            <v>-15520</v>
          </cell>
        </row>
        <row r="677">
          <cell r="E677" t="str">
            <v>CC0409H</v>
          </cell>
          <cell r="O677">
            <v>-30739</v>
          </cell>
        </row>
        <row r="678">
          <cell r="E678" t="str">
            <v>CC0409S</v>
          </cell>
          <cell r="O678">
            <v>-2883</v>
          </cell>
        </row>
        <row r="679">
          <cell r="E679" t="str">
            <v>CC0509H</v>
          </cell>
          <cell r="O679">
            <v>-22641</v>
          </cell>
        </row>
        <row r="680">
          <cell r="E680" t="str">
            <v>CC0509S</v>
          </cell>
          <cell r="O680">
            <v>-4746</v>
          </cell>
        </row>
        <row r="681">
          <cell r="E681" t="str">
            <v>CC0609H</v>
          </cell>
          <cell r="O681">
            <v>-6160</v>
          </cell>
        </row>
        <row r="682">
          <cell r="E682" t="str">
            <v>CC0609S</v>
          </cell>
          <cell r="O682">
            <v>-8241</v>
          </cell>
        </row>
        <row r="683">
          <cell r="E683" t="str">
            <v>CC0709H</v>
          </cell>
          <cell r="O683">
            <v>-30730</v>
          </cell>
        </row>
        <row r="684">
          <cell r="E684" t="str">
            <v>CC0709S</v>
          </cell>
          <cell r="O684">
            <v>-15878</v>
          </cell>
        </row>
        <row r="685">
          <cell r="E685" t="str">
            <v>CONTH1108</v>
          </cell>
          <cell r="O685">
            <v>5699</v>
          </cell>
        </row>
        <row r="686">
          <cell r="E686" t="str">
            <v>D202216CAP</v>
          </cell>
          <cell r="O686">
            <v>-27773</v>
          </cell>
        </row>
        <row r="687">
          <cell r="E687" t="str">
            <v>D301116CAP</v>
          </cell>
          <cell r="O687">
            <v>-12394</v>
          </cell>
        </row>
        <row r="688">
          <cell r="E688" t="str">
            <v>D301127CAP</v>
          </cell>
          <cell r="O688">
            <v>2340</v>
          </cell>
        </row>
        <row r="689">
          <cell r="E689" t="str">
            <v>D301130CAP</v>
          </cell>
          <cell r="O689">
            <v>-5222</v>
          </cell>
        </row>
        <row r="690">
          <cell r="E690" t="str">
            <v>D301132CAP</v>
          </cell>
          <cell r="O690">
            <v>-2464</v>
          </cell>
        </row>
        <row r="691">
          <cell r="E691" t="str">
            <v>D400425CAP</v>
          </cell>
          <cell r="O691">
            <v>-9209</v>
          </cell>
        </row>
        <row r="692">
          <cell r="E692" t="str">
            <v>O9001</v>
          </cell>
          <cell r="O692">
            <v>2</v>
          </cell>
        </row>
        <row r="693">
          <cell r="E693" t="str">
            <v>O9002</v>
          </cell>
          <cell r="O693">
            <v>4096</v>
          </cell>
        </row>
        <row r="694">
          <cell r="E694" t="str">
            <v>O9003</v>
          </cell>
          <cell r="O694">
            <v>4096</v>
          </cell>
        </row>
        <row r="695">
          <cell r="E695" t="str">
            <v>O9004</v>
          </cell>
          <cell r="O695">
            <v>4096</v>
          </cell>
        </row>
        <row r="696">
          <cell r="E696" t="str">
            <v>O9006</v>
          </cell>
          <cell r="O696">
            <v>4096</v>
          </cell>
        </row>
        <row r="697">
          <cell r="E697" t="str">
            <v>O9014</v>
          </cell>
          <cell r="O697">
            <v>1227</v>
          </cell>
        </row>
        <row r="698">
          <cell r="E698" t="str">
            <v>O9015</v>
          </cell>
          <cell r="O698">
            <v>12552</v>
          </cell>
        </row>
        <row r="699">
          <cell r="E699" t="str">
            <v>O9016</v>
          </cell>
          <cell r="O699">
            <v>46096</v>
          </cell>
        </row>
        <row r="700">
          <cell r="E700" t="str">
            <v>O9017</v>
          </cell>
          <cell r="O700">
            <v>9900</v>
          </cell>
        </row>
        <row r="701">
          <cell r="E701" t="str">
            <v>O9018</v>
          </cell>
          <cell r="O701">
            <v>753</v>
          </cell>
        </row>
        <row r="702">
          <cell r="E702" t="str">
            <v>O9019</v>
          </cell>
          <cell r="O702">
            <v>7009</v>
          </cell>
        </row>
        <row r="703">
          <cell r="E703" t="str">
            <v>O9122</v>
          </cell>
          <cell r="O703">
            <v>39666</v>
          </cell>
        </row>
        <row r="704">
          <cell r="E704" t="str">
            <v>O9140</v>
          </cell>
          <cell r="O704">
            <v>1057</v>
          </cell>
        </row>
        <row r="705">
          <cell r="E705" t="str">
            <v>C9148</v>
          </cell>
          <cell r="O705">
            <v>8268</v>
          </cell>
        </row>
        <row r="706">
          <cell r="E706" t="str">
            <v>M8389</v>
          </cell>
          <cell r="O706">
            <v>0</v>
          </cell>
        </row>
        <row r="707">
          <cell r="E707" t="str">
            <v>M8395</v>
          </cell>
          <cell r="O707">
            <v>259</v>
          </cell>
        </row>
        <row r="708">
          <cell r="E708" t="str">
            <v>M9004</v>
          </cell>
          <cell r="O708">
            <v>567</v>
          </cell>
        </row>
        <row r="709">
          <cell r="E709" t="str">
            <v xml:space="preserve">
</v>
          </cell>
          <cell r="O709">
            <v>-852474</v>
          </cell>
        </row>
        <row r="710">
          <cell r="E710" t="str">
            <v>MINVH0509</v>
          </cell>
          <cell r="O710">
            <v>45804</v>
          </cell>
        </row>
        <row r="711">
          <cell r="E711" t="str">
            <v>MINVH0609</v>
          </cell>
          <cell r="O711">
            <v>-40058</v>
          </cell>
        </row>
        <row r="712">
          <cell r="E712" t="str">
            <v>MINVH0709</v>
          </cell>
          <cell r="O712">
            <v>6647</v>
          </cell>
        </row>
        <row r="713">
          <cell r="E713" t="str">
            <v>MINVS0509</v>
          </cell>
          <cell r="O713">
            <v>34473</v>
          </cell>
        </row>
        <row r="714">
          <cell r="E714" t="str">
            <v>MINVS0609</v>
          </cell>
          <cell r="O714">
            <v>32615</v>
          </cell>
        </row>
        <row r="715">
          <cell r="E715" t="str">
            <v>MTRH0109</v>
          </cell>
          <cell r="O715">
            <v>-32881</v>
          </cell>
        </row>
        <row r="716">
          <cell r="E716" t="str">
            <v>MTRH0109A</v>
          </cell>
          <cell r="O716">
            <v>64012</v>
          </cell>
        </row>
        <row r="717">
          <cell r="E717" t="str">
            <v>MTRH0209</v>
          </cell>
          <cell r="O717">
            <v>26725</v>
          </cell>
        </row>
        <row r="718">
          <cell r="E718" t="str">
            <v>MTRH0309</v>
          </cell>
          <cell r="O718">
            <v>52852</v>
          </cell>
        </row>
        <row r="719">
          <cell r="E719" t="str">
            <v>MTRH0309IN</v>
          </cell>
          <cell r="O719">
            <v>11795</v>
          </cell>
        </row>
        <row r="720">
          <cell r="E720" t="str">
            <v>MTRH0409</v>
          </cell>
          <cell r="O720">
            <v>29396</v>
          </cell>
        </row>
        <row r="721">
          <cell r="E721" t="str">
            <v>MTRH0509</v>
          </cell>
          <cell r="O721">
            <v>86177</v>
          </cell>
        </row>
        <row r="722">
          <cell r="E722" t="str">
            <v>MTRH0609</v>
          </cell>
          <cell r="O722">
            <v>32028</v>
          </cell>
        </row>
        <row r="723">
          <cell r="E723" t="str">
            <v>MTRH0709</v>
          </cell>
          <cell r="O723">
            <v>48343</v>
          </cell>
        </row>
        <row r="724">
          <cell r="E724" t="str">
            <v>MTRS0109</v>
          </cell>
          <cell r="O724">
            <v>32779</v>
          </cell>
        </row>
        <row r="725">
          <cell r="E725" t="str">
            <v>MTRS0209</v>
          </cell>
          <cell r="O725">
            <v>47180</v>
          </cell>
        </row>
        <row r="726">
          <cell r="E726" t="str">
            <v>MTRS0309</v>
          </cell>
          <cell r="O726">
            <v>18354</v>
          </cell>
        </row>
        <row r="727">
          <cell r="E727" t="str">
            <v>MTRS0309IN</v>
          </cell>
          <cell r="O727">
            <v>17972</v>
          </cell>
        </row>
        <row r="728">
          <cell r="E728" t="str">
            <v>MTRS0409</v>
          </cell>
          <cell r="O728">
            <v>1726</v>
          </cell>
        </row>
        <row r="729">
          <cell r="E729" t="str">
            <v>MTRS0509</v>
          </cell>
          <cell r="O729">
            <v>18709</v>
          </cell>
        </row>
        <row r="730">
          <cell r="E730" t="str">
            <v>MTRS0609</v>
          </cell>
          <cell r="O730">
            <v>16793</v>
          </cell>
        </row>
        <row r="731">
          <cell r="E731" t="str">
            <v>MTRS0709</v>
          </cell>
          <cell r="O731">
            <v>80755</v>
          </cell>
        </row>
        <row r="732">
          <cell r="E732" t="str">
            <v>SCMINV1108</v>
          </cell>
          <cell r="O732">
            <v>-40551</v>
          </cell>
        </row>
        <row r="733">
          <cell r="E733" t="str">
            <v xml:space="preserve">
</v>
          </cell>
          <cell r="O733">
            <v>-2818564</v>
          </cell>
        </row>
        <row r="734">
          <cell r="E734">
            <v>100007</v>
          </cell>
          <cell r="O734">
            <v>26500</v>
          </cell>
        </row>
        <row r="735">
          <cell r="E735" t="str">
            <v>7942C</v>
          </cell>
          <cell r="O735">
            <v>3195</v>
          </cell>
        </row>
        <row r="736">
          <cell r="E736" t="str">
            <v>8264C</v>
          </cell>
          <cell r="O736">
            <v>5298</v>
          </cell>
        </row>
        <row r="737">
          <cell r="E737" t="str">
            <v>8280C</v>
          </cell>
          <cell r="O737">
            <v>1085</v>
          </cell>
        </row>
        <row r="738">
          <cell r="E738" t="str">
            <v>8511C</v>
          </cell>
          <cell r="O738">
            <v>2052</v>
          </cell>
        </row>
        <row r="739">
          <cell r="E739" t="str">
            <v>8550C</v>
          </cell>
          <cell r="O739">
            <v>3967</v>
          </cell>
        </row>
        <row r="740">
          <cell r="E740" t="str">
            <v>8705C</v>
          </cell>
          <cell r="O740">
            <v>1861</v>
          </cell>
        </row>
        <row r="741">
          <cell r="E741" t="str">
            <v>8742C</v>
          </cell>
          <cell r="O741">
            <v>1555</v>
          </cell>
        </row>
        <row r="742">
          <cell r="E742" t="str">
            <v>8761C</v>
          </cell>
          <cell r="O742">
            <v>1209</v>
          </cell>
        </row>
        <row r="743">
          <cell r="E743" t="str">
            <v>8825C</v>
          </cell>
          <cell r="O743">
            <v>33291</v>
          </cell>
        </row>
        <row r="744">
          <cell r="E744" t="str">
            <v>901-17356C</v>
          </cell>
          <cell r="O744">
            <v>375</v>
          </cell>
        </row>
        <row r="745">
          <cell r="E745" t="str">
            <v>901-17357C</v>
          </cell>
          <cell r="O745">
            <v>187</v>
          </cell>
        </row>
        <row r="746">
          <cell r="E746" t="str">
            <v>901-17358C</v>
          </cell>
          <cell r="O746">
            <v>321</v>
          </cell>
        </row>
        <row r="747">
          <cell r="E747" t="str">
            <v>901-17535C</v>
          </cell>
          <cell r="O747">
            <v>113</v>
          </cell>
        </row>
        <row r="748">
          <cell r="E748" t="str">
            <v>901-17537C</v>
          </cell>
          <cell r="O748">
            <v>461</v>
          </cell>
        </row>
        <row r="749">
          <cell r="E749" t="str">
            <v>901-17618C</v>
          </cell>
          <cell r="O749">
            <v>3708</v>
          </cell>
        </row>
        <row r="750">
          <cell r="E750" t="str">
            <v>901-17619C</v>
          </cell>
          <cell r="O750">
            <v>478</v>
          </cell>
        </row>
        <row r="751">
          <cell r="E751" t="str">
            <v>901-17622C</v>
          </cell>
          <cell r="O751">
            <v>300</v>
          </cell>
        </row>
        <row r="752">
          <cell r="E752" t="str">
            <v>901-17623C</v>
          </cell>
          <cell r="O752">
            <v>187</v>
          </cell>
        </row>
        <row r="753">
          <cell r="E753" t="str">
            <v>901-18805C</v>
          </cell>
          <cell r="O753">
            <v>1983</v>
          </cell>
        </row>
        <row r="754">
          <cell r="E754" t="str">
            <v>901-74172C</v>
          </cell>
          <cell r="O754">
            <v>2478</v>
          </cell>
        </row>
        <row r="755">
          <cell r="E755" t="str">
            <v xml:space="preserve">
</v>
          </cell>
          <cell r="O755">
            <v>-5010574</v>
          </cell>
        </row>
        <row r="756">
          <cell r="E756" t="str">
            <v>74393P</v>
          </cell>
          <cell r="O756">
            <v>9669</v>
          </cell>
        </row>
        <row r="757">
          <cell r="E757" t="str">
            <v>7942P</v>
          </cell>
          <cell r="O757">
            <v>4935</v>
          </cell>
        </row>
        <row r="758">
          <cell r="E758" t="str">
            <v>8055P</v>
          </cell>
          <cell r="O758">
            <v>492</v>
          </cell>
        </row>
        <row r="759">
          <cell r="E759" t="str">
            <v>8187P</v>
          </cell>
          <cell r="O759">
            <v>558</v>
          </cell>
        </row>
        <row r="760">
          <cell r="E760" t="str">
            <v>8192P</v>
          </cell>
          <cell r="O760">
            <v>121089</v>
          </cell>
        </row>
        <row r="761">
          <cell r="E761" t="str">
            <v>8340P</v>
          </cell>
          <cell r="O761">
            <v>341</v>
          </cell>
        </row>
        <row r="762">
          <cell r="E762" t="str">
            <v>8511P</v>
          </cell>
          <cell r="O762">
            <v>3181</v>
          </cell>
        </row>
        <row r="763">
          <cell r="E763" t="str">
            <v>8511PC</v>
          </cell>
          <cell r="O763">
            <v>3512</v>
          </cell>
        </row>
        <row r="764">
          <cell r="E764" t="str">
            <v>8855P</v>
          </cell>
          <cell r="O764">
            <v>4433</v>
          </cell>
        </row>
        <row r="765">
          <cell r="E765" t="str">
            <v>901-17483P</v>
          </cell>
          <cell r="O765">
            <v>1598</v>
          </cell>
        </row>
        <row r="766">
          <cell r="E766" t="str">
            <v>901-17605C</v>
          </cell>
          <cell r="O766">
            <v>917</v>
          </cell>
        </row>
        <row r="767">
          <cell r="E767" t="str">
            <v>901-17616</v>
          </cell>
          <cell r="O767">
            <v>950</v>
          </cell>
        </row>
        <row r="768">
          <cell r="E768" t="str">
            <v>901-17617P</v>
          </cell>
          <cell r="O768">
            <v>5632</v>
          </cell>
        </row>
        <row r="769">
          <cell r="E769" t="str">
            <v>901-17620P</v>
          </cell>
          <cell r="O769">
            <v>1254</v>
          </cell>
        </row>
        <row r="770">
          <cell r="E770" t="str">
            <v>901-17621P</v>
          </cell>
          <cell r="O770">
            <v>946</v>
          </cell>
        </row>
        <row r="771">
          <cell r="E771" t="str">
            <v>901-18343P</v>
          </cell>
          <cell r="O771">
            <v>173</v>
          </cell>
        </row>
        <row r="772">
          <cell r="E772" t="str">
            <v>901-19263P</v>
          </cell>
          <cell r="O772">
            <v>1375</v>
          </cell>
        </row>
        <row r="773">
          <cell r="E773" t="str">
            <v>901-19275P</v>
          </cell>
          <cell r="O773">
            <v>1056</v>
          </cell>
        </row>
        <row r="774">
          <cell r="E774" t="str">
            <v>901-46507P</v>
          </cell>
          <cell r="O774">
            <v>1316</v>
          </cell>
        </row>
        <row r="775">
          <cell r="E775" t="str">
            <v>901-74393P</v>
          </cell>
          <cell r="O775">
            <v>0</v>
          </cell>
        </row>
        <row r="776">
          <cell r="E776" t="str">
            <v>901-74423P</v>
          </cell>
          <cell r="O776">
            <v>105</v>
          </cell>
        </row>
        <row r="777">
          <cell r="E777" t="str">
            <v>901-74718P</v>
          </cell>
          <cell r="O777">
            <v>4312</v>
          </cell>
        </row>
        <row r="778">
          <cell r="E778" t="str">
            <v>901-74722P</v>
          </cell>
          <cell r="O778">
            <v>4243</v>
          </cell>
        </row>
        <row r="779">
          <cell r="E779" t="str">
            <v>9132P</v>
          </cell>
          <cell r="O779">
            <v>296</v>
          </cell>
        </row>
        <row r="780">
          <cell r="E780" t="str">
            <v>9162P</v>
          </cell>
          <cell r="O780">
            <v>2201</v>
          </cell>
        </row>
        <row r="781">
          <cell r="E781" t="str">
            <v>AA00000042</v>
          </cell>
          <cell r="O781">
            <v>23886</v>
          </cell>
        </row>
        <row r="782">
          <cell r="E782" t="str">
            <v>AA00000044</v>
          </cell>
          <cell r="O782">
            <v>21320</v>
          </cell>
        </row>
        <row r="783">
          <cell r="E783" t="str">
            <v>ROAD08HOH</v>
          </cell>
          <cell r="O783">
            <v>32719</v>
          </cell>
        </row>
        <row r="784">
          <cell r="E784" t="str">
            <v xml:space="preserve">
</v>
          </cell>
          <cell r="O784">
            <v>-585573</v>
          </cell>
        </row>
        <row r="785">
          <cell r="E785" t="str">
            <v>SERVH0109</v>
          </cell>
          <cell r="O785">
            <v>107602</v>
          </cell>
        </row>
        <row r="786">
          <cell r="E786" t="str">
            <v>SERVH0209</v>
          </cell>
          <cell r="O786">
            <v>59354</v>
          </cell>
        </row>
        <row r="787">
          <cell r="E787" t="str">
            <v>SERVH0309</v>
          </cell>
          <cell r="O787">
            <v>96801</v>
          </cell>
        </row>
        <row r="788">
          <cell r="E788" t="str">
            <v>SERVH0409</v>
          </cell>
          <cell r="O788">
            <v>77096</v>
          </cell>
        </row>
        <row r="789">
          <cell r="E789" t="str">
            <v>SERVH0509</v>
          </cell>
          <cell r="O789">
            <v>208367</v>
          </cell>
        </row>
        <row r="790">
          <cell r="E790" t="str">
            <v>SERVH0709</v>
          </cell>
          <cell r="O790">
            <v>81458</v>
          </cell>
        </row>
        <row r="791">
          <cell r="E791" t="str">
            <v>SERVS0109</v>
          </cell>
          <cell r="O791">
            <v>26837</v>
          </cell>
        </row>
        <row r="792">
          <cell r="E792" t="str">
            <v>SERVS0209</v>
          </cell>
          <cell r="O792">
            <v>21510</v>
          </cell>
        </row>
        <row r="793">
          <cell r="E793" t="str">
            <v>SERVS0309</v>
          </cell>
          <cell r="O793">
            <v>19868</v>
          </cell>
        </row>
        <row r="794">
          <cell r="E794" t="str">
            <v>SERVS0409</v>
          </cell>
          <cell r="O794">
            <v>27328</v>
          </cell>
        </row>
        <row r="795">
          <cell r="E795" t="str">
            <v>SERVS0509</v>
          </cell>
          <cell r="O795">
            <v>27827</v>
          </cell>
        </row>
        <row r="796">
          <cell r="E796" t="str">
            <v>SERVS0609</v>
          </cell>
          <cell r="O796">
            <v>40370</v>
          </cell>
        </row>
        <row r="797">
          <cell r="E797" t="str">
            <v>SERVS0709</v>
          </cell>
          <cell r="O797">
            <v>22351</v>
          </cell>
        </row>
        <row r="798">
          <cell r="E798" t="str">
            <v xml:space="preserve">
</v>
          </cell>
          <cell r="O798">
            <v>-4667601</v>
          </cell>
        </row>
        <row r="799">
          <cell r="E799" t="str">
            <v>HSMACCR</v>
          </cell>
          <cell r="O799">
            <v>-946674</v>
          </cell>
        </row>
        <row r="800">
          <cell r="E800" t="str">
            <v>SMACCR</v>
          </cell>
          <cell r="O800">
            <v>218483</v>
          </cell>
        </row>
        <row r="801">
          <cell r="E801" t="str">
            <v>SMINVH0409</v>
          </cell>
          <cell r="O801">
            <v>424053</v>
          </cell>
        </row>
        <row r="802">
          <cell r="E802" t="str">
            <v>SMINVH0509</v>
          </cell>
          <cell r="O802">
            <v>1060772</v>
          </cell>
        </row>
        <row r="803">
          <cell r="E803" t="str">
            <v>SMINVH0609</v>
          </cell>
          <cell r="O803">
            <v>1178890</v>
          </cell>
        </row>
        <row r="804">
          <cell r="E804" t="str">
            <v>SMINVH0709</v>
          </cell>
          <cell r="O804">
            <v>1028633</v>
          </cell>
        </row>
        <row r="805">
          <cell r="E805" t="str">
            <v>SMTRH0109</v>
          </cell>
          <cell r="O805">
            <v>264934</v>
          </cell>
        </row>
        <row r="806">
          <cell r="E806" t="str">
            <v>SMTRH0209</v>
          </cell>
          <cell r="O806">
            <v>105679</v>
          </cell>
        </row>
        <row r="807">
          <cell r="E807" t="str">
            <v>SMTRH0309</v>
          </cell>
          <cell r="O807">
            <v>131921</v>
          </cell>
        </row>
        <row r="808">
          <cell r="E808" t="str">
            <v>SMTRH0409</v>
          </cell>
          <cell r="O808">
            <v>68212</v>
          </cell>
        </row>
        <row r="809">
          <cell r="E809" t="str">
            <v>SMTRH0509</v>
          </cell>
          <cell r="O809">
            <v>56531</v>
          </cell>
        </row>
        <row r="810">
          <cell r="E810" t="str">
            <v>SMTRH0609</v>
          </cell>
          <cell r="O810">
            <v>308905</v>
          </cell>
        </row>
        <row r="811">
          <cell r="E811" t="str">
            <v>SMTRH0709</v>
          </cell>
          <cell r="O811">
            <v>29038</v>
          </cell>
        </row>
        <row r="812">
          <cell r="E812" t="str">
            <v>SMTRH1208</v>
          </cell>
          <cell r="O812">
            <v>-1255537</v>
          </cell>
        </row>
        <row r="813">
          <cell r="E813" t="str">
            <v>SMTRS0109</v>
          </cell>
          <cell r="O813">
            <v>1667137</v>
          </cell>
        </row>
        <row r="814">
          <cell r="E814" t="str">
            <v>SMTRS0109A</v>
          </cell>
          <cell r="O814">
            <v>538</v>
          </cell>
        </row>
        <row r="815">
          <cell r="E815" t="str">
            <v>SMTRS0209</v>
          </cell>
          <cell r="O815">
            <v>22280</v>
          </cell>
        </row>
        <row r="816">
          <cell r="E816" t="str">
            <v>SMTRS0309</v>
          </cell>
          <cell r="O816">
            <v>56373</v>
          </cell>
        </row>
        <row r="817">
          <cell r="E817" t="str">
            <v>SMTRS0409</v>
          </cell>
          <cell r="O817">
            <v>0</v>
          </cell>
        </row>
        <row r="818">
          <cell r="E818" t="str">
            <v>SMTRS0509</v>
          </cell>
          <cell r="O818">
            <v>1413</v>
          </cell>
        </row>
        <row r="819">
          <cell r="E819" t="str">
            <v>SMTRS0609</v>
          </cell>
          <cell r="O819">
            <v>178861</v>
          </cell>
        </row>
        <row r="820">
          <cell r="E820" t="str">
            <v>SMTRS0709</v>
          </cell>
          <cell r="O820">
            <v>39032</v>
          </cell>
        </row>
        <row r="821">
          <cell r="E821" t="str">
            <v>SMTS0309IN</v>
          </cell>
          <cell r="O821">
            <v>771</v>
          </cell>
        </row>
        <row r="822">
          <cell r="E822" t="str">
            <v>T8316</v>
          </cell>
          <cell r="O822">
            <v>94</v>
          </cell>
        </row>
        <row r="823">
          <cell r="E823" t="str">
            <v>T8317</v>
          </cell>
          <cell r="O823">
            <v>0</v>
          </cell>
        </row>
        <row r="824">
          <cell r="E824" t="str">
            <v>T8327</v>
          </cell>
          <cell r="O824">
            <v>0</v>
          </cell>
        </row>
        <row r="825">
          <cell r="E825" t="str">
            <v>T8356</v>
          </cell>
          <cell r="O825">
            <v>0</v>
          </cell>
        </row>
        <row r="826">
          <cell r="E826" t="str">
            <v>T8382</v>
          </cell>
          <cell r="O826">
            <v>0</v>
          </cell>
        </row>
        <row r="827">
          <cell r="E827" t="str">
            <v>T8390</v>
          </cell>
          <cell r="O827">
            <v>0</v>
          </cell>
        </row>
        <row r="828">
          <cell r="E828" t="str">
            <v>T8391</v>
          </cell>
          <cell r="O828">
            <v>-3724</v>
          </cell>
        </row>
        <row r="829">
          <cell r="E829" t="str">
            <v>T8391-1</v>
          </cell>
          <cell r="O829">
            <v>6009</v>
          </cell>
        </row>
        <row r="830">
          <cell r="E830" t="str">
            <v>T9009</v>
          </cell>
          <cell r="O830">
            <v>2555</v>
          </cell>
        </row>
        <row r="831">
          <cell r="E831" t="str">
            <v>T9112</v>
          </cell>
          <cell r="O831">
            <v>1709</v>
          </cell>
        </row>
        <row r="832">
          <cell r="E832" t="str">
            <v>T9143</v>
          </cell>
          <cell r="O832">
            <v>7684</v>
          </cell>
        </row>
        <row r="833">
          <cell r="E833" t="str">
            <v>T9144</v>
          </cell>
          <cell r="O833">
            <v>8185</v>
          </cell>
        </row>
        <row r="834">
          <cell r="E834" t="str">
            <v>T9148</v>
          </cell>
          <cell r="O834">
            <v>1957</v>
          </cell>
        </row>
        <row r="835">
          <cell r="E835" t="str">
            <v xml:space="preserve">
</v>
          </cell>
          <cell r="O835">
            <v>-3018256</v>
          </cell>
        </row>
        <row r="836">
          <cell r="E836" t="str">
            <v>7634T</v>
          </cell>
          <cell r="O836">
            <v>666</v>
          </cell>
        </row>
        <row r="837">
          <cell r="E837" t="str">
            <v>7779T</v>
          </cell>
          <cell r="O837">
            <v>24300</v>
          </cell>
        </row>
        <row r="838">
          <cell r="E838" t="str">
            <v>7942T</v>
          </cell>
          <cell r="O838">
            <v>16342</v>
          </cell>
        </row>
        <row r="839">
          <cell r="E839" t="str">
            <v>8195T</v>
          </cell>
          <cell r="O839">
            <v>19074</v>
          </cell>
        </row>
        <row r="840">
          <cell r="E840" t="str">
            <v>8247TC</v>
          </cell>
          <cell r="O840">
            <v>5650</v>
          </cell>
        </row>
        <row r="841">
          <cell r="E841" t="str">
            <v>8264T</v>
          </cell>
          <cell r="O841">
            <v>32349</v>
          </cell>
        </row>
        <row r="842">
          <cell r="E842" t="str">
            <v>8280T</v>
          </cell>
          <cell r="O842">
            <v>3614</v>
          </cell>
        </row>
        <row r="843">
          <cell r="E843" t="str">
            <v>8340T</v>
          </cell>
          <cell r="O843">
            <v>3988</v>
          </cell>
        </row>
        <row r="844">
          <cell r="E844" t="str">
            <v>8419T</v>
          </cell>
          <cell r="O844">
            <v>7502</v>
          </cell>
        </row>
        <row r="845">
          <cell r="E845" t="str">
            <v>8497TC</v>
          </cell>
          <cell r="O845">
            <v>28700</v>
          </cell>
        </row>
        <row r="846">
          <cell r="E846" t="str">
            <v>8511T</v>
          </cell>
          <cell r="O846">
            <v>12467</v>
          </cell>
        </row>
        <row r="847">
          <cell r="E847" t="str">
            <v>8535T</v>
          </cell>
          <cell r="O847">
            <v>45224</v>
          </cell>
        </row>
        <row r="848">
          <cell r="E848" t="str">
            <v>8550T</v>
          </cell>
          <cell r="O848">
            <v>46241</v>
          </cell>
        </row>
        <row r="849">
          <cell r="E849" t="str">
            <v>8637T</v>
          </cell>
          <cell r="O849">
            <v>20741</v>
          </cell>
        </row>
        <row r="850">
          <cell r="E850" t="str">
            <v>8705T</v>
          </cell>
          <cell r="O850">
            <v>15129</v>
          </cell>
        </row>
        <row r="851">
          <cell r="E851" t="str">
            <v>8742T</v>
          </cell>
          <cell r="O851">
            <v>18604</v>
          </cell>
        </row>
        <row r="852">
          <cell r="E852" t="str">
            <v>8761T</v>
          </cell>
          <cell r="O852">
            <v>274</v>
          </cell>
        </row>
        <row r="853">
          <cell r="E853" t="str">
            <v>8836T</v>
          </cell>
          <cell r="O853">
            <v>6877</v>
          </cell>
        </row>
        <row r="854">
          <cell r="E854" t="str">
            <v>8851T</v>
          </cell>
          <cell r="O854">
            <v>19239</v>
          </cell>
        </row>
        <row r="855">
          <cell r="E855" t="str">
            <v>8854T</v>
          </cell>
          <cell r="O855">
            <v>41365</v>
          </cell>
        </row>
        <row r="856">
          <cell r="E856" t="str">
            <v>9087T</v>
          </cell>
          <cell r="O856">
            <v>26086</v>
          </cell>
        </row>
        <row r="857">
          <cell r="E857" t="str">
            <v>D202216T</v>
          </cell>
          <cell r="O857">
            <v>2783</v>
          </cell>
        </row>
        <row r="858">
          <cell r="E858" t="str">
            <v>D202216TC</v>
          </cell>
          <cell r="O858">
            <v>2377</v>
          </cell>
        </row>
        <row r="859">
          <cell r="E859" t="str">
            <v>D301116T</v>
          </cell>
          <cell r="O859">
            <v>27972</v>
          </cell>
        </row>
        <row r="860">
          <cell r="E860" t="str">
            <v>D301130T</v>
          </cell>
          <cell r="O860">
            <v>3900</v>
          </cell>
        </row>
        <row r="861">
          <cell r="E861" t="str">
            <v>D301132T</v>
          </cell>
          <cell r="O861">
            <v>7200</v>
          </cell>
        </row>
        <row r="862">
          <cell r="E862" t="str">
            <v>D400425T</v>
          </cell>
          <cell r="O862">
            <v>2575</v>
          </cell>
        </row>
        <row r="863">
          <cell r="E863" t="str">
            <v>D400425TC</v>
          </cell>
          <cell r="O863">
            <v>1575</v>
          </cell>
        </row>
        <row r="864">
          <cell r="E864" t="str">
            <v>HTINV1108</v>
          </cell>
          <cell r="O864">
            <v>-180427</v>
          </cell>
        </row>
        <row r="865">
          <cell r="E865" t="str">
            <v>S18501208</v>
          </cell>
          <cell r="O865">
            <v>-33032</v>
          </cell>
        </row>
        <row r="866">
          <cell r="E866" t="str">
            <v>SCTINV1108</v>
          </cell>
          <cell r="O866">
            <v>-24042</v>
          </cell>
        </row>
        <row r="867">
          <cell r="E867" t="str">
            <v>TRFRH0309</v>
          </cell>
          <cell r="O867">
            <v>238974</v>
          </cell>
        </row>
        <row r="868">
          <cell r="E868" t="str">
            <v>TRFRS0309</v>
          </cell>
          <cell r="O868">
            <v>29425</v>
          </cell>
        </row>
        <row r="869">
          <cell r="E869" t="str">
            <v>TRH0109</v>
          </cell>
          <cell r="O869">
            <v>208811</v>
          </cell>
        </row>
        <row r="870">
          <cell r="E870" t="str">
            <v>TRINVH0409</v>
          </cell>
          <cell r="O870">
            <v>42426</v>
          </cell>
        </row>
        <row r="871">
          <cell r="E871" t="str">
            <v>TRINVH0509</v>
          </cell>
          <cell r="O871">
            <v>144218</v>
          </cell>
        </row>
        <row r="872">
          <cell r="E872" t="str">
            <v>TRINVS0409</v>
          </cell>
          <cell r="O872">
            <v>21703</v>
          </cell>
        </row>
        <row r="873">
          <cell r="E873" t="str">
            <v>TRINVS0509</v>
          </cell>
          <cell r="O873">
            <v>29997</v>
          </cell>
        </row>
        <row r="874">
          <cell r="E874" t="str">
            <v>TRS0209</v>
          </cell>
          <cell r="O874">
            <v>34187</v>
          </cell>
        </row>
        <row r="875">
          <cell r="E875" t="str">
            <v>Z9001</v>
          </cell>
          <cell r="O875">
            <v>10095</v>
          </cell>
        </row>
        <row r="876">
          <cell r="E876" t="str">
            <v xml:space="preserve">
</v>
          </cell>
          <cell r="O876">
            <v>-4341899</v>
          </cell>
        </row>
        <row r="877">
          <cell r="E877" t="str">
            <v>7634W</v>
          </cell>
          <cell r="O877">
            <v>15407</v>
          </cell>
        </row>
        <row r="878">
          <cell r="E878" t="str">
            <v>7779W</v>
          </cell>
          <cell r="O878">
            <v>40111</v>
          </cell>
        </row>
        <row r="879">
          <cell r="E879" t="str">
            <v>7942W</v>
          </cell>
          <cell r="O879">
            <v>15369</v>
          </cell>
        </row>
        <row r="880">
          <cell r="E880" t="str">
            <v>7943W</v>
          </cell>
          <cell r="O880">
            <v>17590</v>
          </cell>
        </row>
        <row r="881">
          <cell r="E881" t="str">
            <v>8055W</v>
          </cell>
          <cell r="O881">
            <v>3127</v>
          </cell>
        </row>
        <row r="882">
          <cell r="E882" t="str">
            <v>8247WC</v>
          </cell>
          <cell r="O882">
            <v>26099</v>
          </cell>
        </row>
        <row r="883">
          <cell r="E883" t="str">
            <v>8264W</v>
          </cell>
          <cell r="O883">
            <v>9641</v>
          </cell>
        </row>
        <row r="884">
          <cell r="E884" t="str">
            <v>8280W</v>
          </cell>
          <cell r="O884">
            <v>13389</v>
          </cell>
        </row>
        <row r="885">
          <cell r="E885" t="str">
            <v>8406U</v>
          </cell>
          <cell r="O885">
            <v>1231</v>
          </cell>
        </row>
        <row r="886">
          <cell r="E886" t="str">
            <v>8419W</v>
          </cell>
          <cell r="O886">
            <v>1494</v>
          </cell>
        </row>
        <row r="887">
          <cell r="E887" t="str">
            <v>8497WC</v>
          </cell>
          <cell r="O887">
            <v>42096</v>
          </cell>
        </row>
        <row r="888">
          <cell r="E888" t="str">
            <v>8511W</v>
          </cell>
          <cell r="O888">
            <v>33898</v>
          </cell>
        </row>
        <row r="889">
          <cell r="E889" t="str">
            <v>8535W</v>
          </cell>
          <cell r="O889">
            <v>126306</v>
          </cell>
        </row>
        <row r="890">
          <cell r="E890" t="str">
            <v>8550W</v>
          </cell>
          <cell r="O890">
            <v>4696</v>
          </cell>
        </row>
        <row r="891">
          <cell r="E891" t="str">
            <v>8637W</v>
          </cell>
          <cell r="O891">
            <v>8084</v>
          </cell>
        </row>
        <row r="892">
          <cell r="E892" t="str">
            <v>8705W</v>
          </cell>
          <cell r="O892">
            <v>7732</v>
          </cell>
        </row>
        <row r="893">
          <cell r="E893" t="str">
            <v>901-46372C</v>
          </cell>
          <cell r="O893">
            <v>215</v>
          </cell>
        </row>
        <row r="894">
          <cell r="E894" t="str">
            <v>901-46509W</v>
          </cell>
          <cell r="O894">
            <v>3897</v>
          </cell>
        </row>
        <row r="895">
          <cell r="E895" t="str">
            <v>901-74249W</v>
          </cell>
          <cell r="O895">
            <v>10696</v>
          </cell>
        </row>
        <row r="896">
          <cell r="E896" t="str">
            <v>901-74685W</v>
          </cell>
          <cell r="O896">
            <v>4779</v>
          </cell>
        </row>
        <row r="897">
          <cell r="E897" t="str">
            <v>D202216W</v>
          </cell>
          <cell r="O897">
            <v>21114</v>
          </cell>
        </row>
        <row r="898">
          <cell r="E898" t="str">
            <v>D202216WC</v>
          </cell>
          <cell r="O898">
            <v>18031</v>
          </cell>
        </row>
        <row r="899">
          <cell r="E899" t="str">
            <v>D301116W</v>
          </cell>
          <cell r="O899">
            <v>41784</v>
          </cell>
        </row>
        <row r="900">
          <cell r="E900" t="str">
            <v>D301127W</v>
          </cell>
          <cell r="O900">
            <v>7787</v>
          </cell>
        </row>
        <row r="901">
          <cell r="E901" t="str">
            <v>D301130W</v>
          </cell>
          <cell r="O901">
            <v>9834</v>
          </cell>
        </row>
        <row r="902">
          <cell r="E902" t="str">
            <v>D301132W</v>
          </cell>
          <cell r="O902">
            <v>10987</v>
          </cell>
        </row>
        <row r="903">
          <cell r="E903" t="str">
            <v>D400407W</v>
          </cell>
          <cell r="O903">
            <v>18315</v>
          </cell>
        </row>
        <row r="904">
          <cell r="E904" t="str">
            <v>D400425W</v>
          </cell>
          <cell r="O904">
            <v>8857</v>
          </cell>
        </row>
        <row r="905">
          <cell r="E905" t="str">
            <v>D400425WC</v>
          </cell>
          <cell r="O905">
            <v>5420</v>
          </cell>
        </row>
        <row r="906">
          <cell r="E906" t="str">
            <v xml:space="preserve">
</v>
          </cell>
          <cell r="O906">
            <v>-1762414</v>
          </cell>
        </row>
        <row r="907">
          <cell r="E907">
            <v>100004</v>
          </cell>
          <cell r="O907">
            <v>52822</v>
          </cell>
        </row>
        <row r="908">
          <cell r="E908" t="str">
            <v>7634U</v>
          </cell>
          <cell r="O908">
            <v>5110</v>
          </cell>
        </row>
        <row r="909">
          <cell r="E909" t="str">
            <v>7779U</v>
          </cell>
          <cell r="O909">
            <v>16383</v>
          </cell>
        </row>
        <row r="910">
          <cell r="E910" t="str">
            <v>8247UC</v>
          </cell>
          <cell r="O910">
            <v>10660</v>
          </cell>
        </row>
        <row r="911">
          <cell r="E911" t="str">
            <v>8264U</v>
          </cell>
          <cell r="O911">
            <v>5851</v>
          </cell>
        </row>
        <row r="912">
          <cell r="E912" t="str">
            <v>8280U</v>
          </cell>
          <cell r="O912">
            <v>8292</v>
          </cell>
        </row>
        <row r="913">
          <cell r="E913" t="str">
            <v>8417U</v>
          </cell>
          <cell r="O913">
            <v>462</v>
          </cell>
        </row>
        <row r="914">
          <cell r="E914" t="str">
            <v>8419U</v>
          </cell>
          <cell r="O914">
            <v>2800</v>
          </cell>
        </row>
        <row r="915">
          <cell r="E915" t="str">
            <v>8450U</v>
          </cell>
          <cell r="O915">
            <v>5315</v>
          </cell>
        </row>
        <row r="916">
          <cell r="E916" t="str">
            <v>8497UC</v>
          </cell>
          <cell r="O916">
            <v>17194</v>
          </cell>
        </row>
        <row r="917">
          <cell r="E917" t="str">
            <v>8511U</v>
          </cell>
          <cell r="O917">
            <v>16618</v>
          </cell>
        </row>
        <row r="918">
          <cell r="E918" t="str">
            <v>8535U</v>
          </cell>
          <cell r="O918">
            <v>122294</v>
          </cell>
        </row>
        <row r="919">
          <cell r="E919" t="str">
            <v>8550U</v>
          </cell>
          <cell r="O919">
            <v>2414</v>
          </cell>
        </row>
        <row r="920">
          <cell r="E920" t="str">
            <v>8561U</v>
          </cell>
          <cell r="O920">
            <v>924</v>
          </cell>
        </row>
        <row r="921">
          <cell r="E921" t="str">
            <v>8637U</v>
          </cell>
          <cell r="O921">
            <v>9293</v>
          </cell>
        </row>
        <row r="922">
          <cell r="E922" t="str">
            <v>8705U</v>
          </cell>
          <cell r="O922">
            <v>2400</v>
          </cell>
        </row>
        <row r="923">
          <cell r="E923" t="str">
            <v>8825U</v>
          </cell>
          <cell r="O923">
            <v>168</v>
          </cell>
        </row>
        <row r="924">
          <cell r="E924" t="str">
            <v>901-18746U</v>
          </cell>
          <cell r="O924">
            <v>3554</v>
          </cell>
        </row>
        <row r="925">
          <cell r="E925" t="str">
            <v>901-44145C</v>
          </cell>
          <cell r="O925">
            <v>144</v>
          </cell>
        </row>
        <row r="926">
          <cell r="E926" t="str">
            <v>901-45792U</v>
          </cell>
          <cell r="O926">
            <v>124</v>
          </cell>
        </row>
        <row r="927">
          <cell r="E927" t="str">
            <v>901-46508U</v>
          </cell>
          <cell r="O927">
            <v>487</v>
          </cell>
        </row>
        <row r="928">
          <cell r="E928" t="str">
            <v>901-46510U</v>
          </cell>
          <cell r="O928">
            <v>517</v>
          </cell>
        </row>
        <row r="929">
          <cell r="E929" t="str">
            <v>901-46797U</v>
          </cell>
          <cell r="O929">
            <v>4543</v>
          </cell>
        </row>
        <row r="930">
          <cell r="E930" t="str">
            <v>901-46822U</v>
          </cell>
          <cell r="O930">
            <v>2933</v>
          </cell>
        </row>
        <row r="931">
          <cell r="E931" t="str">
            <v>901-46868U</v>
          </cell>
          <cell r="O931">
            <v>850</v>
          </cell>
        </row>
        <row r="932">
          <cell r="E932" t="str">
            <v>901-72232C</v>
          </cell>
          <cell r="O932">
            <v>410</v>
          </cell>
        </row>
        <row r="933">
          <cell r="E933" t="str">
            <v>901-72651C</v>
          </cell>
          <cell r="O933">
            <v>411</v>
          </cell>
        </row>
        <row r="934">
          <cell r="E934" t="str">
            <v>901-73993C</v>
          </cell>
          <cell r="O934">
            <v>148</v>
          </cell>
        </row>
        <row r="935">
          <cell r="E935" t="str">
            <v>901-74486U</v>
          </cell>
          <cell r="O935">
            <v>2250</v>
          </cell>
        </row>
        <row r="936">
          <cell r="E936" t="str">
            <v>901-74492U</v>
          </cell>
          <cell r="O936">
            <v>99</v>
          </cell>
        </row>
        <row r="937">
          <cell r="E937" t="str">
            <v>901-74519W</v>
          </cell>
          <cell r="O937">
            <v>10011</v>
          </cell>
        </row>
        <row r="938">
          <cell r="E938" t="str">
            <v>901-74530U</v>
          </cell>
          <cell r="O938">
            <v>155</v>
          </cell>
        </row>
        <row r="939">
          <cell r="E939" t="str">
            <v>901-74562U</v>
          </cell>
          <cell r="O939">
            <v>2495</v>
          </cell>
        </row>
        <row r="940">
          <cell r="E940" t="str">
            <v>D202216U</v>
          </cell>
          <cell r="O940">
            <v>8624</v>
          </cell>
        </row>
        <row r="941">
          <cell r="E941" t="str">
            <v>D202216UC</v>
          </cell>
          <cell r="O941">
            <v>7365</v>
          </cell>
        </row>
        <row r="942">
          <cell r="E942" t="str">
            <v>D301116U</v>
          </cell>
          <cell r="O942">
            <v>17067</v>
          </cell>
        </row>
        <row r="943">
          <cell r="E943" t="str">
            <v>D301127U</v>
          </cell>
          <cell r="O943">
            <v>3180</v>
          </cell>
        </row>
        <row r="944">
          <cell r="E944" t="str">
            <v>D301130U</v>
          </cell>
          <cell r="O944">
            <v>4017</v>
          </cell>
        </row>
        <row r="945">
          <cell r="E945" t="str">
            <v>D301132U</v>
          </cell>
          <cell r="O945">
            <v>4487</v>
          </cell>
        </row>
        <row r="946">
          <cell r="E946" t="str">
            <v>D400407U</v>
          </cell>
          <cell r="O946">
            <v>7481</v>
          </cell>
        </row>
        <row r="947">
          <cell r="E947" t="str">
            <v>D400425U</v>
          </cell>
          <cell r="O947">
            <v>3618</v>
          </cell>
        </row>
        <row r="948">
          <cell r="E948" t="str">
            <v>D400425UC</v>
          </cell>
          <cell r="O948">
            <v>2214</v>
          </cell>
        </row>
        <row r="949">
          <cell r="E949" t="str">
            <v xml:space="preserve">
</v>
          </cell>
          <cell r="O949">
            <v>-1304244</v>
          </cell>
        </row>
        <row r="950">
          <cell r="E950" t="str">
            <v>TR232A</v>
          </cell>
          <cell r="O950">
            <v>-51895</v>
          </cell>
        </row>
      </sheetData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al"/>
      <sheetName val="3.1 Statement of Work "/>
      <sheetName val="3.2 Budget Overview"/>
      <sheetName val="Inputs"/>
      <sheetName val="Summary of budget"/>
      <sheetName val="Project cash flows"/>
    </sheetNames>
    <sheetDataSet>
      <sheetData sheetId="0" refreshError="1"/>
      <sheetData sheetId="1">
        <row r="3">
          <cell r="C3">
            <v>0</v>
          </cell>
        </row>
      </sheetData>
      <sheetData sheetId="2" refreshError="1"/>
      <sheetData sheetId="3">
        <row r="2">
          <cell r="B2">
            <v>1.29</v>
          </cell>
        </row>
        <row r="5">
          <cell r="B5">
            <v>95</v>
          </cell>
        </row>
        <row r="6">
          <cell r="B6">
            <v>65</v>
          </cell>
        </row>
        <row r="7">
          <cell r="B7">
            <v>80</v>
          </cell>
        </row>
        <row r="8">
          <cell r="B8">
            <v>80</v>
          </cell>
        </row>
        <row r="9">
          <cell r="B9">
            <v>30</v>
          </cell>
        </row>
        <row r="10">
          <cell r="B10">
            <v>90000</v>
          </cell>
        </row>
        <row r="13">
          <cell r="B13">
            <v>17500</v>
          </cell>
        </row>
        <row r="14">
          <cell r="B14">
            <v>3000</v>
          </cell>
        </row>
        <row r="15">
          <cell r="B15">
            <v>9000</v>
          </cell>
        </row>
        <row r="16">
          <cell r="B16">
            <v>300</v>
          </cell>
        </row>
        <row r="17">
          <cell r="B17">
            <v>200</v>
          </cell>
        </row>
        <row r="18">
          <cell r="B18">
            <v>300</v>
          </cell>
        </row>
        <row r="21">
          <cell r="B21">
            <v>1000</v>
          </cell>
        </row>
        <row r="22">
          <cell r="B22">
            <v>333.33333333333331</v>
          </cell>
        </row>
        <row r="23">
          <cell r="B23">
            <v>666.66666666666663</v>
          </cell>
        </row>
        <row r="24">
          <cell r="B24">
            <v>120</v>
          </cell>
        </row>
        <row r="25">
          <cell r="B25">
            <v>120</v>
          </cell>
        </row>
        <row r="28">
          <cell r="B28">
            <v>50000</v>
          </cell>
        </row>
        <row r="29">
          <cell r="B29">
            <v>136.74</v>
          </cell>
        </row>
        <row r="30">
          <cell r="B30">
            <v>258000</v>
          </cell>
        </row>
        <row r="31">
          <cell r="B31">
            <v>51600</v>
          </cell>
        </row>
        <row r="32">
          <cell r="B32">
            <v>300000</v>
          </cell>
        </row>
        <row r="33">
          <cell r="B33">
            <v>200000</v>
          </cell>
        </row>
        <row r="34">
          <cell r="B34">
            <v>50000</v>
          </cell>
        </row>
        <row r="37">
          <cell r="B37">
            <v>291</v>
          </cell>
        </row>
        <row r="41">
          <cell r="B41">
            <v>0</v>
          </cell>
          <cell r="C41">
            <v>50</v>
          </cell>
          <cell r="D41">
            <v>120</v>
          </cell>
          <cell r="E41">
            <v>121</v>
          </cell>
        </row>
      </sheetData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ology"/>
      <sheetName val="Monthly Comparison"/>
      <sheetName val="Cumulative Balances"/>
      <sheetName val="monthly details by account"/>
      <sheetName val="Energy Revenue"/>
      <sheetName val="Cost of Power"/>
    </sheetNames>
    <sheetDataSet>
      <sheetData sheetId="0" refreshError="1"/>
      <sheetData sheetId="1" refreshError="1"/>
      <sheetData sheetId="2" refreshError="1"/>
      <sheetData sheetId="3">
        <row r="99">
          <cell r="F99">
            <v>964444.8900000006</v>
          </cell>
          <cell r="H99">
            <v>688116.44000000041</v>
          </cell>
          <cell r="J99">
            <v>115392.68000000063</v>
          </cell>
          <cell r="L99">
            <v>131847.30999999866</v>
          </cell>
          <cell r="N99">
            <v>1361782.6100000003</v>
          </cell>
          <cell r="P99">
            <v>67119.200000000186</v>
          </cell>
          <cell r="R99">
            <v>0</v>
          </cell>
          <cell r="T99">
            <v>0</v>
          </cell>
          <cell r="V99">
            <v>0</v>
          </cell>
          <cell r="X99">
            <v>0</v>
          </cell>
          <cell r="Z99">
            <v>0</v>
          </cell>
          <cell r="AB99">
            <v>0</v>
          </cell>
        </row>
        <row r="100">
          <cell r="F100">
            <v>135893.67000000086</v>
          </cell>
          <cell r="H100">
            <v>-1434526.5799999998</v>
          </cell>
          <cell r="J100">
            <v>1117352.52</v>
          </cell>
          <cell r="L100">
            <v>-534620.20999999973</v>
          </cell>
          <cell r="N100">
            <v>-871390.5699999996</v>
          </cell>
          <cell r="P100">
            <v>-677947.60000000009</v>
          </cell>
          <cell r="R100">
            <v>0</v>
          </cell>
          <cell r="T100">
            <v>0</v>
          </cell>
          <cell r="V100">
            <v>0</v>
          </cell>
          <cell r="X100">
            <v>0</v>
          </cell>
          <cell r="Z100">
            <v>0</v>
          </cell>
          <cell r="AB100">
            <v>0</v>
          </cell>
        </row>
        <row r="101">
          <cell r="F101">
            <v>-130897.73999999999</v>
          </cell>
          <cell r="H101">
            <v>-213875.70000000019</v>
          </cell>
          <cell r="J101">
            <v>-185937.58000000007</v>
          </cell>
          <cell r="L101">
            <v>-48965.829999999842</v>
          </cell>
          <cell r="N101">
            <v>-195780.47000000015</v>
          </cell>
          <cell r="P101">
            <v>-104009.77000000002</v>
          </cell>
          <cell r="R101">
            <v>0</v>
          </cell>
          <cell r="T101">
            <v>0</v>
          </cell>
          <cell r="V101">
            <v>0</v>
          </cell>
          <cell r="X101">
            <v>0</v>
          </cell>
          <cell r="Z101">
            <v>0</v>
          </cell>
          <cell r="AB101">
            <v>0</v>
          </cell>
        </row>
        <row r="102">
          <cell r="F102">
            <v>60611.269999999902</v>
          </cell>
          <cell r="H102">
            <v>110365.42999999993</v>
          </cell>
          <cell r="J102">
            <v>20701.180000000168</v>
          </cell>
          <cell r="L102">
            <v>69970.859999999986</v>
          </cell>
          <cell r="N102">
            <v>200959.26</v>
          </cell>
          <cell r="P102">
            <v>216195.64000000013</v>
          </cell>
          <cell r="R102">
            <v>0</v>
          </cell>
          <cell r="T102">
            <v>0</v>
          </cell>
          <cell r="V102">
            <v>0</v>
          </cell>
          <cell r="X102">
            <v>0</v>
          </cell>
          <cell r="Z102">
            <v>0</v>
          </cell>
          <cell r="AB102">
            <v>0</v>
          </cell>
        </row>
        <row r="103">
          <cell r="F103">
            <v>-49692.449999999953</v>
          </cell>
          <cell r="H103">
            <v>60696.790000000037</v>
          </cell>
          <cell r="J103">
            <v>-87238.229999999981</v>
          </cell>
          <cell r="L103">
            <v>-14669.79999999993</v>
          </cell>
          <cell r="N103">
            <v>191218.35999999987</v>
          </cell>
          <cell r="P103">
            <v>120514.62999999989</v>
          </cell>
          <cell r="R103">
            <v>0</v>
          </cell>
          <cell r="T103">
            <v>0</v>
          </cell>
          <cell r="V103">
            <v>0</v>
          </cell>
          <cell r="X103">
            <v>0</v>
          </cell>
          <cell r="Z103">
            <v>0</v>
          </cell>
          <cell r="AB103">
            <v>0</v>
          </cell>
        </row>
        <row r="104">
          <cell r="F104">
            <v>7595.1999999999534</v>
          </cell>
          <cell r="H104">
            <v>-26873.680000000022</v>
          </cell>
          <cell r="J104">
            <v>13270.789999999979</v>
          </cell>
          <cell r="L104">
            <v>-215.39999999996508</v>
          </cell>
          <cell r="N104">
            <v>-3366.2999999999884</v>
          </cell>
          <cell r="P104">
            <v>11626.479999999981</v>
          </cell>
          <cell r="R104">
            <v>0</v>
          </cell>
          <cell r="T104">
            <v>0</v>
          </cell>
          <cell r="V104">
            <v>0</v>
          </cell>
          <cell r="X104">
            <v>0</v>
          </cell>
          <cell r="Z104">
            <v>0</v>
          </cell>
          <cell r="AB104">
            <v>0</v>
          </cell>
        </row>
        <row r="105">
          <cell r="F105">
            <v>20314.990000000002</v>
          </cell>
          <cell r="H105">
            <v>24919.8</v>
          </cell>
          <cell r="J105">
            <v>23005.919999999998</v>
          </cell>
          <cell r="L105">
            <v>22074.98</v>
          </cell>
          <cell r="N105">
            <v>36064.839999999997</v>
          </cell>
          <cell r="P105">
            <v>29371.200000000001</v>
          </cell>
          <cell r="R105">
            <v>0</v>
          </cell>
          <cell r="T105">
            <v>0</v>
          </cell>
          <cell r="V105">
            <v>0</v>
          </cell>
          <cell r="X105">
            <v>0</v>
          </cell>
          <cell r="Z105">
            <v>0</v>
          </cell>
          <cell r="AB105">
            <v>0</v>
          </cell>
        </row>
      </sheetData>
      <sheetData sheetId="4">
        <row r="5">
          <cell r="A5">
            <v>3001</v>
          </cell>
          <cell r="B5" t="str">
            <v>Engy</v>
          </cell>
          <cell r="C5">
            <v>2490358.02</v>
          </cell>
          <cell r="D5">
            <v>3120778.82</v>
          </cell>
          <cell r="E5">
            <v>2704376.86</v>
          </cell>
          <cell r="F5">
            <v>2795562.62</v>
          </cell>
          <cell r="G5">
            <v>2027186.25</v>
          </cell>
          <cell r="H5">
            <v>2883067.21</v>
          </cell>
          <cell r="P5">
            <v>16021329.780000001</v>
          </cell>
          <cell r="R5">
            <v>9018833.2799999993</v>
          </cell>
        </row>
        <row r="6">
          <cell r="A6">
            <v>3003</v>
          </cell>
          <cell r="B6" t="str">
            <v>WMS</v>
          </cell>
          <cell r="C6">
            <v>236477.91</v>
          </cell>
          <cell r="D6">
            <v>293804.25</v>
          </cell>
          <cell r="E6">
            <v>255093.47</v>
          </cell>
          <cell r="F6">
            <v>263017.17</v>
          </cell>
          <cell r="G6">
            <v>192120.62</v>
          </cell>
          <cell r="H6">
            <v>253388.75</v>
          </cell>
          <cell r="P6">
            <v>1493902.17</v>
          </cell>
          <cell r="R6">
            <v>8483725.3100000005</v>
          </cell>
          <cell r="S6">
            <v>620133.11</v>
          </cell>
        </row>
        <row r="7">
          <cell r="A7">
            <v>3005</v>
          </cell>
          <cell r="B7" t="str">
            <v>TNS</v>
          </cell>
          <cell r="C7">
            <v>240375.24</v>
          </cell>
          <cell r="D7">
            <v>299467.83</v>
          </cell>
          <cell r="E7">
            <v>260000.98</v>
          </cell>
          <cell r="F7">
            <v>268780.48</v>
          </cell>
          <cell r="G7">
            <v>196109.9</v>
          </cell>
          <cell r="H7">
            <v>263053.86</v>
          </cell>
          <cell r="P7">
            <v>1527788.29</v>
          </cell>
          <cell r="Q7">
            <v>268780.48</v>
          </cell>
          <cell r="R7">
            <v>-578812.98</v>
          </cell>
        </row>
        <row r="8">
          <cell r="A8">
            <v>3007</v>
          </cell>
          <cell r="B8" t="str">
            <v>TC</v>
          </cell>
          <cell r="C8">
            <v>231109.72</v>
          </cell>
          <cell r="D8">
            <v>288159.25</v>
          </cell>
          <cell r="E8">
            <v>250188.12</v>
          </cell>
          <cell r="F8">
            <v>258755.25</v>
          </cell>
          <cell r="G8">
            <v>187702.48</v>
          </cell>
          <cell r="H8">
            <v>236565.94</v>
          </cell>
          <cell r="P8">
            <v>1452480.76</v>
          </cell>
        </row>
        <row r="9">
          <cell r="A9">
            <v>3008</v>
          </cell>
          <cell r="B9" t="str">
            <v>LV</v>
          </cell>
          <cell r="G9">
            <v>277.88</v>
          </cell>
          <cell r="H9">
            <v>4581.54</v>
          </cell>
          <cell r="P9">
            <v>4859.42</v>
          </cell>
        </row>
        <row r="10">
          <cell r="A10">
            <v>3009</v>
          </cell>
          <cell r="B10" t="str">
            <v>RRA</v>
          </cell>
          <cell r="C10">
            <v>58431.17</v>
          </cell>
          <cell r="D10">
            <v>73460.350000000006</v>
          </cell>
          <cell r="E10">
            <v>63775.98</v>
          </cell>
          <cell r="F10">
            <v>66392.929999999993</v>
          </cell>
          <cell r="G10">
            <v>48031.25</v>
          </cell>
          <cell r="H10">
            <v>63351.040000000001</v>
          </cell>
          <cell r="P10">
            <v>373442.72000000003</v>
          </cell>
        </row>
        <row r="11">
          <cell r="A11">
            <v>3011</v>
          </cell>
          <cell r="B11" t="str">
            <v>Engy</v>
          </cell>
          <cell r="C11">
            <v>929498.49</v>
          </cell>
          <cell r="D11">
            <v>712504.15</v>
          </cell>
          <cell r="E11">
            <v>940793.6</v>
          </cell>
          <cell r="F11">
            <v>759135.05</v>
          </cell>
          <cell r="G11">
            <v>824252.58</v>
          </cell>
          <cell r="H11">
            <v>739942.86</v>
          </cell>
          <cell r="P11">
            <v>4906126.7300000004</v>
          </cell>
        </row>
        <row r="12">
          <cell r="A12">
            <v>3013</v>
          </cell>
          <cell r="B12" t="str">
            <v>WMS</v>
          </cell>
          <cell r="C12">
            <v>94597.9</v>
          </cell>
          <cell r="D12">
            <v>70804.800000000003</v>
          </cell>
          <cell r="E12">
            <v>94404.08</v>
          </cell>
          <cell r="F12">
            <v>72579.679999999993</v>
          </cell>
          <cell r="G12">
            <v>82093.759999999995</v>
          </cell>
          <cell r="H12">
            <v>69541.83</v>
          </cell>
          <cell r="P12">
            <v>484022.05000000005</v>
          </cell>
        </row>
        <row r="13">
          <cell r="A13">
            <v>3015</v>
          </cell>
          <cell r="B13" t="str">
            <v>TNS</v>
          </cell>
          <cell r="C13">
            <v>87238.21</v>
          </cell>
          <cell r="D13">
            <v>65087.11</v>
          </cell>
          <cell r="E13">
            <v>87310.23</v>
          </cell>
          <cell r="F13">
            <v>67299.17</v>
          </cell>
          <cell r="G13">
            <v>75949.91</v>
          </cell>
          <cell r="H13">
            <v>65212.76</v>
          </cell>
          <cell r="P13">
            <v>448097.39</v>
          </cell>
        </row>
        <row r="14">
          <cell r="A14">
            <v>3017</v>
          </cell>
          <cell r="B14" t="str">
            <v>TC</v>
          </cell>
          <cell r="C14">
            <v>83612.679999999993</v>
          </cell>
          <cell r="D14">
            <v>62427.26</v>
          </cell>
          <cell r="E14">
            <v>83746.31</v>
          </cell>
          <cell r="F14">
            <v>64692.59</v>
          </cell>
          <cell r="G14">
            <v>72018.94</v>
          </cell>
          <cell r="H14">
            <v>58024.13</v>
          </cell>
          <cell r="P14">
            <v>424521.91</v>
          </cell>
          <cell r="Q14">
            <v>64692.59</v>
          </cell>
          <cell r="R14">
            <v>130471.9</v>
          </cell>
        </row>
        <row r="15">
          <cell r="A15">
            <v>3018</v>
          </cell>
          <cell r="B15" t="str">
            <v>LV</v>
          </cell>
          <cell r="G15">
            <v>228.77</v>
          </cell>
          <cell r="H15">
            <v>1253.0899999999999</v>
          </cell>
          <cell r="P15">
            <v>1481.86</v>
          </cell>
        </row>
        <row r="16">
          <cell r="A16">
            <v>3019</v>
          </cell>
          <cell r="B16" t="str">
            <v>RRA</v>
          </cell>
          <cell r="C16">
            <v>23388.43</v>
          </cell>
          <cell r="D16">
            <v>17705.36</v>
          </cell>
          <cell r="E16">
            <v>23602.6</v>
          </cell>
          <cell r="F16">
            <v>18688.330000000002</v>
          </cell>
          <cell r="G16">
            <v>20524.29</v>
          </cell>
          <cell r="H16">
            <v>17386.169999999998</v>
          </cell>
          <cell r="P16">
            <v>121295.18000000001</v>
          </cell>
          <cell r="R16">
            <v>2073344.37</v>
          </cell>
        </row>
        <row r="17">
          <cell r="A17">
            <v>3021</v>
          </cell>
          <cell r="B17" t="str">
            <v>Engy</v>
          </cell>
          <cell r="C17">
            <v>1708988.84</v>
          </cell>
          <cell r="D17">
            <v>1603875.06</v>
          </cell>
          <cell r="E17">
            <v>1705196.76</v>
          </cell>
          <cell r="F17">
            <v>1274116.5</v>
          </cell>
          <cell r="G17">
            <v>1295934.8600000001</v>
          </cell>
          <cell r="H17">
            <v>1745863.08</v>
          </cell>
          <cell r="P17">
            <v>9333975.1000000015</v>
          </cell>
          <cell r="R17">
            <v>2308102.13</v>
          </cell>
          <cell r="S17">
            <v>169585.76</v>
          </cell>
        </row>
        <row r="18">
          <cell r="A18">
            <v>3023</v>
          </cell>
          <cell r="B18" t="str">
            <v>WMS</v>
          </cell>
          <cell r="C18">
            <v>291329.17</v>
          </cell>
          <cell r="D18">
            <v>269258.03000000003</v>
          </cell>
          <cell r="E18">
            <v>296079.25</v>
          </cell>
          <cell r="F18">
            <v>266017.31</v>
          </cell>
          <cell r="G18">
            <v>251080.92</v>
          </cell>
          <cell r="H18">
            <v>273026.62</v>
          </cell>
          <cell r="P18">
            <v>1646791.2999999998</v>
          </cell>
          <cell r="Q18">
            <v>266017.31</v>
          </cell>
          <cell r="R18">
            <v>-949.72</v>
          </cell>
        </row>
        <row r="19">
          <cell r="A19">
            <v>3025</v>
          </cell>
          <cell r="B19" t="str">
            <v>TNS</v>
          </cell>
          <cell r="C19">
            <v>248149.36</v>
          </cell>
          <cell r="D19">
            <v>224846.37</v>
          </cell>
          <cell r="E19">
            <v>263168.17</v>
          </cell>
          <cell r="F19">
            <v>224203.37</v>
          </cell>
          <cell r="G19">
            <v>233217.96</v>
          </cell>
          <cell r="H19">
            <v>283973.52</v>
          </cell>
          <cell r="P19">
            <v>1477558.75</v>
          </cell>
          <cell r="Q19">
            <v>224203.37</v>
          </cell>
          <cell r="R19">
            <v>-175294.73</v>
          </cell>
        </row>
        <row r="20">
          <cell r="A20">
            <v>3027</v>
          </cell>
          <cell r="B20" t="str">
            <v>TC</v>
          </cell>
          <cell r="C20">
            <v>238305.86</v>
          </cell>
          <cell r="D20">
            <v>216256.27</v>
          </cell>
          <cell r="E20">
            <v>251994.93</v>
          </cell>
          <cell r="F20">
            <v>217241.27</v>
          </cell>
          <cell r="G20">
            <v>223166.31</v>
          </cell>
          <cell r="H20">
            <v>238084.28</v>
          </cell>
          <cell r="P20">
            <v>1385048.9200000002</v>
          </cell>
        </row>
        <row r="21">
          <cell r="A21">
            <v>3028</v>
          </cell>
          <cell r="B21" t="str">
            <v>LV</v>
          </cell>
          <cell r="G21">
            <v>453.22</v>
          </cell>
          <cell r="H21">
            <v>8838.89</v>
          </cell>
          <cell r="P21">
            <v>9292.1099999999988</v>
          </cell>
        </row>
        <row r="22">
          <cell r="A22">
            <v>3029</v>
          </cell>
          <cell r="B22" t="str">
            <v>RRA</v>
          </cell>
          <cell r="C22">
            <v>72832.11</v>
          </cell>
          <cell r="D22">
            <v>67416.06</v>
          </cell>
          <cell r="E22">
            <v>74019.56</v>
          </cell>
          <cell r="F22">
            <v>66696.37</v>
          </cell>
          <cell r="G22">
            <v>62925.68</v>
          </cell>
          <cell r="H22">
            <v>68377.539999999994</v>
          </cell>
          <cell r="P22">
            <v>412267.31999999995</v>
          </cell>
        </row>
        <row r="23">
          <cell r="A23">
            <v>3031</v>
          </cell>
          <cell r="B23" t="str">
            <v>Engy</v>
          </cell>
          <cell r="C23">
            <v>298130.92</v>
          </cell>
          <cell r="D23">
            <v>319988.03999999998</v>
          </cell>
          <cell r="E23">
            <v>295820.94</v>
          </cell>
          <cell r="F23">
            <v>259100.65</v>
          </cell>
          <cell r="G23">
            <v>278831.49</v>
          </cell>
          <cell r="H23">
            <v>367644.38</v>
          </cell>
          <cell r="P23">
            <v>1819516.42</v>
          </cell>
        </row>
        <row r="24">
          <cell r="A24">
            <v>3033</v>
          </cell>
          <cell r="B24" t="str">
            <v>WMS</v>
          </cell>
          <cell r="C24">
            <v>64820.75</v>
          </cell>
          <cell r="D24">
            <v>67345.36</v>
          </cell>
          <cell r="E24">
            <v>64422.11</v>
          </cell>
          <cell r="F24">
            <v>71514.16</v>
          </cell>
          <cell r="G24">
            <v>68058.710000000006</v>
          </cell>
          <cell r="H24">
            <v>72794.570000000007</v>
          </cell>
          <cell r="P24">
            <v>408955.66000000003</v>
          </cell>
        </row>
        <row r="25">
          <cell r="A25">
            <v>3034</v>
          </cell>
          <cell r="B25" t="str">
            <v>TNS</v>
          </cell>
          <cell r="C25">
            <v>54990.75</v>
          </cell>
          <cell r="D25">
            <v>56581.38</v>
          </cell>
          <cell r="E25">
            <v>55506.96</v>
          </cell>
          <cell r="F25">
            <v>53734.91</v>
          </cell>
          <cell r="G25">
            <v>57688.03</v>
          </cell>
          <cell r="H25">
            <v>64592.6</v>
          </cell>
          <cell r="P25">
            <v>343094.63</v>
          </cell>
        </row>
        <row r="26">
          <cell r="A26">
            <v>3035</v>
          </cell>
          <cell r="B26" t="str">
            <v>TC</v>
          </cell>
          <cell r="C26">
            <v>52560.94</v>
          </cell>
          <cell r="D26">
            <v>55324.9</v>
          </cell>
          <cell r="E26">
            <v>54341.58</v>
          </cell>
          <cell r="F26">
            <v>53740.2</v>
          </cell>
          <cell r="G26">
            <v>55235.06</v>
          </cell>
          <cell r="H26">
            <v>53741.27</v>
          </cell>
          <cell r="P26">
            <v>324943.95</v>
          </cell>
          <cell r="Q26">
            <v>53740.2</v>
          </cell>
          <cell r="R26">
            <v>13656.79</v>
          </cell>
        </row>
        <row r="27">
          <cell r="A27">
            <v>3036</v>
          </cell>
          <cell r="B27" t="str">
            <v>RRA</v>
          </cell>
          <cell r="C27">
            <v>16205.18</v>
          </cell>
          <cell r="D27">
            <v>16836.34</v>
          </cell>
          <cell r="E27">
            <v>16105.5</v>
          </cell>
          <cell r="F27">
            <v>17878.560000000001</v>
          </cell>
          <cell r="G27">
            <v>17014.689999999999</v>
          </cell>
          <cell r="H27">
            <v>18198.650000000001</v>
          </cell>
          <cell r="P27">
            <v>102238.92000000001</v>
          </cell>
          <cell r="R27">
            <v>2215402.39</v>
          </cell>
          <cell r="S27">
            <v>1858.9</v>
          </cell>
        </row>
        <row r="28">
          <cell r="A28">
            <v>3038</v>
          </cell>
          <cell r="B28" t="str">
            <v>LV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2106.98</v>
          </cell>
          <cell r="P28">
            <v>2106.98</v>
          </cell>
        </row>
        <row r="29">
          <cell r="A29">
            <v>3041</v>
          </cell>
          <cell r="B29" t="str">
            <v>Engy</v>
          </cell>
          <cell r="P29">
            <v>0</v>
          </cell>
          <cell r="R29">
            <v>3542426.95</v>
          </cell>
          <cell r="S29">
            <v>59649.09</v>
          </cell>
        </row>
        <row r="30">
          <cell r="A30">
            <v>3043</v>
          </cell>
          <cell r="B30" t="str">
            <v>WMS</v>
          </cell>
          <cell r="P30">
            <v>0</v>
          </cell>
          <cell r="Q30" t="e">
            <v>#REF!</v>
          </cell>
          <cell r="R30">
            <v>-132524.57</v>
          </cell>
          <cell r="S30">
            <v>33.130000000000003</v>
          </cell>
        </row>
        <row r="31">
          <cell r="A31">
            <v>3044</v>
          </cell>
          <cell r="B31" t="str">
            <v>TNS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P31">
            <v>0</v>
          </cell>
          <cell r="Q31">
            <v>0</v>
          </cell>
          <cell r="R31">
            <v>-615107.65</v>
          </cell>
        </row>
        <row r="32">
          <cell r="A32">
            <v>3045</v>
          </cell>
          <cell r="B32" t="str">
            <v>TC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P32">
            <v>0</v>
          </cell>
        </row>
        <row r="33">
          <cell r="A33">
            <v>3046</v>
          </cell>
          <cell r="B33" t="str">
            <v>RRA</v>
          </cell>
          <cell r="P33">
            <v>0</v>
          </cell>
        </row>
        <row r="34">
          <cell r="A34">
            <v>3051</v>
          </cell>
          <cell r="B34" t="str">
            <v>Engy</v>
          </cell>
          <cell r="C34">
            <v>0</v>
          </cell>
          <cell r="P34">
            <v>0</v>
          </cell>
        </row>
        <row r="35">
          <cell r="A35">
            <v>3053</v>
          </cell>
          <cell r="B35" t="str">
            <v>WMS</v>
          </cell>
          <cell r="C35">
            <v>6647.82</v>
          </cell>
          <cell r="D35">
            <v>6475.56</v>
          </cell>
          <cell r="E35">
            <v>5421.41</v>
          </cell>
          <cell r="F35">
            <v>5361.59</v>
          </cell>
          <cell r="G35">
            <v>4556.92</v>
          </cell>
          <cell r="H35">
            <v>4087.58</v>
          </cell>
          <cell r="P35">
            <v>32550.880000000005</v>
          </cell>
        </row>
        <row r="36">
          <cell r="A36">
            <v>3054</v>
          </cell>
          <cell r="B36" t="str">
            <v>TNS</v>
          </cell>
          <cell r="C36">
            <v>4034.43</v>
          </cell>
          <cell r="D36">
            <v>4034.8</v>
          </cell>
          <cell r="E36">
            <v>4051.93</v>
          </cell>
          <cell r="F36">
            <v>4051.92</v>
          </cell>
          <cell r="G36">
            <v>4060.98</v>
          </cell>
          <cell r="H36">
            <v>4210.83</v>
          </cell>
          <cell r="P36">
            <v>24444.89</v>
          </cell>
        </row>
        <row r="37">
          <cell r="A37">
            <v>3055</v>
          </cell>
          <cell r="B37" t="str">
            <v>TC</v>
          </cell>
          <cell r="C37">
            <v>3845.62</v>
          </cell>
          <cell r="D37">
            <v>3845.93</v>
          </cell>
          <cell r="E37">
            <v>3862.25</v>
          </cell>
          <cell r="F37">
            <v>3862.11</v>
          </cell>
          <cell r="G37">
            <v>3870.87</v>
          </cell>
          <cell r="H37">
            <v>3463.81</v>
          </cell>
          <cell r="P37">
            <v>22750.59</v>
          </cell>
          <cell r="Q37" t="e">
            <v>#REF!</v>
          </cell>
          <cell r="R37">
            <v>1978.9</v>
          </cell>
          <cell r="S37">
            <v>6.66</v>
          </cell>
        </row>
        <row r="38">
          <cell r="A38">
            <v>3056</v>
          </cell>
          <cell r="B38" t="str">
            <v>RRA</v>
          </cell>
          <cell r="C38">
            <v>1661.96</v>
          </cell>
          <cell r="D38">
            <v>1618.89</v>
          </cell>
          <cell r="E38">
            <v>1355.35</v>
          </cell>
          <cell r="F38">
            <v>1340.4</v>
          </cell>
          <cell r="G38">
            <v>1139.23</v>
          </cell>
          <cell r="H38">
            <v>1021.9</v>
          </cell>
          <cell r="P38">
            <v>8137.73</v>
          </cell>
          <cell r="R38">
            <v>804863.43</v>
          </cell>
          <cell r="S38">
            <v>-6265.89</v>
          </cell>
        </row>
        <row r="39">
          <cell r="A39">
            <v>3061</v>
          </cell>
          <cell r="B39" t="str">
            <v>Engy</v>
          </cell>
          <cell r="C39">
            <v>712.56</v>
          </cell>
          <cell r="D39">
            <v>571.85</v>
          </cell>
          <cell r="E39">
            <v>681.95</v>
          </cell>
          <cell r="F39">
            <v>589.29999999999995</v>
          </cell>
          <cell r="G39">
            <v>667.05</v>
          </cell>
          <cell r="H39">
            <v>680.11</v>
          </cell>
          <cell r="P39">
            <v>3902.82</v>
          </cell>
          <cell r="R39">
            <v>1047419.82</v>
          </cell>
          <cell r="S39">
            <v>26293.22</v>
          </cell>
        </row>
        <row r="40">
          <cell r="A40">
            <v>3063</v>
          </cell>
          <cell r="B40" t="str">
            <v>WMS</v>
          </cell>
          <cell r="C40">
            <v>67.06</v>
          </cell>
          <cell r="D40">
            <v>53.9</v>
          </cell>
          <cell r="E40">
            <v>62.79</v>
          </cell>
          <cell r="F40">
            <v>56.33</v>
          </cell>
          <cell r="G40">
            <v>61.17</v>
          </cell>
          <cell r="H40">
            <v>58.02</v>
          </cell>
          <cell r="P40">
            <v>359.27</v>
          </cell>
          <cell r="Q40" t="e">
            <v>#REF!</v>
          </cell>
          <cell r="R40">
            <v>-270483.71000000002</v>
          </cell>
          <cell r="S40">
            <v>-2015.46</v>
          </cell>
        </row>
        <row r="41">
          <cell r="A41">
            <v>3064</v>
          </cell>
          <cell r="B41" t="str">
            <v>TNS</v>
          </cell>
          <cell r="C41">
            <v>12.64</v>
          </cell>
          <cell r="D41">
            <v>10.17</v>
          </cell>
          <cell r="E41">
            <v>11.84</v>
          </cell>
          <cell r="F41">
            <v>10.62</v>
          </cell>
          <cell r="G41">
            <v>11.53</v>
          </cell>
          <cell r="H41">
            <v>11.44</v>
          </cell>
          <cell r="P41">
            <v>68.240000000000009</v>
          </cell>
          <cell r="Q41">
            <v>10.62</v>
          </cell>
          <cell r="R41">
            <v>-234739.75</v>
          </cell>
        </row>
        <row r="42">
          <cell r="A42">
            <v>3065</v>
          </cell>
          <cell r="B42" t="str">
            <v>TC</v>
          </cell>
          <cell r="C42">
            <v>11.92</v>
          </cell>
          <cell r="D42">
            <v>9.59</v>
          </cell>
          <cell r="E42">
            <v>11.17</v>
          </cell>
          <cell r="F42">
            <v>10.02</v>
          </cell>
          <cell r="G42">
            <v>10.88</v>
          </cell>
          <cell r="H42">
            <v>9.48</v>
          </cell>
          <cell r="P42">
            <v>63.06</v>
          </cell>
        </row>
        <row r="43">
          <cell r="A43">
            <v>3066</v>
          </cell>
          <cell r="B43" t="str">
            <v>RRA</v>
          </cell>
          <cell r="C43">
            <v>16.89</v>
          </cell>
          <cell r="D43">
            <v>13.6</v>
          </cell>
          <cell r="E43">
            <v>15.84</v>
          </cell>
          <cell r="F43">
            <v>14.21</v>
          </cell>
          <cell r="G43">
            <v>15.4</v>
          </cell>
          <cell r="H43">
            <v>14.48</v>
          </cell>
          <cell r="P43">
            <v>90.42</v>
          </cell>
        </row>
        <row r="44">
          <cell r="A44">
            <v>3068</v>
          </cell>
          <cell r="B44" t="str">
            <v>LV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0.31</v>
          </cell>
          <cell r="P44">
            <v>0.31</v>
          </cell>
        </row>
        <row r="45">
          <cell r="A45">
            <v>3070</v>
          </cell>
          <cell r="B45" t="str">
            <v>FRP</v>
          </cell>
          <cell r="C45">
            <v>-11787.68</v>
          </cell>
          <cell r="D45">
            <v>-534.78</v>
          </cell>
          <cell r="E45">
            <v>75152.78</v>
          </cell>
          <cell r="F45">
            <v>623992.11</v>
          </cell>
          <cell r="G45">
            <v>-619242.42000000004</v>
          </cell>
          <cell r="H45">
            <v>-256124.2</v>
          </cell>
          <cell r="P45">
            <v>-188544.19000000012</v>
          </cell>
        </row>
        <row r="46">
          <cell r="A46">
            <v>3081</v>
          </cell>
          <cell r="B46" t="str">
            <v>Engy</v>
          </cell>
          <cell r="C46">
            <v>31852.92</v>
          </cell>
          <cell r="D46">
            <v>32769.949999999997</v>
          </cell>
          <cell r="E46">
            <v>32387.18</v>
          </cell>
          <cell r="F46">
            <v>29683.33</v>
          </cell>
          <cell r="G46">
            <v>30800.11</v>
          </cell>
          <cell r="H46">
            <v>35606.019999999997</v>
          </cell>
          <cell r="P46">
            <v>193099.50999999998</v>
          </cell>
        </row>
        <row r="47">
          <cell r="A47">
            <v>3085</v>
          </cell>
          <cell r="B47" t="str">
            <v>TNS</v>
          </cell>
          <cell r="C47">
            <v>1639.24</v>
          </cell>
          <cell r="D47">
            <v>1639.24</v>
          </cell>
          <cell r="E47">
            <v>1649.01</v>
          </cell>
          <cell r="F47">
            <v>1648.99</v>
          </cell>
          <cell r="G47">
            <v>1648.97</v>
          </cell>
          <cell r="H47">
            <v>1692.63</v>
          </cell>
          <cell r="P47">
            <v>9918.0799999999981</v>
          </cell>
        </row>
        <row r="48">
          <cell r="A48">
            <v>3087</v>
          </cell>
          <cell r="B48" t="str">
            <v>TC</v>
          </cell>
          <cell r="C48">
            <v>1571.99</v>
          </cell>
          <cell r="D48">
            <v>1571.99</v>
          </cell>
          <cell r="E48">
            <v>1581.37</v>
          </cell>
          <cell r="F48">
            <v>1581.35</v>
          </cell>
          <cell r="G48">
            <v>1581.33</v>
          </cell>
          <cell r="H48">
            <v>1394.4</v>
          </cell>
          <cell r="P48">
            <v>9282.43</v>
          </cell>
        </row>
        <row r="49">
          <cell r="A49">
            <v>3088</v>
          </cell>
          <cell r="B49" t="str">
            <v>LV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63.64</v>
          </cell>
          <cell r="P49">
            <v>63.64</v>
          </cell>
        </row>
        <row r="50">
          <cell r="A50">
            <v>3201</v>
          </cell>
          <cell r="B50" t="str">
            <v>Engy</v>
          </cell>
          <cell r="C50">
            <v>217896.57</v>
          </cell>
          <cell r="D50">
            <v>-790048.18</v>
          </cell>
          <cell r="E50">
            <v>329053.44</v>
          </cell>
          <cell r="F50">
            <v>-1058444.99</v>
          </cell>
          <cell r="G50">
            <v>512064.59</v>
          </cell>
          <cell r="H50">
            <v>212527.53</v>
          </cell>
          <cell r="P50">
            <v>-576951.04000000004</v>
          </cell>
        </row>
        <row r="51">
          <cell r="A51">
            <v>3203</v>
          </cell>
          <cell r="B51" t="str">
            <v>WMS</v>
          </cell>
          <cell r="C51">
            <v>25266.73</v>
          </cell>
          <cell r="D51">
            <v>-39455.54</v>
          </cell>
          <cell r="E51">
            <v>-5932.53</v>
          </cell>
          <cell r="F51">
            <v>-74388.52</v>
          </cell>
          <cell r="G51">
            <v>49706.32</v>
          </cell>
          <cell r="H51">
            <v>7682.09</v>
          </cell>
          <cell r="P51">
            <v>-37121.449999999997</v>
          </cell>
        </row>
        <row r="52">
          <cell r="A52">
            <v>3205</v>
          </cell>
          <cell r="B52" t="str">
            <v>TNS</v>
          </cell>
          <cell r="C52">
            <v>25752.639999999999</v>
          </cell>
          <cell r="D52">
            <v>-40214.31</v>
          </cell>
          <cell r="E52">
            <v>-6046.61</v>
          </cell>
          <cell r="F52">
            <v>-75819.08</v>
          </cell>
          <cell r="G52">
            <v>64513.52</v>
          </cell>
          <cell r="H52">
            <v>8125.28</v>
          </cell>
          <cell r="P52">
            <v>-23688.560000000005</v>
          </cell>
        </row>
        <row r="53">
          <cell r="A53">
            <v>3207</v>
          </cell>
          <cell r="B53" t="str">
            <v>TC</v>
          </cell>
          <cell r="C53">
            <v>24780.83</v>
          </cell>
          <cell r="D53">
            <v>-38696.79</v>
          </cell>
          <cell r="E53">
            <v>-5818.43</v>
          </cell>
          <cell r="F53">
            <v>-72957.98</v>
          </cell>
          <cell r="G53">
            <v>14122.19</v>
          </cell>
          <cell r="H53">
            <v>6795.69</v>
          </cell>
          <cell r="P53">
            <v>-71774.489999999991</v>
          </cell>
          <cell r="Q53" t="e">
            <v>#REF!</v>
          </cell>
          <cell r="R53">
            <v>54</v>
          </cell>
          <cell r="S53">
            <v>0.5</v>
          </cell>
        </row>
        <row r="54">
          <cell r="A54">
            <v>3208</v>
          </cell>
          <cell r="B54" t="str">
            <v>GA</v>
          </cell>
          <cell r="C54">
            <v>127645.52</v>
          </cell>
          <cell r="D54">
            <v>148627.20000000001</v>
          </cell>
          <cell r="E54">
            <v>118546.23</v>
          </cell>
          <cell r="F54">
            <v>104631.3</v>
          </cell>
          <cell r="G54">
            <v>98092.3</v>
          </cell>
          <cell r="H54">
            <v>133100.51999999999</v>
          </cell>
          <cell r="P54">
            <v>730643.07000000007</v>
          </cell>
        </row>
        <row r="55">
          <cell r="A55">
            <v>3209</v>
          </cell>
          <cell r="B55" t="str">
            <v>RRA</v>
          </cell>
          <cell r="C55">
            <v>6316.6900000000023</v>
          </cell>
          <cell r="D55">
            <v>-9863.8799999999992</v>
          </cell>
          <cell r="E55">
            <v>-1483.14</v>
          </cell>
          <cell r="F55">
            <v>-18597.130000000005</v>
          </cell>
          <cell r="G55">
            <v>12426.58</v>
          </cell>
          <cell r="H55">
            <v>1920.52</v>
          </cell>
          <cell r="P55">
            <v>-9280.3600000000024</v>
          </cell>
          <cell r="R55">
            <v>272220.82</v>
          </cell>
          <cell r="S55">
            <v>-19714.900000000001</v>
          </cell>
        </row>
        <row r="56">
          <cell r="A56">
            <v>3211</v>
          </cell>
          <cell r="B56" t="str">
            <v>Engy</v>
          </cell>
          <cell r="C56">
            <v>-248128.99</v>
          </cell>
          <cell r="D56">
            <v>-24922.07</v>
          </cell>
          <cell r="E56">
            <v>-68273.52</v>
          </cell>
          <cell r="F56">
            <v>-149791.26999999999</v>
          </cell>
          <cell r="G56">
            <v>-32264.13</v>
          </cell>
          <cell r="H56">
            <v>228060.54</v>
          </cell>
          <cell r="P56">
            <v>-295319.43999999994</v>
          </cell>
          <cell r="R56">
            <v>1038715.43</v>
          </cell>
          <cell r="S56">
            <v>-86855.01</v>
          </cell>
        </row>
        <row r="57">
          <cell r="A57">
            <v>3213</v>
          </cell>
          <cell r="B57" t="str">
            <v>WMS</v>
          </cell>
          <cell r="C57">
            <v>-16416.59</v>
          </cell>
          <cell r="D57">
            <v>5139.09</v>
          </cell>
          <cell r="E57">
            <v>-15150.84</v>
          </cell>
          <cell r="F57">
            <v>-9453.61</v>
          </cell>
          <cell r="G57">
            <v>405.83</v>
          </cell>
          <cell r="H57">
            <v>15174.12</v>
          </cell>
          <cell r="P57">
            <v>-20301.999999999993</v>
          </cell>
          <cell r="Q57" t="e">
            <v>#REF!</v>
          </cell>
          <cell r="R57">
            <v>-55019.61</v>
          </cell>
          <cell r="S57">
            <v>11104.47</v>
          </cell>
        </row>
        <row r="58">
          <cell r="A58">
            <v>3215</v>
          </cell>
          <cell r="B58" t="str">
            <v>TNS</v>
          </cell>
          <cell r="C58">
            <v>-15469.49</v>
          </cell>
          <cell r="D58">
            <v>4842.6000000000004</v>
          </cell>
          <cell r="E58">
            <v>-14276.74</v>
          </cell>
          <cell r="F58">
            <v>-8908.2099999999991</v>
          </cell>
          <cell r="G58">
            <v>4314.2</v>
          </cell>
          <cell r="H58">
            <v>14882.3</v>
          </cell>
          <cell r="P58">
            <v>-14615.339999999997</v>
          </cell>
          <cell r="Q58">
            <v>-8908.2099999999991</v>
          </cell>
          <cell r="R58">
            <v>-84628.56</v>
          </cell>
        </row>
        <row r="59">
          <cell r="A59">
            <v>3217</v>
          </cell>
          <cell r="B59" t="str">
            <v>TC</v>
          </cell>
          <cell r="C59">
            <v>-14838.08</v>
          </cell>
          <cell r="D59">
            <v>4644.95</v>
          </cell>
          <cell r="E59">
            <v>-13694.02</v>
          </cell>
          <cell r="F59">
            <v>-8544.61</v>
          </cell>
          <cell r="G59">
            <v>-9462.67</v>
          </cell>
          <cell r="H59">
            <v>12256.02</v>
          </cell>
          <cell r="P59">
            <v>-29638.41</v>
          </cell>
        </row>
        <row r="60">
          <cell r="A60">
            <v>3218</v>
          </cell>
          <cell r="B60" t="str">
            <v>GA</v>
          </cell>
          <cell r="C60">
            <v>115359.81</v>
          </cell>
          <cell r="D60">
            <v>73951.38</v>
          </cell>
          <cell r="E60">
            <v>99721.82</v>
          </cell>
          <cell r="F60">
            <v>52519.199999999997</v>
          </cell>
          <cell r="G60">
            <v>93594.71</v>
          </cell>
          <cell r="H60">
            <v>79754.06</v>
          </cell>
          <cell r="P60">
            <v>514900.98000000004</v>
          </cell>
        </row>
        <row r="61">
          <cell r="A61">
            <v>3219</v>
          </cell>
          <cell r="B61" t="str">
            <v>RRA</v>
          </cell>
          <cell r="C61">
            <v>-4104.1499999999978</v>
          </cell>
          <cell r="D61">
            <v>1284.77</v>
          </cell>
          <cell r="E61">
            <v>-3787.7</v>
          </cell>
          <cell r="F61">
            <v>-2363.41</v>
          </cell>
          <cell r="G61">
            <v>101.46</v>
          </cell>
          <cell r="H61">
            <v>3793.53</v>
          </cell>
          <cell r="P61">
            <v>-5075.4999999999982</v>
          </cell>
        </row>
        <row r="62">
          <cell r="A62">
            <v>3221</v>
          </cell>
          <cell r="B62" t="str">
            <v>Engy</v>
          </cell>
          <cell r="C62">
            <v>-103293.68</v>
          </cell>
          <cell r="D62">
            <v>-78627.78</v>
          </cell>
          <cell r="E62">
            <v>-365231.82</v>
          </cell>
          <cell r="F62">
            <v>-64114.55</v>
          </cell>
          <cell r="G62">
            <v>432809.13</v>
          </cell>
          <cell r="H62">
            <v>28142.53</v>
          </cell>
          <cell r="P62">
            <v>-150316.17000000007</v>
          </cell>
        </row>
        <row r="63">
          <cell r="A63">
            <v>3223</v>
          </cell>
          <cell r="B63" t="str">
            <v>WMS</v>
          </cell>
          <cell r="C63">
            <v>-11930.01</v>
          </cell>
          <cell r="D63">
            <v>-943.88</v>
          </cell>
          <cell r="E63">
            <v>-12227.35</v>
          </cell>
          <cell r="F63">
            <v>-12211.16</v>
          </cell>
          <cell r="G63">
            <v>13834.88</v>
          </cell>
          <cell r="H63">
            <v>3978.79</v>
          </cell>
          <cell r="P63">
            <v>-19498.729999999996</v>
          </cell>
        </row>
        <row r="64">
          <cell r="A64">
            <v>3225</v>
          </cell>
          <cell r="B64" t="str">
            <v>TNS</v>
          </cell>
          <cell r="C64">
            <v>-15037.65</v>
          </cell>
          <cell r="D64">
            <v>12131.94</v>
          </cell>
          <cell r="E64">
            <v>-9969.82</v>
          </cell>
          <cell r="F64">
            <v>6932.83</v>
          </cell>
          <cell r="G64">
            <v>19974.27</v>
          </cell>
          <cell r="H64">
            <v>-8893.14</v>
          </cell>
          <cell r="P64">
            <v>5138.4300000000021</v>
          </cell>
          <cell r="Q64" t="e">
            <v>#REF!</v>
          </cell>
          <cell r="R64">
            <v>3.75</v>
          </cell>
        </row>
        <row r="65">
          <cell r="A65">
            <v>3226</v>
          </cell>
          <cell r="B65" t="str">
            <v>GA</v>
          </cell>
          <cell r="C65">
            <v>-252695.26</v>
          </cell>
          <cell r="D65">
            <v>-6915.95</v>
          </cell>
          <cell r="E65">
            <v>94387.93</v>
          </cell>
          <cell r="F65">
            <v>217215.79</v>
          </cell>
          <cell r="G65">
            <v>-141857.81</v>
          </cell>
          <cell r="H65">
            <v>-287089.83</v>
          </cell>
          <cell r="P65">
            <v>-376955.13</v>
          </cell>
        </row>
        <row r="66">
          <cell r="A66">
            <v>3227</v>
          </cell>
          <cell r="B66" t="str">
            <v>TC</v>
          </cell>
          <cell r="C66">
            <v>-14228.43</v>
          </cell>
          <cell r="D66">
            <v>10929.36</v>
          </cell>
          <cell r="E66">
            <v>-7777.08</v>
          </cell>
          <cell r="F66">
            <v>6235.75</v>
          </cell>
          <cell r="G66">
            <v>-12088.09</v>
          </cell>
          <cell r="H66">
            <v>-11587.22</v>
          </cell>
          <cell r="P66">
            <v>-28515.71</v>
          </cell>
          <cell r="R66">
            <v>61512.97</v>
          </cell>
        </row>
        <row r="67">
          <cell r="A67">
            <v>3228</v>
          </cell>
          <cell r="B67" t="str">
            <v>GA</v>
          </cell>
          <cell r="C67">
            <v>1669073.63</v>
          </cell>
          <cell r="D67">
            <v>1330740.3999999999</v>
          </cell>
          <cell r="E67">
            <v>1485366.34</v>
          </cell>
          <cell r="F67">
            <v>1211229.17</v>
          </cell>
          <cell r="G67">
            <v>1834821.01</v>
          </cell>
          <cell r="H67">
            <v>1515584.48</v>
          </cell>
          <cell r="P67">
            <v>9046815.0299999993</v>
          </cell>
          <cell r="R67">
            <v>58226.15</v>
          </cell>
        </row>
        <row r="68">
          <cell r="A68">
            <v>3229</v>
          </cell>
          <cell r="B68" t="str">
            <v>RRA</v>
          </cell>
          <cell r="C68">
            <v>-2982.5299999999988</v>
          </cell>
          <cell r="D68">
            <v>-235.9699999999998</v>
          </cell>
          <cell r="E68">
            <v>-3056.83</v>
          </cell>
          <cell r="F68">
            <v>-3052.75</v>
          </cell>
          <cell r="G68">
            <v>3458.71</v>
          </cell>
          <cell r="H68">
            <v>994.68</v>
          </cell>
          <cell r="P68">
            <v>-4874.6899999999978</v>
          </cell>
          <cell r="Q68">
            <v>-3052.75</v>
          </cell>
          <cell r="R68">
            <v>-9980.16</v>
          </cell>
        </row>
        <row r="69">
          <cell r="A69">
            <v>3231</v>
          </cell>
          <cell r="B69" t="str">
            <v>Engy</v>
          </cell>
          <cell r="C69">
            <v>21812.66</v>
          </cell>
          <cell r="D69">
            <v>-24139.01</v>
          </cell>
          <cell r="E69">
            <v>-36032.29</v>
          </cell>
          <cell r="F69">
            <v>19730.84</v>
          </cell>
          <cell r="G69">
            <v>88812.89</v>
          </cell>
          <cell r="H69">
            <v>-21281.08</v>
          </cell>
          <cell r="P69">
            <v>48904.009999999995</v>
          </cell>
        </row>
        <row r="70">
          <cell r="A70">
            <v>3233</v>
          </cell>
          <cell r="B70" t="str">
            <v>WMS</v>
          </cell>
          <cell r="C70">
            <v>2524.6</v>
          </cell>
          <cell r="D70">
            <v>-1741.79</v>
          </cell>
          <cell r="E70">
            <v>3878.68</v>
          </cell>
          <cell r="F70">
            <v>-134.96</v>
          </cell>
          <cell r="G70">
            <v>1755.75</v>
          </cell>
          <cell r="H70">
            <v>-2220.7800000000002</v>
          </cell>
          <cell r="P70">
            <v>4061.4999999999995</v>
          </cell>
        </row>
        <row r="71">
          <cell r="A71">
            <v>3234</v>
          </cell>
          <cell r="B71" t="str">
            <v>TNS</v>
          </cell>
          <cell r="C71">
            <v>1590.61</v>
          </cell>
          <cell r="D71">
            <v>-1140.79</v>
          </cell>
          <cell r="E71">
            <v>-1308.24</v>
          </cell>
          <cell r="F71">
            <v>2791.68</v>
          </cell>
          <cell r="G71">
            <v>4962.96</v>
          </cell>
          <cell r="H71">
            <v>-5208.71</v>
          </cell>
          <cell r="P71">
            <v>1687.5099999999993</v>
          </cell>
        </row>
        <row r="72">
          <cell r="A72">
            <v>3235</v>
          </cell>
          <cell r="B72" t="str">
            <v>TC</v>
          </cell>
          <cell r="C72">
            <v>2763.96</v>
          </cell>
          <cell r="D72">
            <v>-1351.41</v>
          </cell>
          <cell r="E72">
            <v>450.5</v>
          </cell>
          <cell r="F72">
            <v>82.88</v>
          </cell>
          <cell r="G72">
            <v>-1016.25</v>
          </cell>
          <cell r="H72">
            <v>-6310.45</v>
          </cell>
          <cell r="P72">
            <v>-5380.77</v>
          </cell>
        </row>
        <row r="73">
          <cell r="A73">
            <v>3236</v>
          </cell>
          <cell r="B73" t="str">
            <v>RRA</v>
          </cell>
          <cell r="C73">
            <v>631.16</v>
          </cell>
          <cell r="D73">
            <v>-435.45</v>
          </cell>
          <cell r="E73">
            <v>969.67</v>
          </cell>
          <cell r="F73">
            <v>-33.729999999999997</v>
          </cell>
          <cell r="G73">
            <v>438.93</v>
          </cell>
          <cell r="H73">
            <v>-555.19000000000005</v>
          </cell>
          <cell r="P73">
            <v>1015.3899999999999</v>
          </cell>
        </row>
        <row r="74">
          <cell r="A74">
            <v>3238</v>
          </cell>
          <cell r="B74" t="str">
            <v>GA</v>
          </cell>
          <cell r="C74">
            <v>473690.11</v>
          </cell>
          <cell r="D74">
            <v>388530.98</v>
          </cell>
          <cell r="E74">
            <v>406354.76</v>
          </cell>
          <cell r="F74">
            <v>361696.64</v>
          </cell>
          <cell r="G74">
            <v>598131.49</v>
          </cell>
          <cell r="H74">
            <v>477364.38</v>
          </cell>
          <cell r="P74">
            <v>2705768.3600000003</v>
          </cell>
          <cell r="Q74">
            <v>361696.64</v>
          </cell>
          <cell r="R74">
            <v>14432</v>
          </cell>
        </row>
        <row r="75">
          <cell r="A75">
            <v>3239</v>
          </cell>
          <cell r="B75" t="str">
            <v>GA</v>
          </cell>
          <cell r="C75">
            <v>-85005.3</v>
          </cell>
          <cell r="D75">
            <v>12741.19</v>
          </cell>
          <cell r="E75">
            <v>-22283.8</v>
          </cell>
          <cell r="F75">
            <v>140143.39000000001</v>
          </cell>
          <cell r="G75">
            <v>-1762.33</v>
          </cell>
          <cell r="H75">
            <v>-175016.55</v>
          </cell>
          <cell r="P75">
            <v>-131183.39999999997</v>
          </cell>
        </row>
        <row r="76">
          <cell r="A76">
            <v>3241</v>
          </cell>
          <cell r="B76" t="str">
            <v>Engy</v>
          </cell>
          <cell r="P76">
            <v>0</v>
          </cell>
          <cell r="R76">
            <v>11791.52</v>
          </cell>
        </row>
        <row r="77">
          <cell r="A77">
            <v>3243</v>
          </cell>
          <cell r="B77" t="str">
            <v>WMS</v>
          </cell>
          <cell r="P77">
            <v>0</v>
          </cell>
          <cell r="R77">
            <v>724.55</v>
          </cell>
        </row>
        <row r="78">
          <cell r="A78">
            <v>3244</v>
          </cell>
          <cell r="B78" t="str">
            <v>TNS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P78">
            <v>0</v>
          </cell>
        </row>
        <row r="79">
          <cell r="A79">
            <v>3245</v>
          </cell>
          <cell r="B79" t="str">
            <v>TC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P79">
            <v>0</v>
          </cell>
        </row>
        <row r="80">
          <cell r="A80">
            <v>3246</v>
          </cell>
          <cell r="B80" t="str">
            <v>RRA</v>
          </cell>
          <cell r="P80">
            <v>0</v>
          </cell>
        </row>
        <row r="81">
          <cell r="A81">
            <v>3248</v>
          </cell>
          <cell r="B81" t="str">
            <v>GA</v>
          </cell>
          <cell r="P81">
            <v>0</v>
          </cell>
        </row>
        <row r="82">
          <cell r="A82">
            <v>3258</v>
          </cell>
          <cell r="B82" t="str">
            <v>GA</v>
          </cell>
          <cell r="C82">
            <v>48580.26</v>
          </cell>
          <cell r="D82">
            <v>37359.019999999997</v>
          </cell>
          <cell r="E82">
            <v>34196.639999999999</v>
          </cell>
          <cell r="F82">
            <v>27117.279999999999</v>
          </cell>
          <cell r="G82">
            <v>40048.36</v>
          </cell>
          <cell r="H82">
            <v>26805.13</v>
          </cell>
          <cell r="P82">
            <v>214106.69</v>
          </cell>
        </row>
        <row r="83">
          <cell r="A83">
            <v>3268</v>
          </cell>
          <cell r="B83" t="str">
            <v>GA</v>
          </cell>
          <cell r="C83">
            <v>14.11</v>
          </cell>
          <cell r="D83">
            <v>11.71</v>
          </cell>
          <cell r="E83">
            <v>1.19</v>
          </cell>
          <cell r="F83">
            <v>10.96</v>
          </cell>
          <cell r="G83">
            <v>1.58</v>
          </cell>
          <cell r="H83">
            <v>12.35</v>
          </cell>
          <cell r="P83">
            <v>51.9</v>
          </cell>
          <cell r="Q83">
            <v>10.96</v>
          </cell>
          <cell r="R83">
            <v>103.95</v>
          </cell>
        </row>
        <row r="84">
          <cell r="A84">
            <v>3278</v>
          </cell>
          <cell r="B84" t="str">
            <v>GA</v>
          </cell>
          <cell r="C84">
            <v>98.36</v>
          </cell>
          <cell r="D84">
            <v>77.64</v>
          </cell>
          <cell r="E84">
            <v>84.89</v>
          </cell>
          <cell r="F84">
            <v>68.09</v>
          </cell>
          <cell r="G84">
            <v>118.29</v>
          </cell>
          <cell r="H84">
            <v>87.02</v>
          </cell>
          <cell r="P84">
            <v>534.29000000000008</v>
          </cell>
        </row>
        <row r="85">
          <cell r="P85">
            <v>0</v>
          </cell>
          <cell r="Q85">
            <v>28229.72</v>
          </cell>
        </row>
        <row r="86">
          <cell r="A86">
            <v>3908</v>
          </cell>
          <cell r="B86" t="str">
            <v>WAP to Retailers</v>
          </cell>
          <cell r="C86">
            <v>1038336.75</v>
          </cell>
          <cell r="D86">
            <v>1012648.69</v>
          </cell>
          <cell r="E86">
            <v>1057814.22</v>
          </cell>
          <cell r="F86">
            <v>758398.37</v>
          </cell>
          <cell r="G86">
            <v>798100.35</v>
          </cell>
          <cell r="H86">
            <v>1176671.5</v>
          </cell>
          <cell r="P86">
            <v>5841969.8799999999</v>
          </cell>
        </row>
        <row r="87">
          <cell r="P87">
            <v>0</v>
          </cell>
        </row>
        <row r="88">
          <cell r="C88">
            <v>10579693.859999998</v>
          </cell>
          <cell r="D88">
            <v>9938935.8000000007</v>
          </cell>
          <cell r="E88">
            <v>11004668.41</v>
          </cell>
          <cell r="F88">
            <v>9161337.0599999968</v>
          </cell>
          <cell r="G88">
            <v>10187444.600000001</v>
          </cell>
          <cell r="H88">
            <v>11084352.119999999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61956431.849999994</v>
          </cell>
          <cell r="Q88">
            <v>103862030</v>
          </cell>
        </row>
      </sheetData>
      <sheetData sheetId="5">
        <row r="27">
          <cell r="C27">
            <v>7338822.2700000005</v>
          </cell>
          <cell r="D27">
            <v>6572981.1800000006</v>
          </cell>
          <cell r="E27">
            <v>6787132.7800000003</v>
          </cell>
          <cell r="F27">
            <v>5379805.2699999996</v>
          </cell>
          <cell r="G27">
            <v>6999735.3600000003</v>
          </cell>
          <cell r="H27">
            <v>7207919.6799999997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2232654.91</v>
          </cell>
          <cell r="D28">
            <v>550596.99</v>
          </cell>
          <cell r="E28">
            <v>3333728.52</v>
          </cell>
          <cell r="F28">
            <v>1580011.61</v>
          </cell>
          <cell r="G28">
            <v>1649797.03</v>
          </cell>
          <cell r="H28">
            <v>1092653.96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562487.6</v>
          </cell>
          <cell r="D29">
            <v>456864.07999999996</v>
          </cell>
          <cell r="E29">
            <v>500113.49</v>
          </cell>
          <cell r="F29">
            <v>533392.16</v>
          </cell>
          <cell r="G29">
            <v>467894.41</v>
          </cell>
          <cell r="H29">
            <v>593501.81999999995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693887.25</v>
          </cell>
          <cell r="D30">
            <v>737651.77</v>
          </cell>
          <cell r="E30">
            <v>660798.89</v>
          </cell>
          <cell r="F30">
            <v>614697.54</v>
          </cell>
          <cell r="G30">
            <v>863411.49</v>
          </cell>
          <cell r="H30">
            <v>907849.01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559804.56000000006</v>
          </cell>
          <cell r="D31">
            <v>663818.09000000008</v>
          </cell>
          <cell r="E31">
            <v>531648.47</v>
          </cell>
          <cell r="F31">
            <v>510029.03</v>
          </cell>
          <cell r="G31">
            <v>726359.40999999992</v>
          </cell>
          <cell r="H31">
            <v>712951.98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179992.11</v>
          </cell>
          <cell r="D32">
            <v>140926.39000000001</v>
          </cell>
          <cell r="E32">
            <v>184787.62</v>
          </cell>
          <cell r="F32">
            <v>146748.38</v>
          </cell>
          <cell r="G32">
            <v>162709.92000000001</v>
          </cell>
          <cell r="H32">
            <v>186129.8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20314.990000000002</v>
          </cell>
          <cell r="D33">
            <v>24919.8</v>
          </cell>
          <cell r="E33">
            <v>23005.919999999998</v>
          </cell>
          <cell r="F33">
            <v>22074.98</v>
          </cell>
          <cell r="G33">
            <v>37024.71</v>
          </cell>
          <cell r="H33">
            <v>46215.65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507"/>
      <sheetName val="c0504"/>
      <sheetName val="c0505"/>
      <sheetName val="c0561"/>
      <sheetName val="c0565"/>
      <sheetName val="c0563"/>
      <sheetName val="c0576"/>
      <sheetName val="c0542"/>
      <sheetName val="c0541"/>
      <sheetName val="c0531"/>
      <sheetName val="C0598"/>
      <sheetName val="C0899"/>
      <sheetName val="GEA"/>
      <sheetName val="C0597"/>
      <sheetName val="C0599"/>
      <sheetName val="c0584"/>
      <sheetName val="c0595"/>
      <sheetName val="c0585"/>
      <sheetName val="C0581"/>
      <sheetName val="co591"/>
      <sheetName val="Forecast"/>
      <sheetName val="E&amp;O Comparison"/>
      <sheetName val="E&amp;O Totals"/>
      <sheetName val="E&amp;O Projects &amp;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507"/>
      <sheetName val="c0504"/>
      <sheetName val="c0505"/>
      <sheetName val="c0561"/>
      <sheetName val="c0565"/>
      <sheetName val="c0563"/>
      <sheetName val="c0576"/>
      <sheetName val="c0542"/>
      <sheetName val="c0541"/>
      <sheetName val="c0531"/>
      <sheetName val="C0598"/>
      <sheetName val="C0899"/>
      <sheetName val="GEA"/>
      <sheetName val="C0597"/>
      <sheetName val="C0599"/>
      <sheetName val="c0584"/>
      <sheetName val="c0595"/>
      <sheetName val="c0585"/>
      <sheetName val="C0581"/>
      <sheetName val="co591"/>
      <sheetName val="Forecast"/>
      <sheetName val="E&amp;O Comparison"/>
      <sheetName val="E&amp;O Totals"/>
      <sheetName val="E&amp;O Projects &amp;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P95"/>
      <sheetName val="Zone Data"/>
      <sheetName val="SUM95"/>
      <sheetName val="SUM96"/>
      <sheetName val="SUM96 (2)"/>
      <sheetName val="Budget"/>
    </sheetNames>
    <sheetDataSet>
      <sheetData sheetId="0"/>
      <sheetData sheetId="1"/>
      <sheetData sheetId="2">
        <row r="14">
          <cell r="AV14" t="str">
            <v>SUBTRANSMISSION</v>
          </cell>
        </row>
        <row r="16">
          <cell r="AV16">
            <v>9324</v>
          </cell>
          <cell r="AX16" t="str">
            <v>27.6/13.8 kV OH Rebuild</v>
          </cell>
          <cell r="BC16">
            <v>105</v>
          </cell>
          <cell r="BE16">
            <v>105</v>
          </cell>
        </row>
        <row r="17">
          <cell r="AV17">
            <v>9401</v>
          </cell>
          <cell r="AX17" t="str">
            <v>44 kV OH Burnhamthorpe Rebuild</v>
          </cell>
          <cell r="BC17">
            <v>600</v>
          </cell>
          <cell r="BE17">
            <v>600</v>
          </cell>
        </row>
        <row r="18">
          <cell r="AX18" t="str">
            <v>44/13.8 kV Eglinton  to HP</v>
          </cell>
          <cell r="BC18">
            <v>190</v>
          </cell>
          <cell r="BE18">
            <v>190</v>
          </cell>
        </row>
        <row r="19">
          <cell r="AX19" t="str">
            <v>44 kV Ont Hydro conversion to EMPk</v>
          </cell>
          <cell r="BC19">
            <v>225</v>
          </cell>
          <cell r="BE19">
            <v>225</v>
          </cell>
        </row>
        <row r="20">
          <cell r="AX20" t="str">
            <v>27.6 kV Stillmeadow</v>
          </cell>
          <cell r="BC20">
            <v>44</v>
          </cell>
          <cell r="BE20">
            <v>44</v>
          </cell>
        </row>
        <row r="21">
          <cell r="AX21" t="str">
            <v>27.6 kV Reclosers</v>
          </cell>
          <cell r="BC21">
            <v>396</v>
          </cell>
          <cell r="BE21">
            <v>396</v>
          </cell>
        </row>
        <row r="22">
          <cell r="AX22" t="str">
            <v>27.6 kV Derry-loop &amp; Scadamates</v>
          </cell>
          <cell r="BC22">
            <v>420</v>
          </cell>
          <cell r="BE22">
            <v>420</v>
          </cell>
        </row>
        <row r="24">
          <cell r="AW24" t="str">
            <v>TOTAL-SUBTRANSMISSION</v>
          </cell>
          <cell r="BC24">
            <v>1980</v>
          </cell>
          <cell r="BE24">
            <v>1980</v>
          </cell>
        </row>
        <row r="27">
          <cell r="AV27" t="str">
            <v>DISTRIBUTION</v>
          </cell>
        </row>
        <row r="29">
          <cell r="AV29">
            <v>9402</v>
          </cell>
          <cell r="AX29" t="str">
            <v>13.8 kV Streetsville Conv.</v>
          </cell>
          <cell r="BC29">
            <v>100</v>
          </cell>
          <cell r="BE29">
            <v>100</v>
          </cell>
        </row>
        <row r="30">
          <cell r="AX30" t="str">
            <v>13.8 kV Lisgar Feeder</v>
          </cell>
          <cell r="BC30">
            <v>103</v>
          </cell>
          <cell r="BE30">
            <v>103</v>
          </cell>
        </row>
        <row r="31">
          <cell r="AX31" t="str">
            <v>13.8 kV Winston Churchill Blvd.</v>
          </cell>
          <cell r="BC31">
            <v>199</v>
          </cell>
          <cell r="BE31">
            <v>199</v>
          </cell>
        </row>
        <row r="32">
          <cell r="AX32" t="str">
            <v>13.8 kV Laird Dr. U/G Tie</v>
          </cell>
          <cell r="BC32">
            <v>48</v>
          </cell>
          <cell r="BE32">
            <v>48</v>
          </cell>
        </row>
        <row r="33">
          <cell r="AX33" t="str">
            <v>13.8 kV Palgrave Recon.</v>
          </cell>
          <cell r="BC33">
            <v>36</v>
          </cell>
          <cell r="BE33">
            <v>36</v>
          </cell>
        </row>
        <row r="34">
          <cell r="AX34" t="str">
            <v>4.16 kV Clarkson Circuit</v>
          </cell>
          <cell r="BC34">
            <v>104</v>
          </cell>
          <cell r="BE34">
            <v>104</v>
          </cell>
        </row>
        <row r="35">
          <cell r="AX35" t="str">
            <v>4.16 kV Munden MS Egress</v>
          </cell>
          <cell r="BC35">
            <v>100</v>
          </cell>
          <cell r="BE35">
            <v>100</v>
          </cell>
        </row>
        <row r="37">
          <cell r="AW37" t="str">
            <v>TOTAL-DISTRIBUTION</v>
          </cell>
          <cell r="BC37">
            <v>690</v>
          </cell>
          <cell r="BE37">
            <v>690</v>
          </cell>
        </row>
        <row r="40">
          <cell r="AV40" t="str">
            <v>SUBSTATION</v>
          </cell>
        </row>
        <row r="42">
          <cell r="AV42">
            <v>9209</v>
          </cell>
          <cell r="AX42" t="str">
            <v>Confederation</v>
          </cell>
          <cell r="BC42">
            <v>2400</v>
          </cell>
          <cell r="BE42">
            <v>800</v>
          </cell>
        </row>
        <row r="43">
          <cell r="AV43">
            <v>9309</v>
          </cell>
          <cell r="AX43" t="str">
            <v>Matheson</v>
          </cell>
          <cell r="BC43">
            <v>660</v>
          </cell>
          <cell r="BE43">
            <v>160</v>
          </cell>
        </row>
        <row r="44">
          <cell r="AV44">
            <v>9403</v>
          </cell>
          <cell r="AX44" t="str">
            <v>Thomas</v>
          </cell>
          <cell r="BC44">
            <v>1380</v>
          </cell>
          <cell r="BE44">
            <v>500</v>
          </cell>
        </row>
        <row r="45">
          <cell r="AV45">
            <v>9404</v>
          </cell>
          <cell r="AX45" t="str">
            <v>Sheridan Park MS Rebuild</v>
          </cell>
          <cell r="BC45">
            <v>870</v>
          </cell>
          <cell r="BE45">
            <v>870</v>
          </cell>
        </row>
        <row r="46">
          <cell r="AV46">
            <v>9405</v>
          </cell>
          <cell r="AX46" t="str">
            <v>Orchard Heights MS Rebuild</v>
          </cell>
          <cell r="BC46">
            <v>1545</v>
          </cell>
          <cell r="BE46">
            <v>1000</v>
          </cell>
        </row>
        <row r="48">
          <cell r="AW48" t="str">
            <v>TOTAL-SUBSTATION</v>
          </cell>
          <cell r="BC48">
            <v>6855</v>
          </cell>
          <cell r="BE48">
            <v>3330</v>
          </cell>
        </row>
        <row r="51">
          <cell r="AV51" t="str">
            <v>SUBDIVISION REBUILDS</v>
          </cell>
        </row>
        <row r="53">
          <cell r="AV53">
            <v>9407</v>
          </cell>
          <cell r="AX53" t="str">
            <v>Applewood Heights Ph1</v>
          </cell>
          <cell r="BC53">
            <v>2500</v>
          </cell>
          <cell r="BE53">
            <v>250</v>
          </cell>
        </row>
        <row r="54">
          <cell r="AV54">
            <v>9408</v>
          </cell>
          <cell r="AX54" t="str">
            <v>Comanche/Cochise</v>
          </cell>
          <cell r="BC54">
            <v>500</v>
          </cell>
          <cell r="BE54">
            <v>50</v>
          </cell>
        </row>
        <row r="55">
          <cell r="AV55">
            <v>9409</v>
          </cell>
          <cell r="AX55" t="str">
            <v>Malton Ph3</v>
          </cell>
          <cell r="BC55">
            <v>1000</v>
          </cell>
          <cell r="BE55">
            <v>100</v>
          </cell>
        </row>
        <row r="56">
          <cell r="AV56">
            <v>9410</v>
          </cell>
          <cell r="AX56" t="str">
            <v>Sheridan Homelands Ph3</v>
          </cell>
          <cell r="BC56">
            <v>800</v>
          </cell>
          <cell r="BE56">
            <v>80</v>
          </cell>
        </row>
        <row r="58">
          <cell r="AW58" t="str">
            <v>TOTAL-REBUILDS</v>
          </cell>
          <cell r="BC58">
            <v>4800</v>
          </cell>
          <cell r="BE58">
            <v>480</v>
          </cell>
        </row>
        <row r="76">
          <cell r="B76" t="str">
            <v>SUBTRANSMISSION</v>
          </cell>
        </row>
        <row r="79">
          <cell r="A79" t="str">
            <v>6a</v>
          </cell>
          <cell r="B79" t="str">
            <v>44 kV Fieldgate Dr.</v>
          </cell>
        </row>
        <row r="80">
          <cell r="A80" t="str">
            <v>6b</v>
          </cell>
          <cell r="B80" t="str">
            <v>44 kV Eglinton/Dixie</v>
          </cell>
        </row>
        <row r="81">
          <cell r="A81">
            <v>7</v>
          </cell>
          <cell r="B81" t="str">
            <v>44 kV Britannia Rd.</v>
          </cell>
        </row>
        <row r="82">
          <cell r="A82" t="str">
            <v>8*</v>
          </cell>
          <cell r="B82" t="str">
            <v>44 kV Winston Churchill Blvd.</v>
          </cell>
        </row>
        <row r="83">
          <cell r="A83">
            <v>9</v>
          </cell>
          <cell r="B83" t="str">
            <v>44 kV C.P.R. Tracks</v>
          </cell>
        </row>
        <row r="84">
          <cell r="A84" t="str">
            <v>11a</v>
          </cell>
          <cell r="B84" t="str">
            <v>44 kV Glengarry</v>
          </cell>
        </row>
        <row r="85">
          <cell r="A85">
            <v>12</v>
          </cell>
          <cell r="B85" t="str">
            <v>44 kV Glen Erin Dr.</v>
          </cell>
        </row>
        <row r="86">
          <cell r="A86">
            <v>15</v>
          </cell>
          <cell r="B86" t="str">
            <v>44 kV Hurontario St.</v>
          </cell>
        </row>
        <row r="87">
          <cell r="A87">
            <v>16</v>
          </cell>
          <cell r="B87" t="str">
            <v>44 kV Mississauga Rd. - Dundas St.</v>
          </cell>
        </row>
        <row r="88">
          <cell r="A88" t="str">
            <v>17a</v>
          </cell>
          <cell r="B88" t="str">
            <v>44 kV Mississauga Rd. - Eglinton Av.</v>
          </cell>
        </row>
        <row r="89">
          <cell r="A89" t="str">
            <v>17*</v>
          </cell>
          <cell r="B89" t="str">
            <v>44 kV Meadowvale T.S. Feeders</v>
          </cell>
        </row>
        <row r="90">
          <cell r="A90" t="str">
            <v>19a</v>
          </cell>
          <cell r="B90" t="str">
            <v>44 kV Drew Rd.</v>
          </cell>
        </row>
        <row r="91">
          <cell r="A91" t="str">
            <v>*</v>
          </cell>
          <cell r="B91" t="str">
            <v>44 kV Tomken/Bloor</v>
          </cell>
        </row>
        <row r="92">
          <cell r="A92" t="str">
            <v>*</v>
          </cell>
          <cell r="B92" t="str">
            <v>44 kV Summerville</v>
          </cell>
        </row>
        <row r="93">
          <cell r="A93" t="str">
            <v>*</v>
          </cell>
          <cell r="B93" t="str">
            <v>27.6 kV Second Line Express Feeder</v>
          </cell>
        </row>
        <row r="94">
          <cell r="A94" t="str">
            <v>*</v>
          </cell>
          <cell r="B94" t="str">
            <v>27.6 kV Midway Blvd.</v>
          </cell>
        </row>
        <row r="95">
          <cell r="A95">
            <v>20</v>
          </cell>
          <cell r="B95" t="str">
            <v>27.6 kV Ontario Hydro ROW - W. C. Blvd.</v>
          </cell>
        </row>
        <row r="96">
          <cell r="A96">
            <v>24</v>
          </cell>
          <cell r="B96" t="str">
            <v>27.6 kV Ontario Hydro ROW - Queensway</v>
          </cell>
        </row>
        <row r="97">
          <cell r="A97">
            <v>25</v>
          </cell>
          <cell r="B97" t="str">
            <v>27 6 kV Dixie Mall</v>
          </cell>
        </row>
        <row r="98">
          <cell r="A98" t="str">
            <v>25a</v>
          </cell>
          <cell r="B98" t="str">
            <v>27.6 kV Lakeshore/Hwy 10</v>
          </cell>
        </row>
        <row r="99">
          <cell r="A99">
            <v>29</v>
          </cell>
          <cell r="B99" t="str">
            <v>27.6 kV Erindale T.S./Eglinton Av.</v>
          </cell>
        </row>
        <row r="100">
          <cell r="A100">
            <v>32</v>
          </cell>
          <cell r="B100" t="str">
            <v>27.6 kV Britannia Rd - Hwy 10</v>
          </cell>
        </row>
        <row r="101">
          <cell r="A101" t="str">
            <v>34a</v>
          </cell>
          <cell r="B101" t="str">
            <v>27.6 kV Bramalea T.S. - Dixie</v>
          </cell>
        </row>
        <row r="102">
          <cell r="A102" t="str">
            <v>34b</v>
          </cell>
          <cell r="B102" t="str">
            <v>27.6 kV Pacific Dr. - Midway</v>
          </cell>
        </row>
        <row r="103">
          <cell r="A103" t="str">
            <v>34c</v>
          </cell>
          <cell r="B103" t="str">
            <v>27.6 kV Highway 10</v>
          </cell>
        </row>
        <row r="104">
          <cell r="A104" t="str">
            <v>34d</v>
          </cell>
          <cell r="B104" t="str">
            <v>27.6 kV Superoir Dr.</v>
          </cell>
        </row>
        <row r="108">
          <cell r="B108" t="str">
            <v>TOTAL - TRANSMISSION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1">
          <cell r="B111" t="str">
            <v>DISTRIBUTION</v>
          </cell>
        </row>
        <row r="113">
          <cell r="A113">
            <v>4</v>
          </cell>
          <cell r="B113" t="str">
            <v>Streetsville Conversion</v>
          </cell>
        </row>
        <row r="114">
          <cell r="A114" t="str">
            <v>5*</v>
          </cell>
          <cell r="B114" t="str">
            <v>13.8 kV Winston Churchill Blvd.-Eglinton Av.</v>
          </cell>
        </row>
        <row r="115">
          <cell r="A115">
            <v>7</v>
          </cell>
          <cell r="B115" t="str">
            <v>13.8 kV Derry Rd. - Argentia M.S.</v>
          </cell>
        </row>
        <row r="116">
          <cell r="A116" t="str">
            <v>9*</v>
          </cell>
          <cell r="B116" t="str">
            <v>13.8 kV Chalkdene M.S. Feeders</v>
          </cell>
        </row>
        <row r="117">
          <cell r="A117" t="str">
            <v>10b</v>
          </cell>
          <cell r="B117" t="str">
            <v>13.8 kV  W. Churchill Blvd.- Canadian Tire</v>
          </cell>
        </row>
        <row r="118">
          <cell r="A118">
            <v>11</v>
          </cell>
          <cell r="B118" t="str">
            <v>13.8 kV Mavis Rd. - Stillmeadow M.S.</v>
          </cell>
        </row>
        <row r="119">
          <cell r="A119" t="str">
            <v>13*</v>
          </cell>
          <cell r="B119" t="str">
            <v>13.8 kV Burnhamthorpe - Wolfdale ?</v>
          </cell>
        </row>
        <row r="120">
          <cell r="A120">
            <v>14</v>
          </cell>
          <cell r="B120" t="str">
            <v>13.8 kV Tomken - Dundas St.</v>
          </cell>
        </row>
        <row r="121">
          <cell r="A121">
            <v>15</v>
          </cell>
          <cell r="B121" t="str">
            <v>13.8 kV Mississauga Rd. - Erin Mills Pkwy</v>
          </cell>
        </row>
        <row r="122">
          <cell r="A122" t="str">
            <v>16*</v>
          </cell>
          <cell r="B122" t="str">
            <v>13.8 kV American Drive</v>
          </cell>
        </row>
        <row r="123">
          <cell r="A123" t="str">
            <v>17a</v>
          </cell>
          <cell r="B123" t="str">
            <v>13.8 kV Sheridan Park - Erin Mills Pkwy</v>
          </cell>
        </row>
        <row r="124">
          <cell r="A124" t="str">
            <v>17g</v>
          </cell>
          <cell r="B124" t="str">
            <v>13.8 kV Eglinton - Maingate</v>
          </cell>
        </row>
        <row r="125">
          <cell r="A125" t="str">
            <v>17c</v>
          </cell>
          <cell r="B125" t="str">
            <v>13.8 kV Silver Spear</v>
          </cell>
        </row>
        <row r="126">
          <cell r="A126" t="str">
            <v>17d</v>
          </cell>
          <cell r="B126" t="str">
            <v>13.8 kV Elmbank - Orlando</v>
          </cell>
        </row>
        <row r="127">
          <cell r="A127" t="str">
            <v>17f</v>
          </cell>
          <cell r="B127" t="str">
            <v>13.8 kV Brandon Gate</v>
          </cell>
        </row>
        <row r="128">
          <cell r="A128" t="str">
            <v>17h</v>
          </cell>
          <cell r="B128" t="str">
            <v>13.8 kV Mississauga Rd. - Dundas</v>
          </cell>
        </row>
        <row r="129">
          <cell r="A129" t="str">
            <v>17b</v>
          </cell>
          <cell r="B129" t="str">
            <v>4.16 kV Shawanaga Trail Rebuild</v>
          </cell>
        </row>
        <row r="130">
          <cell r="A130" t="str">
            <v>18*</v>
          </cell>
          <cell r="B130" t="str">
            <v>4.16 kV Clarkson M.S. - Bromsgrove M.S.</v>
          </cell>
        </row>
        <row r="131">
          <cell r="A131" t="str">
            <v>19*</v>
          </cell>
          <cell r="B131" t="str">
            <v>4.16 kV Atwater - Cawthra</v>
          </cell>
        </row>
        <row r="132">
          <cell r="A132">
            <v>20</v>
          </cell>
          <cell r="B132" t="str">
            <v>4.16 kV Cawthra - Canterbury</v>
          </cell>
        </row>
        <row r="133">
          <cell r="A133">
            <v>21</v>
          </cell>
          <cell r="B133" t="str">
            <v>4.16 kV Pinetree - Melton</v>
          </cell>
        </row>
        <row r="134">
          <cell r="A134">
            <v>22</v>
          </cell>
          <cell r="B134" t="str">
            <v>4.16 kV Bromsgrove - Park West</v>
          </cell>
        </row>
        <row r="135">
          <cell r="A135">
            <v>23</v>
          </cell>
          <cell r="B135" t="str">
            <v>4.16 kV Lakeshore - Park Land M.S.</v>
          </cell>
        </row>
        <row r="136">
          <cell r="A136" t="str">
            <v>24a</v>
          </cell>
          <cell r="B136" t="str">
            <v>4.16 kV Park Royal M.S. - Park West M.S.</v>
          </cell>
        </row>
        <row r="137">
          <cell r="A137" t="str">
            <v>24c</v>
          </cell>
          <cell r="B137" t="str">
            <v>4.16 kV Ontario hydro ROW - Stanfield</v>
          </cell>
        </row>
        <row r="140">
          <cell r="B140" t="str">
            <v>TOTAL - DISTRIBUTION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B143" t="str">
            <v>MUNICIPAL SUBSTATIONS</v>
          </cell>
        </row>
        <row r="145">
          <cell r="A145">
            <v>5</v>
          </cell>
          <cell r="B145" t="str">
            <v>Lisgar M.S.</v>
          </cell>
        </row>
        <row r="146">
          <cell r="A146" t="str">
            <v>5a</v>
          </cell>
          <cell r="B146" t="str">
            <v>Orlando M.S.</v>
          </cell>
        </row>
        <row r="147">
          <cell r="A147" t="str">
            <v>15e</v>
          </cell>
          <cell r="B147" t="str">
            <v>Argentia M.S.</v>
          </cell>
        </row>
        <row r="148">
          <cell r="A148" t="str">
            <v>15f</v>
          </cell>
          <cell r="B148" t="str">
            <v>Stillmeadow M.S.</v>
          </cell>
        </row>
        <row r="149">
          <cell r="A149" t="str">
            <v>15c</v>
          </cell>
          <cell r="B149" t="str">
            <v>Chalkdene M.S.</v>
          </cell>
        </row>
        <row r="150">
          <cell r="A150">
            <v>10</v>
          </cell>
          <cell r="B150" t="str">
            <v>Sheridan Park Phase ll</v>
          </cell>
        </row>
        <row r="151">
          <cell r="A151">
            <v>1</v>
          </cell>
          <cell r="B151" t="str">
            <v>Substation Egress Cable Replacement</v>
          </cell>
        </row>
        <row r="154">
          <cell r="B154" t="str">
            <v>TOTAL - SUBSTATION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7">
          <cell r="B157" t="str">
            <v>SUBDIVISION REBUILDS</v>
          </cell>
        </row>
        <row r="159">
          <cell r="A159">
            <v>3</v>
          </cell>
          <cell r="B159" t="str">
            <v>Forest Glen  Phase ll Rebuild</v>
          </cell>
        </row>
        <row r="160">
          <cell r="A160">
            <v>2</v>
          </cell>
          <cell r="B160" t="str">
            <v>Malton Phase V Rebuild</v>
          </cell>
        </row>
        <row r="161">
          <cell r="A161">
            <v>1</v>
          </cell>
          <cell r="B161" t="str">
            <v>Sheridan Homelands Phase V Rebuild</v>
          </cell>
        </row>
        <row r="162">
          <cell r="A162">
            <v>4</v>
          </cell>
          <cell r="B162" t="str">
            <v>Meadowvale T.C. Phase ll Rebuild</v>
          </cell>
        </row>
        <row r="165">
          <cell r="B165" t="str">
            <v>TOTAL - SUBDIVISION REBUILDS</v>
          </cell>
          <cell r="C165">
            <v>0</v>
          </cell>
          <cell r="D165">
            <v>0</v>
          </cell>
          <cell r="E165">
            <v>0</v>
          </cell>
        </row>
        <row r="168">
          <cell r="B168" t="str">
            <v xml:space="preserve">       Total - Subtransmission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B169" t="str">
            <v xml:space="preserve">       Total - Distribution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B170" t="str">
            <v xml:space="preserve">       Total - Substations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B171" t="str">
            <v xml:space="preserve">       Total - Subdivision Rebuilds</v>
          </cell>
          <cell r="C171">
            <v>0</v>
          </cell>
          <cell r="D171">
            <v>0</v>
          </cell>
          <cell r="E171">
            <v>0</v>
          </cell>
        </row>
        <row r="174">
          <cell r="B174" t="str">
            <v xml:space="preserve">       GRAND TOTAL</v>
          </cell>
          <cell r="C174">
            <v>0</v>
          </cell>
          <cell r="D174">
            <v>0</v>
          </cell>
          <cell r="E174">
            <v>0</v>
          </cell>
        </row>
        <row r="177">
          <cell r="A177" t="str">
            <v>*</v>
          </cell>
          <cell r="B177" t="str">
            <v>Savings p.a. to the community</v>
          </cell>
        </row>
      </sheetData>
      <sheetData sheetId="3">
        <row r="203">
          <cell r="E203" t="str">
            <v>TABLE 1</v>
          </cell>
        </row>
        <row r="204">
          <cell r="E204" t="str">
            <v xml:space="preserve">SUMMARY OF </v>
          </cell>
        </row>
        <row r="205">
          <cell r="E205" t="str">
            <v>RECOMMENDED SYSTEM EXPANSION PROJECTS - 1996</v>
          </cell>
        </row>
        <row r="207">
          <cell r="D207" t="str">
            <v>Project</v>
          </cell>
          <cell r="E207">
            <v>1996</v>
          </cell>
          <cell r="F207" t="str">
            <v>Future</v>
          </cell>
          <cell r="H207" t="str">
            <v xml:space="preserve">        BENEFITS</v>
          </cell>
        </row>
        <row r="208">
          <cell r="A208" t="str">
            <v>Item</v>
          </cell>
          <cell r="B208" t="str">
            <v>Item</v>
          </cell>
          <cell r="C208" t="str">
            <v>Description</v>
          </cell>
          <cell r="D208" t="str">
            <v>Cost</v>
          </cell>
          <cell r="E208" t="str">
            <v>Budget</v>
          </cell>
          <cell r="F208" t="str">
            <v>Budget</v>
          </cell>
          <cell r="G208" t="str">
            <v>Add.</v>
          </cell>
          <cell r="I208" t="str">
            <v>SAVINGS (p.a)</v>
          </cell>
          <cell r="K208" t="str">
            <v>Payback</v>
          </cell>
        </row>
        <row r="209">
          <cell r="D209" t="str">
            <v>Estimate</v>
          </cell>
          <cell r="E209" t="str">
            <v>Amount</v>
          </cell>
          <cell r="F209" t="str">
            <v>Amount</v>
          </cell>
          <cell r="G209" t="str">
            <v>Capacity(MW)</v>
          </cell>
          <cell r="H209" t="str">
            <v>Losses</v>
          </cell>
          <cell r="I209" t="str">
            <v>Cust-min.</v>
          </cell>
          <cell r="J209" t="str">
            <v>Out. Costs*</v>
          </cell>
          <cell r="K209" t="str">
            <v>Yrs</v>
          </cell>
        </row>
        <row r="211">
          <cell r="C211" t="str">
            <v>SUBTRANSMISSION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K214" t="e">
            <v>#DIV/0!</v>
          </cell>
        </row>
        <row r="215">
          <cell r="B215">
            <v>0</v>
          </cell>
          <cell r="C215">
            <v>0</v>
          </cell>
          <cell r="D215">
            <v>0</v>
          </cell>
          <cell r="F215">
            <v>0</v>
          </cell>
          <cell r="K215" t="e">
            <v>#DIV/0!</v>
          </cell>
        </row>
        <row r="216">
          <cell r="B216">
            <v>0</v>
          </cell>
          <cell r="C216">
            <v>0</v>
          </cell>
          <cell r="D216">
            <v>0</v>
          </cell>
          <cell r="F216">
            <v>0</v>
          </cell>
          <cell r="K216" t="e">
            <v>#DIV/0!</v>
          </cell>
        </row>
        <row r="217">
          <cell r="B217">
            <v>0</v>
          </cell>
          <cell r="C217">
            <v>0</v>
          </cell>
          <cell r="D217">
            <v>0</v>
          </cell>
          <cell r="F217">
            <v>0</v>
          </cell>
          <cell r="K217" t="e">
            <v>#DIV/0!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0</v>
          </cell>
          <cell r="K218" t="e">
            <v>#DIV/0!</v>
          </cell>
        </row>
        <row r="219">
          <cell r="B219">
            <v>0</v>
          </cell>
          <cell r="C219">
            <v>0</v>
          </cell>
          <cell r="D219">
            <v>0</v>
          </cell>
          <cell r="F219">
            <v>0</v>
          </cell>
          <cell r="K219" t="e">
            <v>#DIV/0!</v>
          </cell>
        </row>
        <row r="220">
          <cell r="A220">
            <v>1</v>
          </cell>
          <cell r="B220">
            <v>7</v>
          </cell>
          <cell r="C220" t="str">
            <v>44 kV Fieldgate Feeder Tie</v>
          </cell>
          <cell r="D220">
            <v>250000</v>
          </cell>
          <cell r="E220">
            <v>250000</v>
          </cell>
          <cell r="F220">
            <v>0</v>
          </cell>
          <cell r="G220">
            <v>5</v>
          </cell>
          <cell r="H220">
            <v>10000</v>
          </cell>
          <cell r="I220">
            <v>20000</v>
          </cell>
          <cell r="J220">
            <v>100000</v>
          </cell>
          <cell r="K220">
            <v>2.2727272727272729</v>
          </cell>
        </row>
        <row r="221">
          <cell r="A221">
            <v>2</v>
          </cell>
          <cell r="B221">
            <v>8</v>
          </cell>
          <cell r="C221" t="str">
            <v>44 kV Eglinton/Dixie Intersection Rebuild</v>
          </cell>
          <cell r="D221">
            <v>100000</v>
          </cell>
          <cell r="E221">
            <v>100000</v>
          </cell>
          <cell r="F221">
            <v>0</v>
          </cell>
          <cell r="H221">
            <v>0</v>
          </cell>
          <cell r="I221">
            <v>150000</v>
          </cell>
          <cell r="J221">
            <v>750000</v>
          </cell>
          <cell r="K221">
            <v>0.13333333333333333</v>
          </cell>
        </row>
        <row r="222">
          <cell r="A222">
            <v>3</v>
          </cell>
          <cell r="B222">
            <v>9</v>
          </cell>
          <cell r="C222" t="str">
            <v>44 kV Britannia Rd. Feeder Tie</v>
          </cell>
          <cell r="D222">
            <v>150000</v>
          </cell>
          <cell r="E222">
            <v>0</v>
          </cell>
          <cell r="F222">
            <v>150000</v>
          </cell>
          <cell r="G222">
            <v>5</v>
          </cell>
          <cell r="H222">
            <v>8000</v>
          </cell>
          <cell r="I222">
            <v>10000</v>
          </cell>
          <cell r="J222">
            <v>50000</v>
          </cell>
          <cell r="K222">
            <v>2.5862068965517242</v>
          </cell>
        </row>
        <row r="223">
          <cell r="B223">
            <v>0</v>
          </cell>
          <cell r="C223">
            <v>0</v>
          </cell>
          <cell r="D223">
            <v>0</v>
          </cell>
          <cell r="F223">
            <v>0</v>
          </cell>
          <cell r="J223">
            <v>0</v>
          </cell>
          <cell r="K223" t="e">
            <v>#DIV/0!</v>
          </cell>
        </row>
        <row r="224">
          <cell r="A224">
            <v>4</v>
          </cell>
          <cell r="B224">
            <v>11</v>
          </cell>
          <cell r="C224" t="str">
            <v>44 kV Aquitaine MS - C.P.R. Feeder Tie</v>
          </cell>
          <cell r="D224">
            <v>230000</v>
          </cell>
          <cell r="E224">
            <v>0</v>
          </cell>
          <cell r="F224">
            <v>230000</v>
          </cell>
          <cell r="G224">
            <v>10</v>
          </cell>
          <cell r="H224">
            <v>12000</v>
          </cell>
          <cell r="I224">
            <v>15000</v>
          </cell>
          <cell r="J224">
            <v>75000</v>
          </cell>
          <cell r="K224">
            <v>2.6436781609195403</v>
          </cell>
        </row>
        <row r="225">
          <cell r="A225">
            <v>5</v>
          </cell>
          <cell r="B225">
            <v>12</v>
          </cell>
          <cell r="C225" t="str">
            <v>44 kV Glengarry Rd. Feeder Tie</v>
          </cell>
          <cell r="D225">
            <v>105000</v>
          </cell>
          <cell r="E225">
            <v>105000</v>
          </cell>
          <cell r="F225">
            <v>0</v>
          </cell>
          <cell r="G225">
            <v>5</v>
          </cell>
          <cell r="H225">
            <v>7500</v>
          </cell>
          <cell r="I225">
            <v>20000</v>
          </cell>
          <cell r="J225">
            <v>100000</v>
          </cell>
          <cell r="K225">
            <v>0.97674418604651159</v>
          </cell>
        </row>
        <row r="226">
          <cell r="B226">
            <v>0</v>
          </cell>
          <cell r="C226">
            <v>0</v>
          </cell>
          <cell r="D226">
            <v>0</v>
          </cell>
          <cell r="F226">
            <v>0</v>
          </cell>
          <cell r="J226">
            <v>0</v>
          </cell>
          <cell r="K226" t="e">
            <v>#DIV/0!</v>
          </cell>
        </row>
        <row r="227">
          <cell r="B227">
            <v>0</v>
          </cell>
          <cell r="C227">
            <v>0</v>
          </cell>
          <cell r="D227">
            <v>0</v>
          </cell>
          <cell r="F227">
            <v>0</v>
          </cell>
          <cell r="J227">
            <v>0</v>
          </cell>
          <cell r="K227" t="e">
            <v>#DIV/0!</v>
          </cell>
        </row>
        <row r="228"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J228">
            <v>0</v>
          </cell>
          <cell r="K228" t="e">
            <v>#DIV/0!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0</v>
          </cell>
          <cell r="J229">
            <v>0</v>
          </cell>
          <cell r="K229" t="e">
            <v>#DIV/0!</v>
          </cell>
        </row>
        <row r="230">
          <cell r="A230">
            <v>6</v>
          </cell>
          <cell r="B230">
            <v>17</v>
          </cell>
          <cell r="C230" t="str">
            <v>44 kV Mississauga Rd. Feeder Tie</v>
          </cell>
          <cell r="D230">
            <v>190000</v>
          </cell>
          <cell r="E230">
            <v>0</v>
          </cell>
          <cell r="F230">
            <v>190000</v>
          </cell>
          <cell r="G230">
            <v>5</v>
          </cell>
          <cell r="H230">
            <v>9000</v>
          </cell>
          <cell r="I230">
            <v>15000</v>
          </cell>
          <cell r="J230">
            <v>75000</v>
          </cell>
          <cell r="K230">
            <v>2.2619047619047619</v>
          </cell>
        </row>
        <row r="231">
          <cell r="B231">
            <v>0</v>
          </cell>
          <cell r="C231">
            <v>0</v>
          </cell>
          <cell r="D231">
            <v>0</v>
          </cell>
          <cell r="F231">
            <v>0</v>
          </cell>
          <cell r="J231">
            <v>0</v>
          </cell>
          <cell r="K231" t="e">
            <v>#DIV/0!</v>
          </cell>
        </row>
        <row r="232">
          <cell r="A232">
            <v>7</v>
          </cell>
          <cell r="B232">
            <v>19</v>
          </cell>
          <cell r="C232" t="str">
            <v>44 kV Drew Rd. Feeder Tie</v>
          </cell>
          <cell r="D232">
            <v>205000</v>
          </cell>
          <cell r="E232">
            <v>0</v>
          </cell>
          <cell r="F232">
            <v>205000</v>
          </cell>
          <cell r="G232">
            <v>5</v>
          </cell>
          <cell r="H232">
            <v>8000</v>
          </cell>
          <cell r="I232">
            <v>12000</v>
          </cell>
          <cell r="J232">
            <v>60000</v>
          </cell>
          <cell r="K232">
            <v>3.0147058823529411</v>
          </cell>
        </row>
        <row r="233"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J233">
            <v>0</v>
          </cell>
          <cell r="K233" t="e">
            <v>#DIV/0!</v>
          </cell>
        </row>
        <row r="234">
          <cell r="A234">
            <v>8</v>
          </cell>
          <cell r="B234">
            <v>21</v>
          </cell>
          <cell r="C234" t="str">
            <v>27.6 kV Stanfield Feeder Tie</v>
          </cell>
          <cell r="D234">
            <v>245000</v>
          </cell>
          <cell r="E234">
            <v>0</v>
          </cell>
          <cell r="F234">
            <v>245000</v>
          </cell>
          <cell r="H234">
            <v>0</v>
          </cell>
          <cell r="I234">
            <v>50000</v>
          </cell>
          <cell r="J234">
            <v>250000</v>
          </cell>
          <cell r="K234">
            <v>0.98</v>
          </cell>
        </row>
        <row r="235">
          <cell r="B235">
            <v>0</v>
          </cell>
          <cell r="C235">
            <v>0</v>
          </cell>
          <cell r="D235">
            <v>0</v>
          </cell>
          <cell r="F235">
            <v>0</v>
          </cell>
          <cell r="J235">
            <v>0</v>
          </cell>
          <cell r="K235" t="e">
            <v>#DIV/0!</v>
          </cell>
        </row>
        <row r="236">
          <cell r="A236">
            <v>9</v>
          </cell>
          <cell r="B236">
            <v>23</v>
          </cell>
          <cell r="C236" t="str">
            <v xml:space="preserve">27.6 kV Lakeshore Rd. Reconductoring </v>
          </cell>
          <cell r="D236">
            <v>140000</v>
          </cell>
          <cell r="E236">
            <v>140000</v>
          </cell>
          <cell r="F236">
            <v>0</v>
          </cell>
          <cell r="G236">
            <v>3</v>
          </cell>
          <cell r="H236">
            <v>10000</v>
          </cell>
          <cell r="I236">
            <v>8000</v>
          </cell>
          <cell r="J236">
            <v>40000</v>
          </cell>
          <cell r="K236">
            <v>2.8</v>
          </cell>
        </row>
        <row r="237"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J237">
            <v>0</v>
          </cell>
          <cell r="K237" t="e">
            <v>#DIV/0!</v>
          </cell>
        </row>
        <row r="238"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J238">
            <v>0</v>
          </cell>
          <cell r="K238" t="e">
            <v>#DIV/0!</v>
          </cell>
        </row>
        <row r="239"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J239">
            <v>0</v>
          </cell>
          <cell r="K239" t="e">
            <v>#DIV/0!</v>
          </cell>
        </row>
        <row r="240">
          <cell r="B240">
            <v>0</v>
          </cell>
          <cell r="C240">
            <v>0</v>
          </cell>
          <cell r="D240">
            <v>0</v>
          </cell>
          <cell r="F240">
            <v>0</v>
          </cell>
          <cell r="J240">
            <v>0</v>
          </cell>
          <cell r="K240" t="e">
            <v>#DIV/0!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J241">
            <v>0</v>
          </cell>
          <cell r="K241" t="e">
            <v>#DIV/0!</v>
          </cell>
        </row>
        <row r="242">
          <cell r="A242">
            <v>10</v>
          </cell>
          <cell r="B242">
            <v>30</v>
          </cell>
          <cell r="C242" t="str">
            <v xml:space="preserve">27.6 kV Britannia Road Feeder </v>
          </cell>
          <cell r="D242">
            <v>170000</v>
          </cell>
          <cell r="E242">
            <v>0</v>
          </cell>
          <cell r="F242">
            <v>170000</v>
          </cell>
          <cell r="G242">
            <v>3</v>
          </cell>
          <cell r="H242">
            <v>6000</v>
          </cell>
          <cell r="I242">
            <v>12000</v>
          </cell>
          <cell r="J242">
            <v>60000</v>
          </cell>
          <cell r="K242">
            <v>2.5757575757575757</v>
          </cell>
        </row>
        <row r="243">
          <cell r="A243">
            <v>11</v>
          </cell>
          <cell r="B243">
            <v>31</v>
          </cell>
          <cell r="C243" t="str">
            <v>27.6 kV Bramalea TS Feeder Ties</v>
          </cell>
          <cell r="D243">
            <v>300000</v>
          </cell>
          <cell r="E243">
            <v>0</v>
          </cell>
          <cell r="F243">
            <v>300000</v>
          </cell>
          <cell r="H243">
            <v>10000</v>
          </cell>
          <cell r="I243">
            <v>80000</v>
          </cell>
          <cell r="J243">
            <v>400000</v>
          </cell>
          <cell r="K243">
            <v>0.73170731707317072</v>
          </cell>
        </row>
        <row r="244">
          <cell r="A244">
            <v>12</v>
          </cell>
          <cell r="B244">
            <v>32</v>
          </cell>
          <cell r="C244" t="str">
            <v>27.6 kV Pacific Drive Feeder Tie</v>
          </cell>
          <cell r="D244">
            <v>230000</v>
          </cell>
          <cell r="E244">
            <v>0</v>
          </cell>
          <cell r="F244">
            <v>230000</v>
          </cell>
          <cell r="G244">
            <v>3</v>
          </cell>
          <cell r="H244">
            <v>6500</v>
          </cell>
          <cell r="I244">
            <v>8000</v>
          </cell>
          <cell r="J244">
            <v>40000</v>
          </cell>
          <cell r="K244">
            <v>4.946236559139785</v>
          </cell>
        </row>
        <row r="245">
          <cell r="A245">
            <v>13</v>
          </cell>
          <cell r="B245">
            <v>33</v>
          </cell>
          <cell r="C245" t="str">
            <v>27.6 kV Highway 10 Feeder Tie</v>
          </cell>
          <cell r="D245">
            <v>230000</v>
          </cell>
          <cell r="E245">
            <v>0</v>
          </cell>
          <cell r="F245">
            <v>230000</v>
          </cell>
          <cell r="G245">
            <v>3</v>
          </cell>
          <cell r="H245">
            <v>10000</v>
          </cell>
          <cell r="I245">
            <v>25000</v>
          </cell>
          <cell r="J245">
            <v>125000</v>
          </cell>
          <cell r="K245">
            <v>1.7037037037037037</v>
          </cell>
        </row>
        <row r="246">
          <cell r="A246">
            <v>14</v>
          </cell>
          <cell r="B246">
            <v>34</v>
          </cell>
          <cell r="C246" t="str">
            <v>27.6 kV Superior Feeder Tie</v>
          </cell>
          <cell r="D246">
            <v>50000</v>
          </cell>
          <cell r="E246">
            <v>50000</v>
          </cell>
          <cell r="F246">
            <v>0</v>
          </cell>
          <cell r="H246">
            <v>2000</v>
          </cell>
          <cell r="I246">
            <v>10000</v>
          </cell>
          <cell r="J246">
            <v>50000</v>
          </cell>
          <cell r="K246">
            <v>0.96153846153846156</v>
          </cell>
        </row>
        <row r="250">
          <cell r="C250" t="str">
            <v>TOTAL - TRANSMISSION</v>
          </cell>
          <cell r="D250">
            <v>2595000</v>
          </cell>
          <cell r="E250">
            <v>645000</v>
          </cell>
          <cell r="F250">
            <v>1950000</v>
          </cell>
          <cell r="G250">
            <v>47</v>
          </cell>
          <cell r="H250">
            <v>99000</v>
          </cell>
          <cell r="I250">
            <v>435000</v>
          </cell>
          <cell r="J250">
            <v>2175000</v>
          </cell>
          <cell r="K250">
            <v>1.1411609498680739</v>
          </cell>
        </row>
        <row r="253">
          <cell r="E253" t="str">
            <v>TABLE 1 (Cont'd)</v>
          </cell>
        </row>
        <row r="254">
          <cell r="E254" t="str">
            <v xml:space="preserve">SUMMARY OF </v>
          </cell>
        </row>
        <row r="255">
          <cell r="E255" t="str">
            <v>RECOMMENDED SYSTEM EXPANSION PROJECTS - 1996</v>
          </cell>
        </row>
        <row r="257">
          <cell r="D257" t="str">
            <v>Project</v>
          </cell>
          <cell r="E257">
            <v>1996</v>
          </cell>
          <cell r="F257" t="str">
            <v>Future</v>
          </cell>
          <cell r="H257" t="str">
            <v xml:space="preserve">        BENEFITS</v>
          </cell>
        </row>
        <row r="258">
          <cell r="A258" t="str">
            <v>Item</v>
          </cell>
          <cell r="B258" t="str">
            <v>Item</v>
          </cell>
          <cell r="C258" t="str">
            <v>Description</v>
          </cell>
          <cell r="D258" t="str">
            <v>Cost</v>
          </cell>
          <cell r="E258" t="str">
            <v>Budget</v>
          </cell>
          <cell r="F258" t="str">
            <v>Budget</v>
          </cell>
          <cell r="G258" t="str">
            <v>Add.</v>
          </cell>
          <cell r="I258" t="str">
            <v>SAVINGS (p.a)</v>
          </cell>
          <cell r="K258" t="str">
            <v>Payback</v>
          </cell>
        </row>
        <row r="259">
          <cell r="D259" t="str">
            <v>Estimate</v>
          </cell>
          <cell r="E259" t="str">
            <v>Amount</v>
          </cell>
          <cell r="F259" t="str">
            <v>Amount</v>
          </cell>
          <cell r="G259" t="str">
            <v>Capacity(MW)</v>
          </cell>
          <cell r="H259" t="str">
            <v>Losses</v>
          </cell>
          <cell r="I259" t="str">
            <v>Cust-min.</v>
          </cell>
          <cell r="J259" t="str">
            <v>Out. Costs*</v>
          </cell>
          <cell r="K259" t="str">
            <v>Yrs</v>
          </cell>
        </row>
        <row r="262">
          <cell r="C262" t="str">
            <v>DISTRIBUTION</v>
          </cell>
        </row>
        <row r="264">
          <cell r="A264">
            <v>1</v>
          </cell>
          <cell r="B264">
            <v>1</v>
          </cell>
          <cell r="C264" t="str">
            <v xml:space="preserve">Streetsville Conversion </v>
          </cell>
          <cell r="D264">
            <v>100000</v>
          </cell>
          <cell r="E264">
            <v>0</v>
          </cell>
          <cell r="F264">
            <v>100000</v>
          </cell>
          <cell r="G264">
            <v>1</v>
          </cell>
          <cell r="H264">
            <v>2000</v>
          </cell>
          <cell r="I264">
            <v>12000</v>
          </cell>
          <cell r="J264">
            <v>60000</v>
          </cell>
          <cell r="K264">
            <v>1.6129032258064515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J265">
            <v>0</v>
          </cell>
          <cell r="K265" t="e">
            <v>#DIV/0!</v>
          </cell>
        </row>
        <row r="266">
          <cell r="B266">
            <v>0</v>
          </cell>
          <cell r="C266">
            <v>0</v>
          </cell>
          <cell r="D266">
            <v>0</v>
          </cell>
          <cell r="F266">
            <v>0</v>
          </cell>
          <cell r="J266">
            <v>0</v>
          </cell>
          <cell r="K266" t="e">
            <v>#DIV/0!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0</v>
          </cell>
          <cell r="J267">
            <v>0</v>
          </cell>
          <cell r="K267" t="e">
            <v>#DIV/0!</v>
          </cell>
        </row>
        <row r="268">
          <cell r="A268">
            <v>2</v>
          </cell>
          <cell r="B268">
            <v>5</v>
          </cell>
          <cell r="C268" t="str">
            <v>13.8 kV Canadian Tire Tie</v>
          </cell>
          <cell r="D268">
            <v>200000</v>
          </cell>
          <cell r="E268">
            <v>0</v>
          </cell>
          <cell r="F268">
            <v>200000</v>
          </cell>
          <cell r="G268">
            <v>3</v>
          </cell>
          <cell r="H268">
            <v>5000</v>
          </cell>
          <cell r="I268">
            <v>20000</v>
          </cell>
          <cell r="J268">
            <v>100000</v>
          </cell>
          <cell r="K268">
            <v>1.9047619047619047</v>
          </cell>
        </row>
        <row r="269">
          <cell r="A269">
            <v>3</v>
          </cell>
          <cell r="B269">
            <v>6</v>
          </cell>
          <cell r="C269" t="str">
            <v>13.8 kV Mavis Road Feeder Tie</v>
          </cell>
          <cell r="D269">
            <v>120000</v>
          </cell>
          <cell r="E269">
            <v>120000</v>
          </cell>
          <cell r="F269">
            <v>0</v>
          </cell>
          <cell r="G269">
            <v>3</v>
          </cell>
          <cell r="H269">
            <v>5000</v>
          </cell>
          <cell r="I269">
            <v>12000</v>
          </cell>
          <cell r="J269">
            <v>60000</v>
          </cell>
          <cell r="K269">
            <v>1.8461538461538463</v>
          </cell>
        </row>
        <row r="270">
          <cell r="B270">
            <v>0</v>
          </cell>
          <cell r="C270">
            <v>0</v>
          </cell>
          <cell r="D270">
            <v>0</v>
          </cell>
          <cell r="F270">
            <v>0</v>
          </cell>
          <cell r="J270">
            <v>0</v>
          </cell>
          <cell r="K270" t="e">
            <v>#DIV/0!</v>
          </cell>
        </row>
        <row r="271">
          <cell r="A271">
            <v>4</v>
          </cell>
          <cell r="B271">
            <v>8</v>
          </cell>
          <cell r="C271" t="str">
            <v>13.8 kV Tomken Road Feeder Tie</v>
          </cell>
          <cell r="D271">
            <v>105000</v>
          </cell>
          <cell r="E271">
            <v>0</v>
          </cell>
          <cell r="F271">
            <v>105000</v>
          </cell>
          <cell r="G271">
            <v>2</v>
          </cell>
          <cell r="H271">
            <v>2000</v>
          </cell>
          <cell r="I271">
            <v>16000</v>
          </cell>
          <cell r="J271">
            <v>80000</v>
          </cell>
          <cell r="K271">
            <v>1.2804878048780488</v>
          </cell>
        </row>
        <row r="272">
          <cell r="A272">
            <v>5</v>
          </cell>
          <cell r="B272">
            <v>9</v>
          </cell>
          <cell r="C272" t="str">
            <v>13.8 kV Mississauga Road Feeder Tie</v>
          </cell>
          <cell r="D272">
            <v>105000</v>
          </cell>
          <cell r="E272">
            <v>0</v>
          </cell>
          <cell r="F272">
            <v>105000</v>
          </cell>
          <cell r="G272">
            <v>2</v>
          </cell>
          <cell r="H272">
            <v>3000</v>
          </cell>
          <cell r="I272">
            <v>10000</v>
          </cell>
          <cell r="J272">
            <v>50000</v>
          </cell>
          <cell r="K272">
            <v>1.9811320754716981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0</v>
          </cell>
          <cell r="J273">
            <v>0</v>
          </cell>
          <cell r="K273" t="e">
            <v>#DIV/0!</v>
          </cell>
        </row>
        <row r="274">
          <cell r="B274">
            <v>0</v>
          </cell>
          <cell r="C274">
            <v>0</v>
          </cell>
          <cell r="D274">
            <v>0</v>
          </cell>
          <cell r="F274">
            <v>0</v>
          </cell>
          <cell r="J274">
            <v>0</v>
          </cell>
          <cell r="K274" t="e">
            <v>#DIV/0!</v>
          </cell>
        </row>
        <row r="275">
          <cell r="A275">
            <v>6</v>
          </cell>
          <cell r="B275">
            <v>12</v>
          </cell>
          <cell r="C275" t="str">
            <v>13.8 kV Sheridan Park Feeder Tie</v>
          </cell>
          <cell r="D275">
            <v>100000</v>
          </cell>
          <cell r="E275">
            <v>100000</v>
          </cell>
          <cell r="F275">
            <v>0</v>
          </cell>
          <cell r="G275">
            <v>2</v>
          </cell>
          <cell r="H275">
            <v>3000</v>
          </cell>
          <cell r="I275">
            <v>25000</v>
          </cell>
          <cell r="J275">
            <v>125000</v>
          </cell>
          <cell r="K275">
            <v>0.78125</v>
          </cell>
        </row>
        <row r="276">
          <cell r="B276">
            <v>0</v>
          </cell>
          <cell r="C276">
            <v>0</v>
          </cell>
          <cell r="D276">
            <v>0</v>
          </cell>
          <cell r="F276">
            <v>0</v>
          </cell>
          <cell r="J276">
            <v>0</v>
          </cell>
          <cell r="K276" t="e">
            <v>#DIV/0!</v>
          </cell>
        </row>
        <row r="277">
          <cell r="B277">
            <v>0</v>
          </cell>
          <cell r="C277">
            <v>0</v>
          </cell>
          <cell r="D277">
            <v>0</v>
          </cell>
          <cell r="F277">
            <v>0</v>
          </cell>
          <cell r="J277">
            <v>0</v>
          </cell>
          <cell r="K277" t="e">
            <v>#DIV/0!</v>
          </cell>
        </row>
        <row r="278">
          <cell r="A278">
            <v>7</v>
          </cell>
          <cell r="B278">
            <v>15</v>
          </cell>
          <cell r="C278" t="str">
            <v>13.8 kV Eglinton Avenue Feeder Tie</v>
          </cell>
          <cell r="D278">
            <v>200000</v>
          </cell>
          <cell r="E278">
            <v>200000</v>
          </cell>
          <cell r="F278">
            <v>0</v>
          </cell>
          <cell r="G278">
            <v>3</v>
          </cell>
          <cell r="H278">
            <v>4000</v>
          </cell>
          <cell r="I278">
            <v>15000</v>
          </cell>
          <cell r="J278">
            <v>75000</v>
          </cell>
          <cell r="K278">
            <v>2.5316455696202533</v>
          </cell>
        </row>
        <row r="279">
          <cell r="A279">
            <v>8</v>
          </cell>
          <cell r="B279">
            <v>16</v>
          </cell>
          <cell r="C279" t="str">
            <v>13.8 kV Elmbank Drive Feeder Tie</v>
          </cell>
          <cell r="D279">
            <v>129000</v>
          </cell>
          <cell r="E279">
            <v>0</v>
          </cell>
          <cell r="F279">
            <v>129000</v>
          </cell>
          <cell r="G279">
            <v>2</v>
          </cell>
          <cell r="H279">
            <v>2500</v>
          </cell>
          <cell r="I279">
            <v>5000</v>
          </cell>
          <cell r="J279">
            <v>25000</v>
          </cell>
          <cell r="K279">
            <v>4.6909090909090905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J280">
            <v>0</v>
          </cell>
          <cell r="K280" t="e">
            <v>#DIV/0!</v>
          </cell>
        </row>
        <row r="281">
          <cell r="A281">
            <v>9</v>
          </cell>
          <cell r="B281">
            <v>18</v>
          </cell>
          <cell r="C281" t="str">
            <v>13.8 kV Derry Rd. &amp; Ninth Line Feeder Tie</v>
          </cell>
          <cell r="D281">
            <v>100000</v>
          </cell>
          <cell r="E281">
            <v>0</v>
          </cell>
          <cell r="F281">
            <v>100000</v>
          </cell>
          <cell r="G281">
            <v>3</v>
          </cell>
          <cell r="H281">
            <v>4500</v>
          </cell>
          <cell r="I281">
            <v>12000</v>
          </cell>
          <cell r="J281">
            <v>60000</v>
          </cell>
          <cell r="K281">
            <v>1.5503875968992249</v>
          </cell>
        </row>
        <row r="282">
          <cell r="B282">
            <v>0</v>
          </cell>
          <cell r="C282">
            <v>0</v>
          </cell>
          <cell r="D282">
            <v>0</v>
          </cell>
          <cell r="F282">
            <v>0</v>
          </cell>
          <cell r="J282">
            <v>0</v>
          </cell>
          <cell r="K282" t="e">
            <v>#DIV/0!</v>
          </cell>
        </row>
        <row r="283">
          <cell r="A283">
            <v>10</v>
          </cell>
          <cell r="B283">
            <v>20</v>
          </cell>
          <cell r="C283" t="str">
            <v>4.16 kV Atwater Feeder Tie</v>
          </cell>
          <cell r="D283">
            <v>104000</v>
          </cell>
          <cell r="E283">
            <v>0</v>
          </cell>
          <cell r="F283">
            <v>104000</v>
          </cell>
          <cell r="G283">
            <v>1</v>
          </cell>
          <cell r="H283">
            <v>1500</v>
          </cell>
          <cell r="I283">
            <v>3000</v>
          </cell>
          <cell r="J283">
            <v>15000</v>
          </cell>
          <cell r="K283">
            <v>6.3030303030303028</v>
          </cell>
        </row>
        <row r="284">
          <cell r="B284">
            <v>0</v>
          </cell>
          <cell r="C284">
            <v>0</v>
          </cell>
          <cell r="D284">
            <v>0</v>
          </cell>
          <cell r="F284">
            <v>0</v>
          </cell>
          <cell r="J284">
            <v>0</v>
          </cell>
          <cell r="K284" t="e">
            <v>#DIV/0!</v>
          </cell>
        </row>
        <row r="285">
          <cell r="A285">
            <v>11</v>
          </cell>
          <cell r="B285">
            <v>22</v>
          </cell>
          <cell r="C285" t="str">
            <v>4.16 kV Pinetree MS/Melton MS Tie</v>
          </cell>
          <cell r="D285">
            <v>66500</v>
          </cell>
          <cell r="E285">
            <v>0</v>
          </cell>
          <cell r="F285">
            <v>66500</v>
          </cell>
          <cell r="G285">
            <v>1</v>
          </cell>
          <cell r="H285">
            <v>1500</v>
          </cell>
          <cell r="I285">
            <v>2500</v>
          </cell>
          <cell r="J285">
            <v>12500</v>
          </cell>
          <cell r="K285">
            <v>4.75</v>
          </cell>
        </row>
        <row r="286">
          <cell r="A286">
            <v>12</v>
          </cell>
          <cell r="B286">
            <v>23</v>
          </cell>
          <cell r="C286" t="str">
            <v>4.16 kV Bromsgrove MS/Park West MS Tie</v>
          </cell>
          <cell r="D286">
            <v>44000</v>
          </cell>
          <cell r="E286">
            <v>0</v>
          </cell>
          <cell r="F286">
            <v>44000</v>
          </cell>
          <cell r="G286">
            <v>1</v>
          </cell>
          <cell r="H286">
            <v>1000</v>
          </cell>
          <cell r="I286">
            <v>2500</v>
          </cell>
          <cell r="J286">
            <v>12500</v>
          </cell>
          <cell r="K286">
            <v>3.2592592592592591</v>
          </cell>
        </row>
        <row r="287">
          <cell r="A287">
            <v>13</v>
          </cell>
          <cell r="B287">
            <v>24</v>
          </cell>
          <cell r="C287" t="str">
            <v>4.16 kV Bromsgrove MS/Robin MS Tie</v>
          </cell>
          <cell r="D287">
            <v>74000</v>
          </cell>
          <cell r="E287">
            <v>0</v>
          </cell>
          <cell r="F287">
            <v>74000</v>
          </cell>
          <cell r="G287">
            <v>1</v>
          </cell>
          <cell r="H287">
            <v>1000</v>
          </cell>
          <cell r="I287">
            <v>3000</v>
          </cell>
          <cell r="J287">
            <v>15000</v>
          </cell>
          <cell r="K287">
            <v>4.625</v>
          </cell>
        </row>
        <row r="288">
          <cell r="A288">
            <v>14</v>
          </cell>
          <cell r="B288">
            <v>25</v>
          </cell>
          <cell r="C288" t="str">
            <v>4.16 kV Lakeshore Road Feeder Tie</v>
          </cell>
          <cell r="D288">
            <v>80000</v>
          </cell>
          <cell r="E288">
            <v>0</v>
          </cell>
          <cell r="F288">
            <v>80000</v>
          </cell>
          <cell r="G288">
            <v>1</v>
          </cell>
          <cell r="H288">
            <v>1500</v>
          </cell>
          <cell r="I288">
            <v>3000</v>
          </cell>
          <cell r="J288">
            <v>15000</v>
          </cell>
          <cell r="K288">
            <v>4.8484848484848486</v>
          </cell>
        </row>
        <row r="289">
          <cell r="A289">
            <v>15</v>
          </cell>
          <cell r="B289">
            <v>26</v>
          </cell>
          <cell r="C289" t="str">
            <v>4.16 kV Park Royal MS/Park West MS Tie</v>
          </cell>
          <cell r="D289">
            <v>130000</v>
          </cell>
          <cell r="E289">
            <v>130000</v>
          </cell>
          <cell r="F289">
            <v>0</v>
          </cell>
          <cell r="G289">
            <v>1</v>
          </cell>
          <cell r="H289">
            <v>1000</v>
          </cell>
          <cell r="I289">
            <v>4000</v>
          </cell>
          <cell r="J289">
            <v>20000</v>
          </cell>
          <cell r="K289">
            <v>6.1904761904761907</v>
          </cell>
        </row>
        <row r="290">
          <cell r="A290">
            <v>16</v>
          </cell>
          <cell r="B290">
            <v>27</v>
          </cell>
          <cell r="C290" t="str">
            <v xml:space="preserve">4.16 kV Stanfield Road Feeder Tie </v>
          </cell>
          <cell r="D290">
            <v>154000</v>
          </cell>
          <cell r="E290">
            <v>0</v>
          </cell>
          <cell r="F290">
            <v>154000</v>
          </cell>
          <cell r="G290">
            <v>1</v>
          </cell>
          <cell r="H290">
            <v>1000</v>
          </cell>
          <cell r="I290">
            <v>3500</v>
          </cell>
          <cell r="J290">
            <v>17500</v>
          </cell>
          <cell r="K290">
            <v>8.3243243243243246</v>
          </cell>
        </row>
        <row r="291">
          <cell r="A291">
            <v>17</v>
          </cell>
          <cell r="B291">
            <v>28</v>
          </cell>
          <cell r="C291" t="str">
            <v>4.16 kV Clarkson M.S. Term. Poles Rebuild</v>
          </cell>
          <cell r="D291">
            <v>25000</v>
          </cell>
          <cell r="E291">
            <v>25000</v>
          </cell>
          <cell r="F291">
            <v>0</v>
          </cell>
          <cell r="G291">
            <v>1</v>
          </cell>
          <cell r="H291">
            <v>0</v>
          </cell>
          <cell r="I291">
            <v>8000</v>
          </cell>
          <cell r="J291">
            <v>40000</v>
          </cell>
          <cell r="K291">
            <v>0.625</v>
          </cell>
        </row>
        <row r="292">
          <cell r="A292">
            <v>18</v>
          </cell>
          <cell r="B292">
            <v>29</v>
          </cell>
          <cell r="C292" t="str">
            <v xml:space="preserve">4.16 kV Clarkson/Lorne Park Feeder Tie </v>
          </cell>
          <cell r="D292">
            <v>104000</v>
          </cell>
          <cell r="E292">
            <v>0</v>
          </cell>
          <cell r="F292">
            <v>104000</v>
          </cell>
          <cell r="G292">
            <v>1</v>
          </cell>
          <cell r="H292">
            <v>1000</v>
          </cell>
          <cell r="I292">
            <v>2500</v>
          </cell>
          <cell r="J292">
            <v>12500</v>
          </cell>
          <cell r="K292">
            <v>7.7037037037037033</v>
          </cell>
        </row>
        <row r="295">
          <cell r="C295" t="str">
            <v>TOTAL - DISTRIBUTION</v>
          </cell>
          <cell r="D295">
            <v>1940500</v>
          </cell>
          <cell r="E295">
            <v>575000</v>
          </cell>
          <cell r="F295">
            <v>1365500</v>
          </cell>
          <cell r="G295">
            <v>30</v>
          </cell>
          <cell r="H295">
            <v>40500</v>
          </cell>
          <cell r="I295">
            <v>159000</v>
          </cell>
          <cell r="J295">
            <v>795000</v>
          </cell>
          <cell r="K295">
            <v>2.3225613405146617</v>
          </cell>
        </row>
        <row r="299">
          <cell r="A299" t="str">
            <v>*</v>
          </cell>
          <cell r="B299" t="str">
            <v>*</v>
          </cell>
          <cell r="C299" t="str">
            <v>Savings p.a. to the community</v>
          </cell>
        </row>
        <row r="300">
          <cell r="E300" t="str">
            <v>TABLE 1 (Cont'd)</v>
          </cell>
        </row>
        <row r="301">
          <cell r="E301" t="str">
            <v xml:space="preserve">SUMMARY OF </v>
          </cell>
        </row>
        <row r="302">
          <cell r="E302" t="str">
            <v>RECOMMENDED SYSTEM EXPANSION PROJECTS - 1996</v>
          </cell>
        </row>
        <row r="304">
          <cell r="D304" t="str">
            <v>Project</v>
          </cell>
          <cell r="E304">
            <v>1996</v>
          </cell>
          <cell r="F304" t="str">
            <v>Future</v>
          </cell>
          <cell r="H304" t="str">
            <v xml:space="preserve">        BENEFITS</v>
          </cell>
        </row>
        <row r="305">
          <cell r="A305" t="str">
            <v>Item</v>
          </cell>
          <cell r="B305" t="str">
            <v>Item</v>
          </cell>
          <cell r="C305" t="str">
            <v>Description</v>
          </cell>
          <cell r="D305" t="str">
            <v>Cost</v>
          </cell>
          <cell r="E305" t="str">
            <v>Budget</v>
          </cell>
          <cell r="F305" t="str">
            <v>Budget</v>
          </cell>
          <cell r="G305" t="str">
            <v>Add.</v>
          </cell>
          <cell r="I305" t="str">
            <v>SAVINGS (p.a)</v>
          </cell>
          <cell r="K305" t="str">
            <v>Payback</v>
          </cell>
        </row>
        <row r="306">
          <cell r="D306" t="str">
            <v>Estimate</v>
          </cell>
          <cell r="E306" t="str">
            <v>Amount</v>
          </cell>
          <cell r="F306" t="str">
            <v>Amount</v>
          </cell>
          <cell r="G306" t="str">
            <v>Capacity(MW)</v>
          </cell>
          <cell r="H306" t="str">
            <v>Losses</v>
          </cell>
          <cell r="I306" t="str">
            <v>Cust-min.</v>
          </cell>
          <cell r="J306" t="str">
            <v>Out. Costs*</v>
          </cell>
          <cell r="K306" t="str">
            <v>Yrs</v>
          </cell>
        </row>
        <row r="309">
          <cell r="C309" t="str">
            <v>MUNICIPAL SUBSTATIONS</v>
          </cell>
        </row>
        <row r="311">
          <cell r="A311">
            <v>1</v>
          </cell>
          <cell r="B311">
            <v>1</v>
          </cell>
          <cell r="C311" t="str">
            <v>Replacement M.S. feeder egress cables.</v>
          </cell>
          <cell r="D311">
            <v>200000</v>
          </cell>
          <cell r="E311">
            <v>200000</v>
          </cell>
          <cell r="F311">
            <v>0</v>
          </cell>
          <cell r="H311">
            <v>0</v>
          </cell>
          <cell r="I311">
            <v>40000</v>
          </cell>
          <cell r="J311">
            <v>200000</v>
          </cell>
          <cell r="K311">
            <v>1</v>
          </cell>
        </row>
        <row r="312">
          <cell r="A312">
            <v>2</v>
          </cell>
          <cell r="B312">
            <v>2</v>
          </cell>
          <cell r="C312" t="str">
            <v>Lisgar M.S.</v>
          </cell>
          <cell r="D312">
            <v>1800000</v>
          </cell>
          <cell r="E312">
            <v>0</v>
          </cell>
          <cell r="F312">
            <v>1800000</v>
          </cell>
          <cell r="G312">
            <v>5</v>
          </cell>
          <cell r="H312">
            <v>4000</v>
          </cell>
          <cell r="I312">
            <v>50000</v>
          </cell>
          <cell r="J312">
            <v>250000</v>
          </cell>
          <cell r="K312">
            <v>7.0866141732283463</v>
          </cell>
        </row>
        <row r="313">
          <cell r="B313">
            <v>0</v>
          </cell>
          <cell r="C313">
            <v>0</v>
          </cell>
          <cell r="D313">
            <v>0</v>
          </cell>
          <cell r="F313">
            <v>0</v>
          </cell>
          <cell r="J313">
            <v>0</v>
          </cell>
          <cell r="K313" t="e">
            <v>#DIV/0!</v>
          </cell>
        </row>
        <row r="314">
          <cell r="A314">
            <v>3</v>
          </cell>
          <cell r="B314">
            <v>4</v>
          </cell>
          <cell r="C314" t="str">
            <v xml:space="preserve">Sheridan Park System Rebuild  </v>
          </cell>
          <cell r="D314">
            <v>650000</v>
          </cell>
          <cell r="E314">
            <v>100000</v>
          </cell>
          <cell r="F314">
            <v>550000</v>
          </cell>
          <cell r="G314">
            <v>10</v>
          </cell>
          <cell r="H314">
            <v>5000</v>
          </cell>
          <cell r="I314">
            <v>25000</v>
          </cell>
          <cell r="J314">
            <v>125000</v>
          </cell>
          <cell r="K314">
            <v>5</v>
          </cell>
        </row>
        <row r="315">
          <cell r="A315">
            <v>4</v>
          </cell>
          <cell r="B315">
            <v>5</v>
          </cell>
          <cell r="C315" t="str">
            <v>Orlando M.S.</v>
          </cell>
          <cell r="D315">
            <v>1400000</v>
          </cell>
          <cell r="E315">
            <v>450000</v>
          </cell>
          <cell r="F315">
            <v>950000</v>
          </cell>
          <cell r="G315">
            <v>20</v>
          </cell>
          <cell r="H315">
            <v>10000</v>
          </cell>
          <cell r="I315">
            <v>40000</v>
          </cell>
          <cell r="J315">
            <v>200000</v>
          </cell>
          <cell r="K315">
            <v>6.666666666666667</v>
          </cell>
        </row>
        <row r="316">
          <cell r="A316">
            <v>5</v>
          </cell>
          <cell r="B316">
            <v>6</v>
          </cell>
          <cell r="C316" t="str">
            <v>Argentia M.S.</v>
          </cell>
          <cell r="D316">
            <v>50000</v>
          </cell>
          <cell r="E316">
            <v>50000</v>
          </cell>
          <cell r="F316">
            <v>0</v>
          </cell>
          <cell r="G316">
            <v>10</v>
          </cell>
          <cell r="H316">
            <v>5000</v>
          </cell>
          <cell r="I316">
            <v>12000</v>
          </cell>
          <cell r="J316">
            <v>60000</v>
          </cell>
          <cell r="K316">
            <v>0.76923076923076927</v>
          </cell>
        </row>
        <row r="317">
          <cell r="B317">
            <v>0</v>
          </cell>
          <cell r="C317">
            <v>0</v>
          </cell>
          <cell r="D317">
            <v>0</v>
          </cell>
          <cell r="F317">
            <v>0</v>
          </cell>
          <cell r="J317">
            <v>0</v>
          </cell>
          <cell r="K317" t="e">
            <v>#DIV/0!</v>
          </cell>
        </row>
        <row r="318">
          <cell r="A318">
            <v>6</v>
          </cell>
          <cell r="B318">
            <v>8</v>
          </cell>
          <cell r="C318" t="str">
            <v>Chalkdene M.S.</v>
          </cell>
          <cell r="D318">
            <v>350000</v>
          </cell>
          <cell r="E318">
            <v>0</v>
          </cell>
          <cell r="F318">
            <v>350000</v>
          </cell>
          <cell r="G318">
            <v>3</v>
          </cell>
          <cell r="H318">
            <v>2500</v>
          </cell>
          <cell r="I318">
            <v>10000</v>
          </cell>
          <cell r="J318">
            <v>50000</v>
          </cell>
          <cell r="K318">
            <v>6.666666666666667</v>
          </cell>
        </row>
        <row r="319">
          <cell r="A319">
            <v>7</v>
          </cell>
          <cell r="B319">
            <v>9</v>
          </cell>
          <cell r="C319" t="str">
            <v>Rockwood M.S.</v>
          </cell>
          <cell r="D319">
            <v>1600000</v>
          </cell>
          <cell r="E319">
            <v>100000</v>
          </cell>
          <cell r="F319">
            <v>1500000</v>
          </cell>
          <cell r="G319">
            <v>20</v>
          </cell>
          <cell r="H319">
            <v>10000</v>
          </cell>
          <cell r="I319">
            <v>35000</v>
          </cell>
          <cell r="J319">
            <v>175000</v>
          </cell>
          <cell r="K319">
            <v>8.6486486486486491</v>
          </cell>
        </row>
        <row r="320">
          <cell r="B320">
            <v>0</v>
          </cell>
          <cell r="C320">
            <v>0</v>
          </cell>
          <cell r="D320">
            <v>0</v>
          </cell>
          <cell r="F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F321">
            <v>0</v>
          </cell>
        </row>
        <row r="322">
          <cell r="B322">
            <v>0</v>
          </cell>
          <cell r="C322">
            <v>0</v>
          </cell>
          <cell r="D322">
            <v>0</v>
          </cell>
          <cell r="F322">
            <v>0</v>
          </cell>
        </row>
        <row r="325">
          <cell r="C325" t="str">
            <v>TOTAL - SUBSTATION</v>
          </cell>
          <cell r="D325">
            <v>6050000</v>
          </cell>
          <cell r="E325">
            <v>900000</v>
          </cell>
          <cell r="F325">
            <v>5150000</v>
          </cell>
          <cell r="G325">
            <v>68</v>
          </cell>
          <cell r="H325">
            <v>36500</v>
          </cell>
          <cell r="I325">
            <v>212000</v>
          </cell>
          <cell r="J325">
            <v>1060000</v>
          </cell>
          <cell r="K325">
            <v>5.5175558595531236</v>
          </cell>
        </row>
        <row r="328">
          <cell r="C328" t="str">
            <v>SUBDIVISION REBUILDS</v>
          </cell>
        </row>
        <row r="330">
          <cell r="A330">
            <v>1</v>
          </cell>
          <cell r="B330">
            <v>1</v>
          </cell>
          <cell r="C330" t="str">
            <v>Sheridan Homelands - Phase V</v>
          </cell>
          <cell r="D330">
            <v>1500000</v>
          </cell>
          <cell r="E330">
            <v>1500000</v>
          </cell>
          <cell r="F330">
            <v>0</v>
          </cell>
          <cell r="G330">
            <v>2</v>
          </cell>
          <cell r="H330">
            <v>1000</v>
          </cell>
          <cell r="I330">
            <v>45000</v>
          </cell>
          <cell r="J330">
            <v>225000</v>
          </cell>
          <cell r="K330">
            <v>6.6371681415929205</v>
          </cell>
        </row>
        <row r="331">
          <cell r="A331">
            <v>2</v>
          </cell>
          <cell r="B331">
            <v>2</v>
          </cell>
          <cell r="C331" t="str">
            <v>Malton - Phase V</v>
          </cell>
          <cell r="D331">
            <v>1000000</v>
          </cell>
          <cell r="E331">
            <v>1000000</v>
          </cell>
          <cell r="F331">
            <v>0</v>
          </cell>
          <cell r="G331">
            <v>2</v>
          </cell>
          <cell r="H331">
            <v>2000</v>
          </cell>
          <cell r="I331">
            <v>40000</v>
          </cell>
          <cell r="J331">
            <v>200000</v>
          </cell>
          <cell r="K331">
            <v>4.9504950495049505</v>
          </cell>
        </row>
        <row r="332">
          <cell r="A332">
            <v>3</v>
          </cell>
          <cell r="B332">
            <v>3</v>
          </cell>
          <cell r="C332" t="str">
            <v xml:space="preserve"> Forest Glen Area east and west of Dixie Rd.</v>
          </cell>
          <cell r="D332">
            <v>1500000</v>
          </cell>
          <cell r="E332">
            <v>1500000</v>
          </cell>
          <cell r="F332">
            <v>0</v>
          </cell>
          <cell r="G332">
            <v>2</v>
          </cell>
          <cell r="H332">
            <v>2000</v>
          </cell>
          <cell r="I332">
            <v>75000</v>
          </cell>
          <cell r="J332">
            <v>375000</v>
          </cell>
          <cell r="K332">
            <v>3.9787798408488064</v>
          </cell>
        </row>
        <row r="333">
          <cell r="A333">
            <v>4</v>
          </cell>
          <cell r="B333">
            <v>4</v>
          </cell>
          <cell r="C333" t="str">
            <v>Meadowvale T.C. Mainfeeders - Phase II</v>
          </cell>
          <cell r="D333">
            <v>1400000</v>
          </cell>
          <cell r="E333">
            <v>1400000</v>
          </cell>
          <cell r="F333">
            <v>0</v>
          </cell>
          <cell r="H333">
            <v>1500</v>
          </cell>
          <cell r="I333">
            <v>85000</v>
          </cell>
          <cell r="J333">
            <v>425000</v>
          </cell>
          <cell r="K333">
            <v>3.2825322391559202</v>
          </cell>
        </row>
        <row r="334">
          <cell r="A334">
            <v>5</v>
          </cell>
          <cell r="B334">
            <v>5</v>
          </cell>
          <cell r="C334" t="str">
            <v>Woodlands Area</v>
          </cell>
          <cell r="D334">
            <v>1000000</v>
          </cell>
          <cell r="E334">
            <v>1000000</v>
          </cell>
          <cell r="F334">
            <v>0</v>
          </cell>
          <cell r="G334">
            <v>1</v>
          </cell>
          <cell r="H334">
            <v>1000</v>
          </cell>
          <cell r="I334">
            <v>35000</v>
          </cell>
          <cell r="J334">
            <v>175000</v>
          </cell>
          <cell r="K334">
            <v>5.6818181818181817</v>
          </cell>
        </row>
        <row r="335">
          <cell r="A335">
            <v>6</v>
          </cell>
          <cell r="B335">
            <v>6</v>
          </cell>
          <cell r="C335" t="str">
            <v>4.16 kV  U/G Circuit Rebuild</v>
          </cell>
          <cell r="D335">
            <v>100000</v>
          </cell>
          <cell r="E335">
            <v>100000</v>
          </cell>
          <cell r="F335">
            <v>0</v>
          </cell>
          <cell r="H335">
            <v>1000</v>
          </cell>
          <cell r="I335">
            <v>10000</v>
          </cell>
          <cell r="J335">
            <v>50000</v>
          </cell>
          <cell r="K335">
            <v>1.9607843137254901</v>
          </cell>
        </row>
        <row r="338">
          <cell r="C338" t="str">
            <v>TOTAL - SUBDIVISION REBUILDS</v>
          </cell>
          <cell r="D338">
            <v>6500000</v>
          </cell>
          <cell r="E338">
            <v>6500000</v>
          </cell>
          <cell r="F338">
            <v>0</v>
          </cell>
          <cell r="G338">
            <v>7</v>
          </cell>
          <cell r="H338">
            <v>8500</v>
          </cell>
          <cell r="I338">
            <v>290000</v>
          </cell>
          <cell r="J338">
            <v>1450000</v>
          </cell>
          <cell r="K338">
            <v>4.4566335275968463</v>
          </cell>
        </row>
        <row r="342">
          <cell r="A342" t="str">
            <v>*</v>
          </cell>
          <cell r="B342" t="str">
            <v>*</v>
          </cell>
          <cell r="C342" t="str">
            <v>Savings p.a. to the community</v>
          </cell>
        </row>
        <row r="343">
          <cell r="E343" t="str">
            <v>TABLE 1 (Cont'd)</v>
          </cell>
        </row>
        <row r="344">
          <cell r="E344" t="str">
            <v xml:space="preserve">SUMMARY OF </v>
          </cell>
        </row>
        <row r="345">
          <cell r="E345" t="str">
            <v>RECOMMENDED SYSTEM EXPANSION PROJECTS - 1996</v>
          </cell>
        </row>
        <row r="347">
          <cell r="D347" t="str">
            <v>Project</v>
          </cell>
          <cell r="E347">
            <v>1996</v>
          </cell>
          <cell r="F347" t="str">
            <v>Future</v>
          </cell>
          <cell r="H347" t="str">
            <v xml:space="preserve">        BENEFITS</v>
          </cell>
        </row>
        <row r="348">
          <cell r="A348" t="str">
            <v>Item</v>
          </cell>
          <cell r="B348" t="str">
            <v>Item</v>
          </cell>
          <cell r="C348" t="str">
            <v>Description</v>
          </cell>
          <cell r="D348" t="str">
            <v>Cost</v>
          </cell>
          <cell r="E348" t="str">
            <v>Budget</v>
          </cell>
          <cell r="F348" t="str">
            <v>Budget</v>
          </cell>
          <cell r="G348" t="str">
            <v>Add.</v>
          </cell>
          <cell r="I348" t="str">
            <v>SAVINGS (p.a)</v>
          </cell>
          <cell r="K348" t="str">
            <v>Payback</v>
          </cell>
        </row>
        <row r="349">
          <cell r="D349" t="str">
            <v>Estimate</v>
          </cell>
          <cell r="E349" t="str">
            <v>Amount</v>
          </cell>
          <cell r="F349" t="str">
            <v>Amount</v>
          </cell>
          <cell r="G349" t="str">
            <v>Capacity(MW)</v>
          </cell>
          <cell r="H349" t="str">
            <v>Losses</v>
          </cell>
          <cell r="I349" t="str">
            <v>Cust-min.</v>
          </cell>
          <cell r="J349" t="str">
            <v>Out. Costs*</v>
          </cell>
          <cell r="K349" t="str">
            <v>Yrs</v>
          </cell>
        </row>
        <row r="352">
          <cell r="C352" t="str">
            <v>SYSTEM MAINTENANCE PROJECTS</v>
          </cell>
        </row>
        <row r="354">
          <cell r="A354">
            <v>1</v>
          </cell>
          <cell r="C354" t="str">
            <v>Overhead Switch Replacement</v>
          </cell>
          <cell r="D354">
            <v>300000</v>
          </cell>
          <cell r="E354">
            <v>300000</v>
          </cell>
          <cell r="F354">
            <v>0</v>
          </cell>
          <cell r="H354">
            <v>0</v>
          </cell>
          <cell r="I354">
            <v>20000</v>
          </cell>
          <cell r="J354">
            <v>100000</v>
          </cell>
          <cell r="K354">
            <v>3</v>
          </cell>
        </row>
        <row r="355">
          <cell r="A355">
            <v>2</v>
          </cell>
          <cell r="C355" t="str">
            <v>Secondary Cable Replacement</v>
          </cell>
          <cell r="D355">
            <v>75000</v>
          </cell>
          <cell r="E355">
            <v>75000</v>
          </cell>
          <cell r="F355">
            <v>0</v>
          </cell>
          <cell r="H355">
            <v>0</v>
          </cell>
          <cell r="I355">
            <v>5000</v>
          </cell>
          <cell r="J355">
            <v>25000</v>
          </cell>
          <cell r="K355">
            <v>3</v>
          </cell>
        </row>
        <row r="356">
          <cell r="A356">
            <v>3</v>
          </cell>
          <cell r="C356" t="str">
            <v>Meter Base Replacement</v>
          </cell>
          <cell r="D356">
            <v>40000</v>
          </cell>
          <cell r="E356">
            <v>40000</v>
          </cell>
          <cell r="F356">
            <v>0</v>
          </cell>
          <cell r="H356">
            <v>0</v>
          </cell>
          <cell r="I356">
            <v>4000</v>
          </cell>
          <cell r="J356">
            <v>20000</v>
          </cell>
          <cell r="K356">
            <v>2</v>
          </cell>
        </row>
        <row r="357">
          <cell r="A357">
            <v>4</v>
          </cell>
          <cell r="C357" t="str">
            <v>Overhead Transformer Replacement</v>
          </cell>
          <cell r="D357">
            <v>150000</v>
          </cell>
          <cell r="E357">
            <v>150000</v>
          </cell>
          <cell r="F357">
            <v>0</v>
          </cell>
          <cell r="H357">
            <v>2000</v>
          </cell>
          <cell r="I357">
            <v>10000</v>
          </cell>
          <cell r="J357">
            <v>50000</v>
          </cell>
          <cell r="K357">
            <v>2.8846153846153846</v>
          </cell>
        </row>
        <row r="358">
          <cell r="A358">
            <v>5</v>
          </cell>
          <cell r="C358" t="str">
            <v>U/ground Cable and Splice Replacement</v>
          </cell>
          <cell r="D358">
            <v>1200000</v>
          </cell>
          <cell r="E358">
            <v>1200000</v>
          </cell>
          <cell r="F358">
            <v>0</v>
          </cell>
          <cell r="H358">
            <v>5000</v>
          </cell>
          <cell r="I358">
            <v>55000</v>
          </cell>
          <cell r="J358">
            <v>275000</v>
          </cell>
          <cell r="K358">
            <v>4.2857142857142856</v>
          </cell>
        </row>
        <row r="359">
          <cell r="A359">
            <v>6</v>
          </cell>
          <cell r="C359" t="str">
            <v>Feeder Overhauls</v>
          </cell>
          <cell r="D359">
            <v>600000</v>
          </cell>
          <cell r="E359">
            <v>600000</v>
          </cell>
          <cell r="F359">
            <v>0</v>
          </cell>
          <cell r="H359">
            <v>5000</v>
          </cell>
          <cell r="I359">
            <v>40000</v>
          </cell>
          <cell r="J359">
            <v>200000</v>
          </cell>
          <cell r="K359">
            <v>2.9268292682926829</v>
          </cell>
        </row>
        <row r="360">
          <cell r="A360">
            <v>7</v>
          </cell>
          <cell r="C360" t="str">
            <v>U/ground Transformer Replacement</v>
          </cell>
          <cell r="D360">
            <v>200000</v>
          </cell>
          <cell r="E360">
            <v>200000</v>
          </cell>
          <cell r="F360">
            <v>0</v>
          </cell>
          <cell r="H360">
            <v>2000</v>
          </cell>
          <cell r="I360">
            <v>10000</v>
          </cell>
          <cell r="J360">
            <v>50000</v>
          </cell>
          <cell r="K360">
            <v>3.8461538461538463</v>
          </cell>
        </row>
        <row r="361">
          <cell r="A361">
            <v>8</v>
          </cell>
          <cell r="C361" t="str">
            <v>Load Centre Replacement</v>
          </cell>
          <cell r="D361">
            <v>100000</v>
          </cell>
          <cell r="E361">
            <v>100000</v>
          </cell>
          <cell r="F361">
            <v>0</v>
          </cell>
          <cell r="H361">
            <v>0</v>
          </cell>
          <cell r="I361">
            <v>8000</v>
          </cell>
          <cell r="J361">
            <v>40000</v>
          </cell>
          <cell r="K361">
            <v>2.5</v>
          </cell>
        </row>
        <row r="362">
          <cell r="A362">
            <v>9</v>
          </cell>
          <cell r="C362" t="str">
            <v>Overhead Rebuilds</v>
          </cell>
          <cell r="D362">
            <v>800000</v>
          </cell>
          <cell r="E362">
            <v>800000</v>
          </cell>
          <cell r="F362">
            <v>0</v>
          </cell>
          <cell r="H362">
            <v>2000</v>
          </cell>
          <cell r="I362">
            <v>70000</v>
          </cell>
          <cell r="J362">
            <v>350000</v>
          </cell>
          <cell r="K362">
            <v>2.2727272727272729</v>
          </cell>
        </row>
        <row r="363">
          <cell r="A363">
            <v>10</v>
          </cell>
          <cell r="C363" t="str">
            <v>Wood &amp; Concrete Pole Replacements</v>
          </cell>
          <cell r="D363">
            <v>250000</v>
          </cell>
          <cell r="E363">
            <v>250000</v>
          </cell>
          <cell r="F363">
            <v>0</v>
          </cell>
          <cell r="H363">
            <v>0</v>
          </cell>
          <cell r="I363">
            <v>30000</v>
          </cell>
          <cell r="J363">
            <v>150000</v>
          </cell>
          <cell r="K363">
            <v>1.6666666666666667</v>
          </cell>
        </row>
        <row r="364">
          <cell r="A364">
            <v>11</v>
          </cell>
          <cell r="C364" t="str">
            <v>Auto-Switches/SCADA</v>
          </cell>
          <cell r="D364">
            <v>1200000</v>
          </cell>
          <cell r="E364">
            <v>1200000</v>
          </cell>
          <cell r="F364">
            <v>0</v>
          </cell>
          <cell r="H364">
            <v>5000</v>
          </cell>
          <cell r="I364">
            <v>300000</v>
          </cell>
          <cell r="J364">
            <v>1500000</v>
          </cell>
          <cell r="K364">
            <v>0.79734219269102991</v>
          </cell>
        </row>
        <row r="365">
          <cell r="A365">
            <v>12</v>
          </cell>
          <cell r="C365" t="str">
            <v>Power T/former O/H &amp;  StationUpgrade</v>
          </cell>
          <cell r="D365">
            <v>100000</v>
          </cell>
          <cell r="E365">
            <v>100000</v>
          </cell>
          <cell r="F365">
            <v>0</v>
          </cell>
          <cell r="H365">
            <v>0</v>
          </cell>
          <cell r="I365">
            <v>10000</v>
          </cell>
          <cell r="J365">
            <v>50000</v>
          </cell>
          <cell r="K365">
            <v>2</v>
          </cell>
        </row>
        <row r="368">
          <cell r="C368" t="str">
            <v>TOTAL - SYSTEM MAINTENANCE</v>
          </cell>
          <cell r="D368">
            <v>5015000</v>
          </cell>
          <cell r="E368">
            <v>5015000</v>
          </cell>
          <cell r="F368">
            <v>0</v>
          </cell>
          <cell r="G368">
            <v>0</v>
          </cell>
          <cell r="H368">
            <v>14000</v>
          </cell>
          <cell r="I368">
            <v>468000</v>
          </cell>
          <cell r="J368">
            <v>2340000</v>
          </cell>
          <cell r="K368">
            <v>2.1304163126593032</v>
          </cell>
        </row>
        <row r="371">
          <cell r="E371" t="str">
            <v>TABLE 1 (Cont'd)</v>
          </cell>
        </row>
        <row r="372">
          <cell r="E372" t="str">
            <v xml:space="preserve">SUMMARY OF </v>
          </cell>
        </row>
        <row r="373">
          <cell r="E373" t="str">
            <v>RECOMMENDED SYSTEM EXPANSION PROJECTS - 1996</v>
          </cell>
        </row>
        <row r="375">
          <cell r="D375" t="str">
            <v>Project</v>
          </cell>
          <cell r="E375">
            <v>1996</v>
          </cell>
          <cell r="F375" t="str">
            <v>Future</v>
          </cell>
          <cell r="H375" t="str">
            <v xml:space="preserve">        BENEFITS</v>
          </cell>
        </row>
        <row r="376">
          <cell r="A376" t="str">
            <v>Item</v>
          </cell>
          <cell r="B376" t="str">
            <v>Item</v>
          </cell>
          <cell r="C376" t="str">
            <v>Description</v>
          </cell>
          <cell r="D376" t="str">
            <v>Cost</v>
          </cell>
          <cell r="E376" t="str">
            <v>Budget</v>
          </cell>
          <cell r="F376" t="str">
            <v>Budget</v>
          </cell>
          <cell r="G376" t="str">
            <v>Add.</v>
          </cell>
          <cell r="I376" t="str">
            <v>SAVINGS (p.a)</v>
          </cell>
          <cell r="K376" t="str">
            <v>Payback</v>
          </cell>
        </row>
        <row r="377">
          <cell r="D377" t="str">
            <v>Estimate</v>
          </cell>
          <cell r="E377" t="str">
            <v>Amount</v>
          </cell>
          <cell r="F377" t="str">
            <v>Amount</v>
          </cell>
          <cell r="G377" t="str">
            <v>Capacity(MW)</v>
          </cell>
          <cell r="H377" t="str">
            <v>Losses</v>
          </cell>
          <cell r="I377" t="str">
            <v>Cust-min.</v>
          </cell>
          <cell r="J377" t="str">
            <v>Out. Costs*</v>
          </cell>
          <cell r="K377" t="str">
            <v>Yrs</v>
          </cell>
        </row>
        <row r="380">
          <cell r="C380" t="str">
            <v xml:space="preserve">       Total - Subtransmission</v>
          </cell>
          <cell r="D380">
            <v>2595000</v>
          </cell>
          <cell r="E380">
            <v>645000</v>
          </cell>
          <cell r="F380">
            <v>1950000</v>
          </cell>
          <cell r="G380">
            <v>47</v>
          </cell>
          <cell r="H380">
            <v>99000</v>
          </cell>
          <cell r="I380">
            <v>435000</v>
          </cell>
          <cell r="J380">
            <v>2175000</v>
          </cell>
          <cell r="K380">
            <v>1.1411609498680739</v>
          </cell>
          <cell r="L380">
            <v>14</v>
          </cell>
        </row>
        <row r="381">
          <cell r="C381" t="str">
            <v xml:space="preserve">       Total - Distribution</v>
          </cell>
          <cell r="D381">
            <v>1940500</v>
          </cell>
          <cell r="E381">
            <v>575000</v>
          </cell>
          <cell r="F381">
            <v>1365500</v>
          </cell>
          <cell r="G381">
            <v>30</v>
          </cell>
          <cell r="H381">
            <v>40500</v>
          </cell>
          <cell r="I381">
            <v>159000</v>
          </cell>
          <cell r="J381">
            <v>795000</v>
          </cell>
          <cell r="K381">
            <v>2.3225613405146617</v>
          </cell>
          <cell r="L381">
            <v>18</v>
          </cell>
        </row>
        <row r="382">
          <cell r="C382" t="str">
            <v xml:space="preserve">       Total - Substations</v>
          </cell>
          <cell r="D382">
            <v>6050000</v>
          </cell>
          <cell r="E382">
            <v>900000</v>
          </cell>
          <cell r="F382">
            <v>5150000</v>
          </cell>
          <cell r="G382">
            <v>68</v>
          </cell>
          <cell r="H382">
            <v>36500</v>
          </cell>
          <cell r="I382">
            <v>212000</v>
          </cell>
          <cell r="J382">
            <v>1060000</v>
          </cell>
          <cell r="K382">
            <v>5.5175558595531236</v>
          </cell>
          <cell r="L382">
            <v>7</v>
          </cell>
        </row>
        <row r="383">
          <cell r="C383" t="str">
            <v xml:space="preserve">       Total - Subdivision Rebuilds</v>
          </cell>
          <cell r="D383">
            <v>6500000</v>
          </cell>
          <cell r="E383">
            <v>6500000</v>
          </cell>
          <cell r="F383">
            <v>0</v>
          </cell>
          <cell r="G383">
            <v>7</v>
          </cell>
          <cell r="H383">
            <v>8500</v>
          </cell>
          <cell r="I383">
            <v>290000</v>
          </cell>
          <cell r="J383">
            <v>1450000</v>
          </cell>
          <cell r="K383">
            <v>4.4566335275968463</v>
          </cell>
          <cell r="L383">
            <v>6</v>
          </cell>
        </row>
        <row r="384">
          <cell r="C384" t="str">
            <v xml:space="preserve">       Total - System Maintenance</v>
          </cell>
          <cell r="D384">
            <v>5015000</v>
          </cell>
          <cell r="E384">
            <v>5015000</v>
          </cell>
          <cell r="F384">
            <v>0</v>
          </cell>
          <cell r="G384">
            <v>0</v>
          </cell>
          <cell r="H384">
            <v>14000</v>
          </cell>
          <cell r="I384">
            <v>468000</v>
          </cell>
          <cell r="J384">
            <v>2340000</v>
          </cell>
          <cell r="K384">
            <v>2.1304163126593032</v>
          </cell>
        </row>
        <row r="387">
          <cell r="C387" t="str">
            <v xml:space="preserve">       GRAND TOTAL</v>
          </cell>
          <cell r="D387">
            <v>22100500</v>
          </cell>
          <cell r="E387">
            <v>13635000</v>
          </cell>
          <cell r="F387">
            <v>8465500</v>
          </cell>
          <cell r="G387">
            <v>152</v>
          </cell>
          <cell r="H387">
            <v>198500</v>
          </cell>
          <cell r="I387">
            <v>1564000</v>
          </cell>
          <cell r="J387">
            <v>7820000</v>
          </cell>
          <cell r="K387">
            <v>2.7561888133690839</v>
          </cell>
          <cell r="L387">
            <v>45</v>
          </cell>
        </row>
        <row r="390">
          <cell r="A390" t="str">
            <v>*</v>
          </cell>
          <cell r="B390" t="str">
            <v>*</v>
          </cell>
          <cell r="C390" t="str">
            <v>Savings p.a. to the community</v>
          </cell>
        </row>
      </sheetData>
      <sheetData sheetId="4"/>
      <sheetData sheetId="5">
        <row r="3">
          <cell r="B3" t="str">
            <v>CATEGORY</v>
          </cell>
          <cell r="E3">
            <v>1995</v>
          </cell>
          <cell r="G3">
            <v>1995</v>
          </cell>
          <cell r="I3">
            <v>1994</v>
          </cell>
          <cell r="J3">
            <v>1996</v>
          </cell>
          <cell r="L3">
            <v>1995</v>
          </cell>
          <cell r="M3">
            <v>1996</v>
          </cell>
          <cell r="O3">
            <v>1995</v>
          </cell>
          <cell r="P3" t="str">
            <v>Variance</v>
          </cell>
        </row>
        <row r="4">
          <cell r="E4" t="str">
            <v>Budget</v>
          </cell>
          <cell r="G4" t="str">
            <v>Carryover Projects</v>
          </cell>
          <cell r="I4" t="str">
            <v>Carryover Projects</v>
          </cell>
          <cell r="J4" t="str">
            <v>New Projects</v>
          </cell>
          <cell r="L4" t="str">
            <v>New Projects</v>
          </cell>
          <cell r="M4" t="str">
            <v>Total Projects</v>
          </cell>
          <cell r="O4" t="str">
            <v>Total Projects</v>
          </cell>
          <cell r="P4" t="str">
            <v>%</v>
          </cell>
        </row>
        <row r="5">
          <cell r="G5" t="str">
            <v>Budget</v>
          </cell>
          <cell r="I5" t="str">
            <v>HM Labour</v>
          </cell>
          <cell r="J5" t="str">
            <v>Budget</v>
          </cell>
          <cell r="L5" t="str">
            <v>HM Labour</v>
          </cell>
          <cell r="M5" t="str">
            <v>Budget</v>
          </cell>
          <cell r="O5" t="str">
            <v>HM Labour</v>
          </cell>
          <cell r="P5" t="str">
            <v>Increase</v>
          </cell>
        </row>
        <row r="6">
          <cell r="E6" t="str">
            <v>('000)</v>
          </cell>
          <cell r="G6" t="str">
            <v>('000)</v>
          </cell>
          <cell r="I6" t="str">
            <v>('000)</v>
          </cell>
          <cell r="J6" t="str">
            <v>('000)</v>
          </cell>
          <cell r="L6" t="str">
            <v>('000)</v>
          </cell>
          <cell r="M6" t="str">
            <v>('000)</v>
          </cell>
          <cell r="O6" t="str">
            <v>('000)</v>
          </cell>
        </row>
        <row r="7">
          <cell r="B7" t="str">
            <v>Subtransmission</v>
          </cell>
          <cell r="E7">
            <v>2930</v>
          </cell>
          <cell r="G7">
            <v>2550</v>
          </cell>
          <cell r="I7">
            <v>800.8</v>
          </cell>
          <cell r="J7">
            <v>645</v>
          </cell>
          <cell r="L7">
            <v>475</v>
          </cell>
          <cell r="M7">
            <v>3195</v>
          </cell>
          <cell r="O7">
            <v>1275.8</v>
          </cell>
          <cell r="P7">
            <v>9.0443686006825938E-2</v>
          </cell>
        </row>
        <row r="9">
          <cell r="B9" t="str">
            <v>Distribution</v>
          </cell>
          <cell r="E9">
            <v>1270</v>
          </cell>
          <cell r="G9">
            <v>705</v>
          </cell>
          <cell r="I9">
            <v>357.5</v>
          </cell>
          <cell r="J9">
            <v>575</v>
          </cell>
          <cell r="L9">
            <v>290</v>
          </cell>
          <cell r="M9">
            <v>1280</v>
          </cell>
          <cell r="O9">
            <v>647.5</v>
          </cell>
          <cell r="P9">
            <v>7.874015748031496E-3</v>
          </cell>
        </row>
        <row r="11">
          <cell r="B11" t="str">
            <v>Substations</v>
          </cell>
          <cell r="E11">
            <v>2510</v>
          </cell>
          <cell r="G11">
            <v>1770</v>
          </cell>
          <cell r="I11">
            <v>735</v>
          </cell>
          <cell r="J11">
            <v>900</v>
          </cell>
          <cell r="L11">
            <v>100</v>
          </cell>
          <cell r="M11">
            <v>2670</v>
          </cell>
          <cell r="O11">
            <v>835</v>
          </cell>
          <cell r="P11">
            <v>6.3745019920318724E-2</v>
          </cell>
        </row>
        <row r="13">
          <cell r="B13" t="str">
            <v>Subdivision Rebuilds</v>
          </cell>
          <cell r="E13">
            <v>6430</v>
          </cell>
          <cell r="G13">
            <v>0</v>
          </cell>
          <cell r="I13">
            <v>190</v>
          </cell>
          <cell r="J13">
            <v>6500</v>
          </cell>
          <cell r="L13">
            <v>250</v>
          </cell>
          <cell r="M13">
            <v>6500</v>
          </cell>
          <cell r="O13">
            <v>440</v>
          </cell>
          <cell r="P13">
            <v>1.088646967340591E-2</v>
          </cell>
        </row>
        <row r="15">
          <cell r="B15" t="str">
            <v>Road Relocations</v>
          </cell>
          <cell r="E15">
            <v>1300</v>
          </cell>
          <cell r="G15">
            <v>0</v>
          </cell>
          <cell r="I15">
            <v>100</v>
          </cell>
          <cell r="J15">
            <v>1200</v>
          </cell>
          <cell r="L15">
            <v>650</v>
          </cell>
          <cell r="M15">
            <v>1200</v>
          </cell>
          <cell r="O15">
            <v>750</v>
          </cell>
          <cell r="P15">
            <v>-7.6923076923076927E-2</v>
          </cell>
        </row>
        <row r="17">
          <cell r="B17" t="str">
            <v>Industrial &amp; Commercial Services</v>
          </cell>
          <cell r="E17">
            <v>1930</v>
          </cell>
          <cell r="G17">
            <v>0</v>
          </cell>
          <cell r="I17">
            <v>0</v>
          </cell>
          <cell r="J17">
            <v>1950</v>
          </cell>
          <cell r="L17">
            <v>825</v>
          </cell>
          <cell r="M17">
            <v>1950</v>
          </cell>
          <cell r="O17">
            <v>825</v>
          </cell>
          <cell r="P17">
            <v>1.0362694300518135E-2</v>
          </cell>
        </row>
        <row r="19">
          <cell r="B19" t="str">
            <v>O/H Distribution Maintenance</v>
          </cell>
          <cell r="E19">
            <v>2200</v>
          </cell>
          <cell r="G19">
            <v>0</v>
          </cell>
          <cell r="J19">
            <v>1950</v>
          </cell>
          <cell r="M19">
            <v>1950</v>
          </cell>
          <cell r="P19">
            <v>-0.11363636363636363</v>
          </cell>
        </row>
        <row r="21">
          <cell r="B21" t="str">
            <v>U/G Distribution Maintenance</v>
          </cell>
          <cell r="E21">
            <v>1369</v>
          </cell>
          <cell r="G21">
            <v>0</v>
          </cell>
          <cell r="J21">
            <v>1415</v>
          </cell>
          <cell r="M21">
            <v>1415</v>
          </cell>
          <cell r="P21">
            <v>3.3601168736303873E-2</v>
          </cell>
        </row>
        <row r="23">
          <cell r="B23" t="str">
            <v>Transformer Overhauls</v>
          </cell>
          <cell r="E23">
            <v>450</v>
          </cell>
          <cell r="G23">
            <v>0</v>
          </cell>
          <cell r="J23">
            <v>450</v>
          </cell>
          <cell r="M23">
            <v>450</v>
          </cell>
          <cell r="P23">
            <v>0</v>
          </cell>
        </row>
        <row r="25">
          <cell r="B25" t="str">
            <v>Auto Switches/SCADA</v>
          </cell>
          <cell r="E25">
            <v>1260</v>
          </cell>
          <cell r="G25">
            <v>0</v>
          </cell>
          <cell r="J25">
            <v>1200</v>
          </cell>
          <cell r="M25">
            <v>1200</v>
          </cell>
          <cell r="P25">
            <v>-4.7619047619047616E-2</v>
          </cell>
        </row>
        <row r="27">
          <cell r="B27" t="str">
            <v>Land and Easements</v>
          </cell>
          <cell r="E27">
            <v>400</v>
          </cell>
          <cell r="G27">
            <v>0</v>
          </cell>
          <cell r="I27">
            <v>0</v>
          </cell>
          <cell r="J27">
            <v>150</v>
          </cell>
          <cell r="L27">
            <v>0</v>
          </cell>
          <cell r="M27">
            <v>150</v>
          </cell>
          <cell r="O27">
            <v>0</v>
          </cell>
          <cell r="P27">
            <v>-0.625</v>
          </cell>
        </row>
        <row r="29">
          <cell r="B29" t="str">
            <v>Major Tools</v>
          </cell>
          <cell r="E29">
            <v>242</v>
          </cell>
          <cell r="G29">
            <v>0</v>
          </cell>
          <cell r="I29">
            <v>0</v>
          </cell>
          <cell r="J29">
            <v>145</v>
          </cell>
          <cell r="L29">
            <v>0</v>
          </cell>
          <cell r="M29">
            <v>145</v>
          </cell>
          <cell r="O29">
            <v>0</v>
          </cell>
          <cell r="P29">
            <v>-0.40082644628099173</v>
          </cell>
        </row>
        <row r="32">
          <cell r="C32" t="str">
            <v>TOTAL</v>
          </cell>
          <cell r="E32">
            <v>22291</v>
          </cell>
          <cell r="G32">
            <v>5025</v>
          </cell>
          <cell r="I32">
            <v>2183.3000000000002</v>
          </cell>
          <cell r="J32">
            <v>17080</v>
          </cell>
          <cell r="L32">
            <v>2590</v>
          </cell>
          <cell r="M32">
            <v>22105</v>
          </cell>
          <cell r="O32">
            <v>4773.3</v>
          </cell>
          <cell r="P32">
            <v>-8.3441747790588133E-3</v>
          </cell>
        </row>
        <row r="33">
          <cell r="B33">
            <v>35276.598025462961</v>
          </cell>
        </row>
        <row r="37">
          <cell r="J37" t="str">
            <v>Project</v>
          </cell>
          <cell r="M37">
            <v>1955</v>
          </cell>
        </row>
        <row r="38">
          <cell r="B38" t="str">
            <v>MULTIYEAR CAPITAL PROJECTS</v>
          </cell>
          <cell r="J38" t="str">
            <v>Life</v>
          </cell>
          <cell r="M38" t="str">
            <v>Carryover Projects</v>
          </cell>
        </row>
        <row r="39">
          <cell r="J39" t="str">
            <v>Cost</v>
          </cell>
          <cell r="M39" t="str">
            <v>Budget</v>
          </cell>
        </row>
        <row r="40">
          <cell r="J40" t="str">
            <v>('000)</v>
          </cell>
          <cell r="M40" t="str">
            <v>('000)</v>
          </cell>
        </row>
        <row r="41">
          <cell r="B41" t="str">
            <v>SUBTRANSMISSION</v>
          </cell>
        </row>
        <row r="43">
          <cell r="B43">
            <v>9501</v>
          </cell>
          <cell r="D43" t="str">
            <v>44 kV Meadowvale TS Egress</v>
          </cell>
          <cell r="J43">
            <v>650</v>
          </cell>
          <cell r="M43">
            <v>650</v>
          </cell>
        </row>
        <row r="44">
          <cell r="D44" t="str">
            <v>44 kV Winston Churchill Blvd.</v>
          </cell>
          <cell r="J44">
            <v>200</v>
          </cell>
          <cell r="M44">
            <v>200</v>
          </cell>
        </row>
        <row r="45">
          <cell r="D45" t="str">
            <v>44 kV Tomken/Bloor</v>
          </cell>
          <cell r="J45">
            <v>325</v>
          </cell>
          <cell r="M45">
            <v>325</v>
          </cell>
        </row>
        <row r="46">
          <cell r="D46" t="str">
            <v xml:space="preserve">44 kV Summerville M.S. </v>
          </cell>
          <cell r="J46">
            <v>200</v>
          </cell>
          <cell r="M46">
            <v>200</v>
          </cell>
        </row>
        <row r="47">
          <cell r="D47" t="str">
            <v>27.6 kV Second Line Express Feeder</v>
          </cell>
          <cell r="J47">
            <v>950</v>
          </cell>
          <cell r="M47">
            <v>950</v>
          </cell>
        </row>
        <row r="48">
          <cell r="D48" t="str">
            <v>27.6 kV Midway</v>
          </cell>
          <cell r="J48">
            <v>225</v>
          </cell>
          <cell r="M48">
            <v>225</v>
          </cell>
        </row>
        <row r="51">
          <cell r="C51" t="str">
            <v>TOTAL-SUBTRANSMISSION</v>
          </cell>
          <cell r="J51">
            <v>2550</v>
          </cell>
          <cell r="M51">
            <v>2550</v>
          </cell>
        </row>
        <row r="54">
          <cell r="B54" t="str">
            <v>DISTRIBUTION</v>
          </cell>
        </row>
        <row r="56">
          <cell r="B56">
            <v>9502</v>
          </cell>
          <cell r="D56" t="str">
            <v>13.8 kV Winston Churchill Blvd.</v>
          </cell>
          <cell r="J56">
            <v>80</v>
          </cell>
          <cell r="M56">
            <v>80</v>
          </cell>
        </row>
        <row r="57">
          <cell r="D57" t="str">
            <v>13.8 kV Chalkdene/Rockwood</v>
          </cell>
          <cell r="J57">
            <v>200</v>
          </cell>
          <cell r="M57">
            <v>200</v>
          </cell>
        </row>
        <row r="58">
          <cell r="D58" t="str">
            <v>13.8 kV American Drive</v>
          </cell>
          <cell r="J58">
            <v>125</v>
          </cell>
          <cell r="M58">
            <v>125</v>
          </cell>
        </row>
        <row r="59">
          <cell r="D59" t="str">
            <v>13.8 kV Burnhamthorpe Road</v>
          </cell>
          <cell r="J59">
            <v>125</v>
          </cell>
          <cell r="M59">
            <v>125</v>
          </cell>
        </row>
        <row r="60">
          <cell r="D60" t="str">
            <v>4.16 kV Clarkson M.S.</v>
          </cell>
          <cell r="J60">
            <v>75</v>
          </cell>
          <cell r="M60">
            <v>75</v>
          </cell>
        </row>
        <row r="61">
          <cell r="D61" t="str">
            <v>4.16 kV Cawthra Road</v>
          </cell>
          <cell r="J61">
            <v>100</v>
          </cell>
          <cell r="M61">
            <v>100</v>
          </cell>
        </row>
        <row r="64">
          <cell r="C64" t="str">
            <v>TOTAL-DISTRIBUTION</v>
          </cell>
          <cell r="J64">
            <v>705</v>
          </cell>
          <cell r="M64">
            <v>705</v>
          </cell>
        </row>
        <row r="67">
          <cell r="B67" t="str">
            <v>SUBSTATION</v>
          </cell>
        </row>
        <row r="69">
          <cell r="B69">
            <v>9404</v>
          </cell>
          <cell r="D69" t="str">
            <v>Sheridan Park MS Rebuild</v>
          </cell>
          <cell r="J69">
            <v>870</v>
          </cell>
          <cell r="M69">
            <v>670</v>
          </cell>
        </row>
        <row r="70">
          <cell r="B70">
            <v>9405</v>
          </cell>
          <cell r="D70" t="str">
            <v>Orchard Heights MS Rebuild</v>
          </cell>
          <cell r="J70">
            <v>1545</v>
          </cell>
          <cell r="M70">
            <v>1100</v>
          </cell>
        </row>
        <row r="75">
          <cell r="C75" t="str">
            <v>TOTAL-SUBSTATION</v>
          </cell>
          <cell r="J75">
            <v>2415</v>
          </cell>
          <cell r="M75">
            <v>1770</v>
          </cell>
        </row>
        <row r="78">
          <cell r="B78" t="str">
            <v>SUBDIVISION REBUILDS</v>
          </cell>
        </row>
        <row r="80">
          <cell r="B80">
            <v>9503</v>
          </cell>
          <cell r="D80" t="str">
            <v>Forest Glen</v>
          </cell>
          <cell r="J80">
            <v>6950</v>
          </cell>
          <cell r="M80">
            <v>0</v>
          </cell>
        </row>
        <row r="81">
          <cell r="D81" t="str">
            <v>Sheridan Homelands Ph 4</v>
          </cell>
          <cell r="J81">
            <v>0</v>
          </cell>
          <cell r="M81">
            <v>0</v>
          </cell>
        </row>
        <row r="82">
          <cell r="D82" t="str">
            <v>Malton Ph4</v>
          </cell>
          <cell r="J82">
            <v>0</v>
          </cell>
          <cell r="M82">
            <v>0</v>
          </cell>
        </row>
        <row r="83">
          <cell r="D83" t="str">
            <v>Meadowvale Feeder Replacement</v>
          </cell>
          <cell r="J83">
            <v>0</v>
          </cell>
          <cell r="M83">
            <v>0</v>
          </cell>
        </row>
        <row r="85">
          <cell r="C85" t="str">
            <v>TOTAL-REBUILDS</v>
          </cell>
          <cell r="J85">
            <v>6950</v>
          </cell>
          <cell r="M85">
            <v>0</v>
          </cell>
        </row>
        <row r="143">
          <cell r="B143" t="str">
            <v>1995 SYSTEM PROJECTS</v>
          </cell>
          <cell r="J143">
            <v>1995</v>
          </cell>
        </row>
        <row r="144">
          <cell r="J144" t="str">
            <v>Budget</v>
          </cell>
        </row>
        <row r="145">
          <cell r="J145" t="str">
            <v>('000)</v>
          </cell>
        </row>
        <row r="146">
          <cell r="B146" t="str">
            <v>SUBTRANSMISSION</v>
          </cell>
        </row>
        <row r="148">
          <cell r="B148">
            <v>9401</v>
          </cell>
          <cell r="D148" t="str">
            <v>Subtransmission Cons.</v>
          </cell>
          <cell r="J148">
            <v>1980</v>
          </cell>
        </row>
        <row r="149">
          <cell r="B149">
            <v>9501</v>
          </cell>
          <cell r="D149" t="str">
            <v>Subtransmission</v>
          </cell>
          <cell r="J149">
            <v>950</v>
          </cell>
        </row>
        <row r="151">
          <cell r="C151" t="str">
            <v>TOTAL-SUBTRANSMISSION</v>
          </cell>
          <cell r="J151">
            <v>2930</v>
          </cell>
        </row>
        <row r="153">
          <cell r="B153" t="str">
            <v>DISTRIBUTION</v>
          </cell>
        </row>
        <row r="155">
          <cell r="B155">
            <v>9402</v>
          </cell>
          <cell r="D155" t="str">
            <v>Distribution Const.</v>
          </cell>
          <cell r="J155">
            <v>690</v>
          </cell>
        </row>
        <row r="156">
          <cell r="B156">
            <v>9402</v>
          </cell>
          <cell r="D156" t="str">
            <v>Distribution</v>
          </cell>
          <cell r="J156">
            <v>580</v>
          </cell>
        </row>
        <row r="158">
          <cell r="C158" t="str">
            <v>TOTAL-DISTRIBUTION</v>
          </cell>
          <cell r="J158">
            <v>1270</v>
          </cell>
        </row>
        <row r="160">
          <cell r="B160" t="str">
            <v>SUBSTATION</v>
          </cell>
        </row>
        <row r="162">
          <cell r="B162">
            <v>9209</v>
          </cell>
          <cell r="D162" t="str">
            <v>Confederation</v>
          </cell>
          <cell r="J162">
            <v>500</v>
          </cell>
        </row>
        <row r="163">
          <cell r="B163">
            <v>9309</v>
          </cell>
          <cell r="D163" t="str">
            <v>Matheson</v>
          </cell>
          <cell r="J163">
            <v>160</v>
          </cell>
        </row>
        <row r="164">
          <cell r="B164">
            <v>9403</v>
          </cell>
          <cell r="D164" t="str">
            <v>Thomas</v>
          </cell>
          <cell r="J164">
            <v>500</v>
          </cell>
        </row>
        <row r="165">
          <cell r="B165">
            <v>9404</v>
          </cell>
          <cell r="D165" t="str">
            <v>Sheridan Park MS Rebuild</v>
          </cell>
          <cell r="J165">
            <v>550</v>
          </cell>
        </row>
        <row r="166">
          <cell r="B166">
            <v>9405</v>
          </cell>
          <cell r="D166" t="str">
            <v>Orchard Heights MS Rebuild</v>
          </cell>
          <cell r="J166">
            <v>500</v>
          </cell>
        </row>
        <row r="167">
          <cell r="B167">
            <v>9506</v>
          </cell>
          <cell r="D167" t="str">
            <v>MS Egress Cable Replacement</v>
          </cell>
          <cell r="J167">
            <v>300</v>
          </cell>
        </row>
        <row r="169">
          <cell r="C169" t="str">
            <v>TOTAL-SUBSTATION</v>
          </cell>
          <cell r="J169">
            <v>2510</v>
          </cell>
        </row>
        <row r="171">
          <cell r="B171" t="str">
            <v>SUBDIVISION REBUILDS</v>
          </cell>
        </row>
        <row r="173">
          <cell r="B173">
            <v>9407</v>
          </cell>
          <cell r="D173" t="str">
            <v>Applewood Heights Ph1</v>
          </cell>
          <cell r="J173">
            <v>250</v>
          </cell>
        </row>
        <row r="174">
          <cell r="B174">
            <v>9408</v>
          </cell>
          <cell r="D174" t="str">
            <v>Comanche/Cochise</v>
          </cell>
          <cell r="J174">
            <v>50</v>
          </cell>
        </row>
        <row r="175">
          <cell r="B175">
            <v>9409</v>
          </cell>
          <cell r="D175" t="str">
            <v>Malton Ph3</v>
          </cell>
          <cell r="J175">
            <v>100</v>
          </cell>
        </row>
        <row r="176">
          <cell r="B176">
            <v>9410</v>
          </cell>
          <cell r="D176" t="str">
            <v>Sheridan Homelands Ph3</v>
          </cell>
          <cell r="J176">
            <v>80</v>
          </cell>
        </row>
        <row r="177">
          <cell r="B177">
            <v>9503</v>
          </cell>
          <cell r="D177" t="str">
            <v>Subdivision Rebuilds</v>
          </cell>
          <cell r="J177">
            <v>5950</v>
          </cell>
        </row>
        <row r="179">
          <cell r="C179" t="str">
            <v>TOTAL-REBUILDS</v>
          </cell>
          <cell r="J179">
            <v>6430</v>
          </cell>
        </row>
        <row r="181">
          <cell r="B181" t="str">
            <v>ROAD RELOCATIONS</v>
          </cell>
        </row>
        <row r="183">
          <cell r="B183">
            <v>9530</v>
          </cell>
          <cell r="D183" t="str">
            <v>Road Projects - 1995</v>
          </cell>
          <cell r="J183">
            <v>1300</v>
          </cell>
        </row>
        <row r="185">
          <cell r="C185" t="str">
            <v>TOTAL ROAD RELOCATIONS</v>
          </cell>
          <cell r="J185">
            <v>1300</v>
          </cell>
        </row>
        <row r="187">
          <cell r="B187" t="str">
            <v>INDUSTRIAL &amp; COMMERCIAL SERVICES</v>
          </cell>
        </row>
        <row r="189">
          <cell r="B189">
            <v>9541</v>
          </cell>
          <cell r="D189" t="str">
            <v>Overhead Services</v>
          </cell>
          <cell r="J189">
            <v>55</v>
          </cell>
        </row>
        <row r="190">
          <cell r="B190">
            <v>9542</v>
          </cell>
          <cell r="D190" t="str">
            <v>Industrial/Commercial Services</v>
          </cell>
          <cell r="J190">
            <v>1375</v>
          </cell>
        </row>
        <row r="191">
          <cell r="B191">
            <v>9543</v>
          </cell>
          <cell r="D191" t="str">
            <v>Apartments</v>
          </cell>
          <cell r="J191">
            <v>500</v>
          </cell>
        </row>
        <row r="193">
          <cell r="C193" t="str">
            <v>TOTAL-INDUSTRIAL &amp; COMMERCIAL SERVICES</v>
          </cell>
          <cell r="J193">
            <v>1930</v>
          </cell>
        </row>
        <row r="195">
          <cell r="C195" t="str">
            <v>TOTAL-SYSTEM PROJECTS</v>
          </cell>
          <cell r="J195">
            <v>16370</v>
          </cell>
        </row>
        <row r="199">
          <cell r="B199" t="str">
            <v>1995 SYSTEM MAINTENANCE PROJECTS</v>
          </cell>
          <cell r="J199">
            <v>1995</v>
          </cell>
        </row>
        <row r="200">
          <cell r="J200" t="str">
            <v>Budget</v>
          </cell>
        </row>
        <row r="201">
          <cell r="J201" t="str">
            <v>('000)</v>
          </cell>
        </row>
        <row r="202">
          <cell r="B202" t="str">
            <v>O/H DISTRIBUTION</v>
          </cell>
        </row>
        <row r="204">
          <cell r="B204">
            <v>9560</v>
          </cell>
          <cell r="D204" t="str">
            <v>Wood Pole Replacement</v>
          </cell>
          <cell r="J204">
            <v>400</v>
          </cell>
        </row>
        <row r="205">
          <cell r="B205">
            <v>9561</v>
          </cell>
          <cell r="D205" t="str">
            <v>Overhead Rebuilds</v>
          </cell>
          <cell r="J205">
            <v>900</v>
          </cell>
        </row>
        <row r="206">
          <cell r="B206">
            <v>9564</v>
          </cell>
          <cell r="D206" t="str">
            <v>Feeder Overhauls</v>
          </cell>
          <cell r="J206">
            <v>600</v>
          </cell>
        </row>
        <row r="207">
          <cell r="B207">
            <v>9569</v>
          </cell>
          <cell r="D207" t="str">
            <v>Overhead Switch Replacement</v>
          </cell>
          <cell r="J207">
            <v>300</v>
          </cell>
        </row>
        <row r="208">
          <cell r="B208">
            <v>9576</v>
          </cell>
          <cell r="D208" t="str">
            <v>Auto Switches/SCADA</v>
          </cell>
          <cell r="J208">
            <v>1260</v>
          </cell>
        </row>
        <row r="211">
          <cell r="C211" t="str">
            <v>TOTAL-O/H DISTRIBUTION</v>
          </cell>
          <cell r="J211">
            <v>3460</v>
          </cell>
        </row>
        <row r="214">
          <cell r="B214" t="str">
            <v xml:space="preserve"> U/G DISTRIBUTION</v>
          </cell>
        </row>
        <row r="216">
          <cell r="B216">
            <v>9562</v>
          </cell>
          <cell r="D216" t="str">
            <v>Load Centre Replacements</v>
          </cell>
          <cell r="J216">
            <v>60</v>
          </cell>
        </row>
        <row r="217">
          <cell r="B217">
            <v>9565</v>
          </cell>
          <cell r="D217" t="str">
            <v>Underground Cable Replacements</v>
          </cell>
          <cell r="J217">
            <v>1200</v>
          </cell>
        </row>
        <row r="218">
          <cell r="B218">
            <v>9567</v>
          </cell>
          <cell r="D218" t="str">
            <v>Meter Base Replacements</v>
          </cell>
          <cell r="J218">
            <v>34</v>
          </cell>
        </row>
        <row r="219">
          <cell r="B219">
            <v>9568</v>
          </cell>
          <cell r="D219" t="str">
            <v>Secondary Cable Replacements</v>
          </cell>
          <cell r="J219">
            <v>75</v>
          </cell>
        </row>
        <row r="222">
          <cell r="C222" t="str">
            <v>TOTAL- U/G DISTRIBUTION</v>
          </cell>
          <cell r="J222">
            <v>1369</v>
          </cell>
        </row>
        <row r="225">
          <cell r="B225" t="str">
            <v>TRANFORMER OVERHAULS</v>
          </cell>
        </row>
        <row r="227">
          <cell r="B227">
            <v>9563</v>
          </cell>
          <cell r="D227" t="str">
            <v>Underground Tx Replacements</v>
          </cell>
          <cell r="J227">
            <v>200</v>
          </cell>
        </row>
        <row r="228">
          <cell r="B228">
            <v>9566</v>
          </cell>
          <cell r="D228" t="str">
            <v>Overhead Tx Replacements</v>
          </cell>
          <cell r="J228">
            <v>150</v>
          </cell>
        </row>
        <row r="229">
          <cell r="B229">
            <v>9575</v>
          </cell>
          <cell r="D229" t="str">
            <v>MS Tx &amp; Station Overhauls</v>
          </cell>
          <cell r="J229">
            <v>100</v>
          </cell>
        </row>
        <row r="232">
          <cell r="C232" t="str">
            <v>TOTAL-TRANSFORMER OVERHAULS</v>
          </cell>
          <cell r="J232">
            <v>450</v>
          </cell>
        </row>
        <row r="234">
          <cell r="C234" t="str">
            <v>TOTAL - SYSTEM MAINTENANCE</v>
          </cell>
          <cell r="J234">
            <v>5279</v>
          </cell>
        </row>
        <row r="236">
          <cell r="C236" t="str">
            <v>TOTAL- ENG &amp; OPERATION</v>
          </cell>
          <cell r="J236">
            <v>21649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rror Check"/>
      <sheetName val="Summary - Operating"/>
      <sheetName val="Summary - Capital"/>
      <sheetName val="Setup"/>
      <sheetName val="WorkPlan - Operating"/>
      <sheetName val="OEB Accts"/>
      <sheetName val="WorkPlan - Capital"/>
      <sheetName val="Labour Types"/>
      <sheetName val="2009 Operating Budget"/>
      <sheetName val="2009 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C5" t="str">
            <v>A/P</v>
          </cell>
        </row>
        <row r="6">
          <cell r="C6" t="str">
            <v>A/P - fixed assets</v>
          </cell>
        </row>
        <row r="7">
          <cell r="C7" t="str">
            <v>Vehicle</v>
          </cell>
        </row>
        <row r="8">
          <cell r="C8" t="str">
            <v>Inventory</v>
          </cell>
        </row>
        <row r="9">
          <cell r="C9" t="str">
            <v>Workorder Time</v>
          </cell>
        </row>
        <row r="10">
          <cell r="C10" t="str">
            <v>Project Time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Summary 2011 EDO"/>
      <sheetName val="2011 GAAP FA Continuity"/>
      <sheetName val="2010 GAAP FA Continuity"/>
      <sheetName val="Depreciation"/>
      <sheetName val="Depreciation Schedule"/>
      <sheetName val="Depreciation Summary"/>
      <sheetName val="Summary"/>
      <sheetName val="Distribution Plan"/>
      <sheetName val="Company 11 Capital by CC"/>
      <sheetName val="Company 12 Capital by CC"/>
      <sheetName val="2011 Capital R5"/>
      <sheetName val="Capital R5 - Changes"/>
      <sheetName val="2011 Capital R0"/>
      <sheetName val="2011 Capital R0 - Changes"/>
      <sheetName val="2010 Budget from IFS"/>
      <sheetName val="Setup"/>
      <sheetName val="2011 Project Capital"/>
      <sheetName val="CPAEX_2011"/>
      <sheetName val="2010 Budget Deprec Co12"/>
      <sheetName val="NOT USED - 2010 Budget Deprec"/>
      <sheetName val="2010 Budget Deprec Co11"/>
      <sheetName val="2009 Deprec CarryOver - Co11"/>
      <sheetName val="2009 Deprec CarryOver - Co12"/>
      <sheetName val="Inputs for Depreciation"/>
      <sheetName val="Smart Meter FA Continuity 2009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1675</v>
          </cell>
          <cell r="B10" t="str">
            <v>Generators</v>
          </cell>
          <cell r="C10">
            <v>25</v>
          </cell>
        </row>
        <row r="11">
          <cell r="A11" t="str">
            <v>1805</v>
          </cell>
          <cell r="B11" t="str">
            <v>Land Substations</v>
          </cell>
        </row>
        <row r="12">
          <cell r="A12" t="str">
            <v>1808</v>
          </cell>
          <cell r="B12" t="str">
            <v>Building Substations</v>
          </cell>
          <cell r="C12">
            <v>30</v>
          </cell>
        </row>
        <row r="13">
          <cell r="A13" t="str">
            <v>1810</v>
          </cell>
          <cell r="B13" t="str">
            <v>Lease Hold Improvements</v>
          </cell>
          <cell r="C13">
            <v>5</v>
          </cell>
        </row>
        <row r="14">
          <cell r="A14" t="str">
            <v>1820</v>
          </cell>
          <cell r="B14" t="str">
            <v>Substations</v>
          </cell>
          <cell r="C14">
            <v>30</v>
          </cell>
        </row>
        <row r="15">
          <cell r="A15" t="str">
            <v>1830</v>
          </cell>
          <cell r="B15" t="str">
            <v>Poles Towers &amp; Fixtures</v>
          </cell>
          <cell r="C15">
            <v>25</v>
          </cell>
        </row>
        <row r="16">
          <cell r="A16" t="str">
            <v>1835</v>
          </cell>
          <cell r="B16" t="str">
            <v>Overhead Conductors &amp; Devices</v>
          </cell>
          <cell r="C16">
            <v>25</v>
          </cell>
        </row>
        <row r="17">
          <cell r="A17" t="str">
            <v>1840</v>
          </cell>
          <cell r="B17" t="str">
            <v>Underground Conduit</v>
          </cell>
          <cell r="C17">
            <v>25</v>
          </cell>
        </row>
        <row r="18">
          <cell r="A18" t="str">
            <v>1845</v>
          </cell>
          <cell r="B18" t="str">
            <v>Underground Conductors &amp; Devices</v>
          </cell>
          <cell r="C18">
            <v>25</v>
          </cell>
        </row>
        <row r="19">
          <cell r="A19" t="str">
            <v>1850</v>
          </cell>
          <cell r="B19" t="str">
            <v>Line Transformers</v>
          </cell>
          <cell r="C19">
            <v>25</v>
          </cell>
        </row>
        <row r="20">
          <cell r="A20" t="str">
            <v>1855</v>
          </cell>
          <cell r="B20" t="str">
            <v>Services</v>
          </cell>
          <cell r="C20">
            <v>25</v>
          </cell>
        </row>
        <row r="21">
          <cell r="A21" t="str">
            <v>1860</v>
          </cell>
          <cell r="B21" t="str">
            <v>Meters</v>
          </cell>
          <cell r="C21">
            <v>25</v>
          </cell>
        </row>
        <row r="22">
          <cell r="A22" t="str">
            <v>1861</v>
          </cell>
          <cell r="B22" t="str">
            <v>Smart Meters</v>
          </cell>
          <cell r="C22">
            <v>15</v>
          </cell>
        </row>
        <row r="23">
          <cell r="A23" t="str">
            <v>1905</v>
          </cell>
          <cell r="B23" t="str">
            <v>Land</v>
          </cell>
          <cell r="C23">
            <v>0</v>
          </cell>
        </row>
        <row r="24">
          <cell r="A24" t="str">
            <v>1906</v>
          </cell>
          <cell r="B24" t="str">
            <v>Land Rights</v>
          </cell>
          <cell r="C24">
            <v>30</v>
          </cell>
        </row>
        <row r="25">
          <cell r="A25" t="str">
            <v>1908</v>
          </cell>
          <cell r="B25" t="str">
            <v>Buildings &amp; Fixtures</v>
          </cell>
          <cell r="C25">
            <v>30</v>
          </cell>
        </row>
        <row r="26">
          <cell r="A26" t="str">
            <v>1915</v>
          </cell>
          <cell r="B26" t="str">
            <v>office Furniture &amp; Equipment</v>
          </cell>
          <cell r="C26">
            <v>10</v>
          </cell>
        </row>
        <row r="27">
          <cell r="A27" t="str">
            <v>1920</v>
          </cell>
          <cell r="B27" t="str">
            <v>Computer Equipment-Hardware</v>
          </cell>
          <cell r="C27">
            <v>5</v>
          </cell>
        </row>
        <row r="28">
          <cell r="A28" t="str">
            <v>1921</v>
          </cell>
          <cell r="B28" t="str">
            <v>Computer Equipment-Pre March 2004</v>
          </cell>
          <cell r="C28">
            <v>5</v>
          </cell>
        </row>
        <row r="29">
          <cell r="A29" t="str">
            <v>1925</v>
          </cell>
          <cell r="B29" t="str">
            <v>Computer Software</v>
          </cell>
          <cell r="C29">
            <v>3</v>
          </cell>
        </row>
        <row r="30">
          <cell r="A30" t="str">
            <v>1930</v>
          </cell>
          <cell r="C30">
            <v>6.5</v>
          </cell>
        </row>
        <row r="31">
          <cell r="A31" t="str">
            <v>1935</v>
          </cell>
          <cell r="B31" t="str">
            <v>Stores Equipment</v>
          </cell>
          <cell r="C31">
            <v>10</v>
          </cell>
        </row>
        <row r="32">
          <cell r="A32" t="str">
            <v>1940</v>
          </cell>
          <cell r="B32" t="str">
            <v>Tools Shop &amp; Garage Equipment</v>
          </cell>
          <cell r="C32">
            <v>10</v>
          </cell>
        </row>
        <row r="33">
          <cell r="A33" t="str">
            <v>1945</v>
          </cell>
          <cell r="B33" t="str">
            <v>Measurement &amp; Testing Equipment</v>
          </cell>
          <cell r="C33">
            <v>10</v>
          </cell>
        </row>
        <row r="34">
          <cell r="A34" t="str">
            <v>1950</v>
          </cell>
          <cell r="B34" t="str">
            <v>Power Operated Equipment</v>
          </cell>
          <cell r="C34">
            <v>10</v>
          </cell>
        </row>
        <row r="35">
          <cell r="A35" t="str">
            <v>1955</v>
          </cell>
          <cell r="B35" t="str">
            <v>Communications Equipment</v>
          </cell>
          <cell r="C35">
            <v>10</v>
          </cell>
        </row>
        <row r="36">
          <cell r="A36" t="str">
            <v>1960</v>
          </cell>
          <cell r="B36" t="str">
            <v>Misc Equipment</v>
          </cell>
          <cell r="C36">
            <v>25</v>
          </cell>
        </row>
        <row r="37">
          <cell r="A37" t="str">
            <v>1970</v>
          </cell>
          <cell r="B37" t="str">
            <v>Load Management Controls-Customer Premises</v>
          </cell>
          <cell r="C37">
            <v>8</v>
          </cell>
        </row>
        <row r="38">
          <cell r="A38" t="str">
            <v>1980</v>
          </cell>
          <cell r="B38" t="str">
            <v>System Supervisory Equipment</v>
          </cell>
          <cell r="C38">
            <v>25</v>
          </cell>
        </row>
        <row r="39">
          <cell r="A39" t="str">
            <v>1995</v>
          </cell>
          <cell r="B39" t="str">
            <v>Contributions &amp; Grants</v>
          </cell>
          <cell r="C39">
            <v>25</v>
          </cell>
        </row>
        <row r="40">
          <cell r="A40" t="str">
            <v>1996</v>
          </cell>
          <cell r="B40" t="str">
            <v>S/S Contribution</v>
          </cell>
          <cell r="C40">
            <v>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SA3 - FIXED ASSETS - Vehicle</v>
          </cell>
          <cell r="B5" t="str">
            <v>SA3</v>
          </cell>
          <cell r="C5" t="str">
            <v>FIXED ASSETS - Vehicle</v>
          </cell>
          <cell r="D5">
            <v>157000</v>
          </cell>
          <cell r="E5" t="str">
            <v>Vehicles</v>
          </cell>
          <cell r="F5" t="str">
            <v>1930</v>
          </cell>
        </row>
        <row r="6">
          <cell r="A6" t="str">
            <v>SA63 - FIXED ASSET Furniture and Fixtures</v>
          </cell>
          <cell r="B6" t="str">
            <v>SA63</v>
          </cell>
          <cell r="C6" t="str">
            <v>FIXED ASSET Furniture and Fixtures</v>
          </cell>
          <cell r="D6">
            <v>154000</v>
          </cell>
          <cell r="E6" t="str">
            <v>Furniture and fixtures</v>
          </cell>
          <cell r="F6" t="str">
            <v>1915</v>
          </cell>
        </row>
        <row r="7">
          <cell r="A7" t="str">
            <v>SA65 - FIXED ASSET Computer Hardware</v>
          </cell>
          <cell r="B7" t="str">
            <v>SA65</v>
          </cell>
          <cell r="C7" t="str">
            <v>FIXED ASSET Computer Hardware</v>
          </cell>
          <cell r="D7">
            <v>155000</v>
          </cell>
          <cell r="E7" t="str">
            <v>Computer hardware</v>
          </cell>
          <cell r="F7" t="str">
            <v>1920</v>
          </cell>
        </row>
        <row r="8">
          <cell r="A8" t="str">
            <v>SA66 - FIXED ASSET Computer Software</v>
          </cell>
          <cell r="B8" t="str">
            <v>SA66</v>
          </cell>
          <cell r="C8" t="str">
            <v>FIXED ASSET Computer Software</v>
          </cell>
          <cell r="D8">
            <v>154500</v>
          </cell>
          <cell r="E8" t="str">
            <v>Computer software</v>
          </cell>
          <cell r="F8" t="str">
            <v>1925</v>
          </cell>
        </row>
        <row r="9">
          <cell r="A9" t="str">
            <v>SA68 - FIXED ASSET Tools, Shop and Garage Equipment</v>
          </cell>
          <cell r="B9" t="str">
            <v>SA68</v>
          </cell>
          <cell r="C9" t="str">
            <v>FIXED ASSET Tools, Shop and Garage Equipment</v>
          </cell>
          <cell r="D9">
            <v>153000</v>
          </cell>
          <cell r="E9" t="str">
            <v>Tools, shop and garage equipment</v>
          </cell>
          <cell r="F9" t="str">
            <v>1940</v>
          </cell>
        </row>
        <row r="10">
          <cell r="A10" t="str">
            <v>SA71 - FIXED ASSET Measurement and Testing Equipment</v>
          </cell>
          <cell r="B10" t="str">
            <v>SA71</v>
          </cell>
          <cell r="C10" t="str">
            <v>FIXED ASSET Measurement and Testing Equipment</v>
          </cell>
          <cell r="D10">
            <v>153100</v>
          </cell>
          <cell r="E10" t="str">
            <v>Measurement and testing equipment</v>
          </cell>
          <cell r="F10" t="str">
            <v>1945</v>
          </cell>
        </row>
        <row r="11">
          <cell r="A11" t="str">
            <v>SA72 - FIXED ASSET Communications Equipment</v>
          </cell>
          <cell r="B11" t="str">
            <v>SA72</v>
          </cell>
          <cell r="C11" t="str">
            <v>FIXED ASSET Communications Equipment</v>
          </cell>
          <cell r="D11">
            <v>153300</v>
          </cell>
          <cell r="E11" t="str">
            <v>Communications equipment</v>
          </cell>
          <cell r="F11" t="str">
            <v>1955</v>
          </cell>
        </row>
        <row r="12">
          <cell r="A12" t="str">
            <v>SA93 - FIXED ASSET - Building Other (151000)</v>
          </cell>
          <cell r="B12" t="str">
            <v>SA93</v>
          </cell>
          <cell r="C12" t="str">
            <v>FIXED ASSET - Building Other (151000)</v>
          </cell>
          <cell r="D12">
            <v>151000</v>
          </cell>
          <cell r="E12" t="str">
            <v>Building</v>
          </cell>
          <cell r="F12" t="str">
            <v/>
          </cell>
        </row>
        <row r="13">
          <cell r="A13" t="str">
            <v>SA94 - FIXED ASSET - Substation Equipment (151300)</v>
          </cell>
          <cell r="B13" t="str">
            <v>SA94</v>
          </cell>
          <cell r="C13" t="str">
            <v>FIXED ASSET - Substation Equipment (151300)</v>
          </cell>
          <cell r="D13">
            <v>151300</v>
          </cell>
          <cell r="E13" t="str">
            <v>Substation switchgear and other elements</v>
          </cell>
          <cell r="F13" t="str">
            <v/>
          </cell>
        </row>
        <row r="14">
          <cell r="A14" t="str">
            <v>SA91 - FIXED ASSET Customer Connections</v>
          </cell>
          <cell r="B14" t="str">
            <v>SA91</v>
          </cell>
          <cell r="C14" t="str">
            <v>FIXED ASSET Customer Connections</v>
          </cell>
          <cell r="D14">
            <v>151250</v>
          </cell>
          <cell r="E14" t="str">
            <v>Hydro One Substation Contribution</v>
          </cell>
          <cell r="F14" t="str">
            <v>1995</v>
          </cell>
        </row>
        <row r="19">
          <cell r="A19">
            <v>300</v>
          </cell>
        </row>
        <row r="20">
          <cell r="A20">
            <v>301</v>
          </cell>
        </row>
        <row r="21">
          <cell r="A21">
            <v>302</v>
          </cell>
        </row>
        <row r="22">
          <cell r="A22">
            <v>303</v>
          </cell>
        </row>
        <row r="23">
          <cell r="A23">
            <v>304</v>
          </cell>
        </row>
        <row r="24">
          <cell r="A24">
            <v>305</v>
          </cell>
        </row>
        <row r="29">
          <cell r="A29" t="str">
            <v>400_BD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24">
          <cell r="A224" t="str">
            <v>SA3 - FIXED ASSETS - Vehicle</v>
          </cell>
        </row>
        <row r="225">
          <cell r="A225" t="str">
            <v>SA63 - FIXED ASSET Furniture and Fixtures</v>
          </cell>
        </row>
        <row r="226">
          <cell r="A226" t="str">
            <v>SA65 - FIXED ASSET Computer Hardware</v>
          </cell>
        </row>
        <row r="227">
          <cell r="A227" t="str">
            <v>SA66 - FIXED ASSET Computer Software</v>
          </cell>
        </row>
        <row r="228">
          <cell r="A228" t="str">
            <v>SA68 - FIXED ASSET Tools, Shop and Garage Equipment</v>
          </cell>
        </row>
        <row r="229">
          <cell r="A229" t="str">
            <v>SA71 - FIXED ASSET Measurement and Testing Equipment</v>
          </cell>
        </row>
        <row r="230">
          <cell r="A230" t="str">
            <v>SA72 - FIXED ASSET Communications Equipment</v>
          </cell>
        </row>
        <row r="231">
          <cell r="A231" t="str">
            <v>SA93 - FIXED ASSET - Building Other (151000)</v>
          </cell>
        </row>
        <row r="232">
          <cell r="A232" t="str">
            <v>SA94 - FIXED ASSET - Substation Equipment (151300)</v>
          </cell>
        </row>
        <row r="233">
          <cell r="A233" t="str">
            <v>SA91 - FIXED ASSET Customer Connections</v>
          </cell>
        </row>
        <row r="325">
          <cell r="A325" t="str">
            <v>VECP - Cable Pulling Truck</v>
          </cell>
          <cell r="B325" t="str">
            <v>VECP</v>
          </cell>
          <cell r="C325" t="str">
            <v>Cable Pulling Truck</v>
          </cell>
          <cell r="D325">
            <v>47</v>
          </cell>
          <cell r="E325" t="str">
            <v>CAD</v>
          </cell>
        </row>
        <row r="326">
          <cell r="A326" t="str">
            <v>VEDD - Digger Derrick Truck</v>
          </cell>
          <cell r="B326" t="str">
            <v>VEDD</v>
          </cell>
          <cell r="C326" t="str">
            <v>Digger Derrick Truck</v>
          </cell>
          <cell r="D326">
            <v>47</v>
          </cell>
          <cell r="E326" t="str">
            <v>CAD</v>
          </cell>
        </row>
        <row r="327">
          <cell r="A327" t="str">
            <v>VEDB - Double Bucket Truck</v>
          </cell>
          <cell r="B327" t="str">
            <v>VEDB</v>
          </cell>
          <cell r="C327" t="str">
            <v>Double Bucket Truck</v>
          </cell>
          <cell r="D327">
            <v>36</v>
          </cell>
          <cell r="E327" t="str">
            <v>CAD</v>
          </cell>
        </row>
        <row r="328">
          <cell r="A328" t="str">
            <v>VEHD - Heavy Duty Pick Up</v>
          </cell>
          <cell r="B328" t="str">
            <v>VEHD</v>
          </cell>
          <cell r="C328" t="str">
            <v>Heavy Duty Pick Up</v>
          </cell>
          <cell r="D328">
            <v>27</v>
          </cell>
          <cell r="E328" t="str">
            <v>CAD</v>
          </cell>
        </row>
        <row r="329">
          <cell r="A329" t="str">
            <v>VECS - Crew Support Vehicle</v>
          </cell>
          <cell r="B329" t="str">
            <v>VECS</v>
          </cell>
          <cell r="C329" t="str">
            <v>Crew Support Vehicle</v>
          </cell>
          <cell r="D329">
            <v>27</v>
          </cell>
          <cell r="E329" t="str">
            <v>CAD</v>
          </cell>
        </row>
        <row r="330">
          <cell r="A330" t="str">
            <v>VEKC - Knuckle Crane Truck</v>
          </cell>
          <cell r="B330" t="str">
            <v>VEKC</v>
          </cell>
          <cell r="C330" t="str">
            <v>Knuckle Crane Truck</v>
          </cell>
          <cell r="D330">
            <v>50</v>
          </cell>
          <cell r="E330" t="str">
            <v>CAD</v>
          </cell>
        </row>
        <row r="331">
          <cell r="A331" t="str">
            <v>VELD - Low Duty Pick Up</v>
          </cell>
          <cell r="B331" t="str">
            <v>VELD</v>
          </cell>
          <cell r="C331" t="str">
            <v>Low Duty Pick Up</v>
          </cell>
          <cell r="D331">
            <v>19</v>
          </cell>
          <cell r="E331" t="str">
            <v>CAD</v>
          </cell>
        </row>
        <row r="332">
          <cell r="A332" t="str">
            <v>VEPV - Passenger Vehicle</v>
          </cell>
          <cell r="B332" t="str">
            <v>VEPV</v>
          </cell>
          <cell r="C332" t="str">
            <v>Passenger Vehicle</v>
          </cell>
          <cell r="D332">
            <v>14</v>
          </cell>
          <cell r="E332" t="str">
            <v>CAD</v>
          </cell>
        </row>
        <row r="333">
          <cell r="A333" t="str">
            <v>VECV - Cargo Van</v>
          </cell>
          <cell r="B333" t="str">
            <v>VECV</v>
          </cell>
          <cell r="C333" t="str">
            <v>Cargo Van</v>
          </cell>
          <cell r="D333">
            <v>14</v>
          </cell>
          <cell r="E333" t="str">
            <v>CAD</v>
          </cell>
        </row>
        <row r="334">
          <cell r="A334" t="str">
            <v>VESB - Single Bucket Truck</v>
          </cell>
          <cell r="B334" t="str">
            <v>VESB</v>
          </cell>
          <cell r="C334" t="str">
            <v>Single Bucket Truck</v>
          </cell>
          <cell r="D334">
            <v>36</v>
          </cell>
          <cell r="E334" t="str">
            <v>CAD</v>
          </cell>
        </row>
        <row r="335">
          <cell r="A335" t="str">
            <v>VESV - Step Van</v>
          </cell>
          <cell r="B335" t="str">
            <v>VESV</v>
          </cell>
          <cell r="C335" t="str">
            <v>Step Van</v>
          </cell>
          <cell r="D335">
            <v>20</v>
          </cell>
          <cell r="E335" t="str">
            <v>CAD</v>
          </cell>
        </row>
        <row r="336">
          <cell r="A336" t="str">
            <v>VEVT - Vac Truck</v>
          </cell>
          <cell r="B336" t="str">
            <v>VEVT</v>
          </cell>
          <cell r="C336" t="str">
            <v>Vac Truck</v>
          </cell>
          <cell r="D336">
            <v>72</v>
          </cell>
          <cell r="E336" t="str">
            <v>CAD</v>
          </cell>
        </row>
        <row r="337">
          <cell r="A337" t="str">
            <v>EQSW - Sweeper</v>
          </cell>
          <cell r="B337" t="str">
            <v>EQSW</v>
          </cell>
          <cell r="C337" t="str">
            <v>Sweeper</v>
          </cell>
          <cell r="D337">
            <v>10</v>
          </cell>
          <cell r="E337" t="str">
            <v>CAD</v>
          </cell>
        </row>
        <row r="338">
          <cell r="A338" t="str">
            <v>EQTR - Trailer</v>
          </cell>
          <cell r="B338" t="str">
            <v>EQTR</v>
          </cell>
          <cell r="C338" t="str">
            <v>Trailer</v>
          </cell>
          <cell r="D338">
            <v>10</v>
          </cell>
          <cell r="E338" t="str">
            <v>CAD</v>
          </cell>
        </row>
        <row r="339">
          <cell r="A339" t="str">
            <v>EQTC - Transformer Cart</v>
          </cell>
          <cell r="B339" t="str">
            <v>EQTC</v>
          </cell>
          <cell r="C339" t="str">
            <v>Transformer Cart</v>
          </cell>
          <cell r="D339">
            <v>10</v>
          </cell>
          <cell r="E339" t="str">
            <v>CAD</v>
          </cell>
        </row>
        <row r="340">
          <cell r="A340" t="str">
            <v>EQTT - Tension Trailer</v>
          </cell>
          <cell r="B340" t="str">
            <v>EQTT</v>
          </cell>
          <cell r="C340" t="str">
            <v>Tension Trailer</v>
          </cell>
          <cell r="D340">
            <v>15</v>
          </cell>
          <cell r="E340" t="str">
            <v>CAD</v>
          </cell>
        </row>
        <row r="341">
          <cell r="A341" t="str">
            <v>EQAC - Air Compressor</v>
          </cell>
          <cell r="B341" t="str">
            <v>EQAC</v>
          </cell>
          <cell r="C341" t="str">
            <v>Air Compressor</v>
          </cell>
          <cell r="D341">
            <v>10</v>
          </cell>
          <cell r="E341" t="str">
            <v>CAD</v>
          </cell>
        </row>
        <row r="342">
          <cell r="A342" t="str">
            <v>EQFL - Forklift</v>
          </cell>
          <cell r="B342" t="str">
            <v>EQFL</v>
          </cell>
          <cell r="C342" t="str">
            <v>Forklift</v>
          </cell>
          <cell r="D342">
            <v>10</v>
          </cell>
          <cell r="E342" t="str">
            <v>CAD</v>
          </cell>
        </row>
        <row r="343">
          <cell r="A343" t="str">
            <v>EQGN - Generator</v>
          </cell>
          <cell r="B343" t="str">
            <v>EQGN</v>
          </cell>
          <cell r="C343" t="str">
            <v>Generator</v>
          </cell>
          <cell r="D343">
            <v>10</v>
          </cell>
          <cell r="E343" t="str">
            <v>CAD</v>
          </cell>
        </row>
        <row r="344">
          <cell r="A344" t="str">
            <v>BACK - Backhoe</v>
          </cell>
          <cell r="B344" t="str">
            <v>BACK</v>
          </cell>
          <cell r="C344" t="str">
            <v>Backhoe</v>
          </cell>
          <cell r="D344">
            <v>50</v>
          </cell>
          <cell r="E344" t="str">
            <v>CAD</v>
          </cell>
        </row>
        <row r="506">
          <cell r="B506" t="str">
            <v>100000</v>
          </cell>
          <cell r="C506" t="str">
            <v>Cash - General chequing</v>
          </cell>
        </row>
        <row r="507">
          <cell r="B507" t="str">
            <v>100100</v>
          </cell>
          <cell r="C507" t="str">
            <v>Cash - Daffron energy credits</v>
          </cell>
        </row>
        <row r="508">
          <cell r="B508" t="str">
            <v>100200</v>
          </cell>
          <cell r="C508" t="str">
            <v>Cash - Receipts</v>
          </cell>
        </row>
        <row r="509">
          <cell r="B509" t="str">
            <v>100300</v>
          </cell>
          <cell r="C509" t="str">
            <v>Cash - Disbursments</v>
          </cell>
        </row>
        <row r="510">
          <cell r="B510" t="str">
            <v>104000</v>
          </cell>
          <cell r="C510" t="str">
            <v>Unapplied cash - A/R</v>
          </cell>
        </row>
        <row r="511">
          <cell r="B511" t="str">
            <v>105000</v>
          </cell>
          <cell r="C511" t="str">
            <v>Outstanding cheques - A/P (L)</v>
          </cell>
        </row>
        <row r="512">
          <cell r="B512" t="str">
            <v>106000</v>
          </cell>
          <cell r="C512" t="str">
            <v>Open customer cheques (L)</v>
          </cell>
        </row>
        <row r="513">
          <cell r="B513" t="str">
            <v>106100</v>
          </cell>
          <cell r="C513" t="str">
            <v>Clearing account customer cheques (L)</v>
          </cell>
        </row>
        <row r="514">
          <cell r="B514" t="str">
            <v>107000</v>
          </cell>
          <cell r="C514" t="str">
            <v>Cash - Petty cash</v>
          </cell>
        </row>
        <row r="515">
          <cell r="B515" t="str">
            <v>108500</v>
          </cell>
          <cell r="C515" t="str">
            <v>Foreign exchange</v>
          </cell>
        </row>
        <row r="516">
          <cell r="B516" t="str">
            <v>110000</v>
          </cell>
          <cell r="C516" t="str">
            <v>Accounts receivable - Trade (L)</v>
          </cell>
        </row>
        <row r="517">
          <cell r="B517" t="str">
            <v>110001</v>
          </cell>
          <cell r="C517" t="str">
            <v>Accounts receivable - Trade other</v>
          </cell>
        </row>
        <row r="518">
          <cell r="B518" t="str">
            <v>111100</v>
          </cell>
          <cell r="C518" t="str">
            <v>Intercompany accounts receivable - Horizon Holdings Inc. (L)</v>
          </cell>
        </row>
        <row r="519">
          <cell r="B519" t="str">
            <v>111110</v>
          </cell>
          <cell r="C519" t="str">
            <v>Intercompany accounts receivable - Horizon Utilities - EDO (L)</v>
          </cell>
        </row>
        <row r="520">
          <cell r="B520" t="str">
            <v>111120</v>
          </cell>
          <cell r="C520" t="str">
            <v>Intercompany accounts receivable - Horizon Utilities - Customer care (L)</v>
          </cell>
        </row>
        <row r="521">
          <cell r="B521" t="str">
            <v>111130</v>
          </cell>
          <cell r="C521" t="str">
            <v>Intercompany accounts receivable - Horizon Energy Solutions Inc. (L)</v>
          </cell>
        </row>
        <row r="522">
          <cell r="B522" t="str">
            <v>111140</v>
          </cell>
          <cell r="C522" t="str">
            <v>Intercompany accounts receivable - HESI - MSP (L)</v>
          </cell>
        </row>
        <row r="523">
          <cell r="B523" t="str">
            <v>111150</v>
          </cell>
          <cell r="C523" t="str">
            <v>Intercompany accounts receivable - HESI - Water heaters - St. Catharines (L)</v>
          </cell>
        </row>
        <row r="524">
          <cell r="B524" t="str">
            <v>111160</v>
          </cell>
          <cell r="C524" t="str">
            <v>Intercompany accounts receivable - Hamilton Hydro Services Inc. (L)</v>
          </cell>
        </row>
        <row r="525">
          <cell r="B525" t="str">
            <v>111170</v>
          </cell>
          <cell r="C525" t="str">
            <v>Intercompany accounts receivable - HHSI - Hamilton Community Energy (L)</v>
          </cell>
        </row>
        <row r="526">
          <cell r="B526" t="str">
            <v>111180</v>
          </cell>
          <cell r="C526" t="str">
            <v>Intercompany accounts receivable - HHSI - Water heaters - Hamilton (L)</v>
          </cell>
        </row>
        <row r="527">
          <cell r="B527" t="str">
            <v>111190</v>
          </cell>
          <cell r="C527" t="str">
            <v>Intercompany accounts receivable - HHSI - FibreWired (L)</v>
          </cell>
        </row>
        <row r="528">
          <cell r="B528" t="str">
            <v>111200</v>
          </cell>
          <cell r="C528" t="str">
            <v>Intercompany accounts receivable - Hamilton Utilities Corporation (L)</v>
          </cell>
        </row>
        <row r="529">
          <cell r="B529" t="str">
            <v>111300</v>
          </cell>
          <cell r="C529" t="str">
            <v>Intercompany receivable - HHSI - Daffron - Water Heaters</v>
          </cell>
        </row>
        <row r="530">
          <cell r="B530" t="str">
            <v>111310</v>
          </cell>
          <cell r="C530" t="str">
            <v>Intercompany receivable - HHSI - Daffron - HCE</v>
          </cell>
        </row>
        <row r="531">
          <cell r="B531" t="str">
            <v>111320</v>
          </cell>
          <cell r="C531" t="str">
            <v>Intercompany receivable - HESI - Daffron - Water Heaters</v>
          </cell>
        </row>
        <row r="532">
          <cell r="B532" t="str">
            <v>111330</v>
          </cell>
          <cell r="C532" t="str">
            <v>Intercompany receivable - HESI - Daffron - MSP</v>
          </cell>
        </row>
        <row r="533">
          <cell r="B533" t="str">
            <v>111400</v>
          </cell>
          <cell r="C533" t="str">
            <v>Intercompany accounts receivable - HHSI - Hamilton Community Energy</v>
          </cell>
        </row>
        <row r="534">
          <cell r="B534" t="str">
            <v>111410</v>
          </cell>
          <cell r="C534" t="str">
            <v>Intercompany accounts receivable - Hamilton Hydro Services Inc.</v>
          </cell>
        </row>
        <row r="535">
          <cell r="B535" t="str">
            <v>111420</v>
          </cell>
          <cell r="C535" t="str">
            <v>Intercompany accounts receivable - HHSI - Water heaters - Hamilton</v>
          </cell>
        </row>
        <row r="536">
          <cell r="B536" t="str">
            <v>111500</v>
          </cell>
          <cell r="C536" t="str">
            <v>Intercompany accounts receivable - HESI - MSP</v>
          </cell>
        </row>
        <row r="537">
          <cell r="B537" t="str">
            <v>111510</v>
          </cell>
          <cell r="C537" t="str">
            <v>Intercompany accounts receivable - Horizon Energy Solutions Inc.</v>
          </cell>
        </row>
        <row r="538">
          <cell r="B538" t="str">
            <v>111520</v>
          </cell>
          <cell r="C538" t="str">
            <v>Intercompany accounts receivable - HESI Water heaters - St. Catharines</v>
          </cell>
        </row>
        <row r="539">
          <cell r="B539" t="str">
            <v>111600</v>
          </cell>
          <cell r="C539" t="str">
            <v>Intercompany accounts receivable - Customer care - Clearing</v>
          </cell>
        </row>
        <row r="540">
          <cell r="B540" t="str">
            <v>111610</v>
          </cell>
          <cell r="C540" t="str">
            <v>Intercompany accounts receivable - Horizon Utilities - Customer care</v>
          </cell>
        </row>
        <row r="541">
          <cell r="B541" t="str">
            <v>111700</v>
          </cell>
          <cell r="C541" t="str">
            <v>Intercompany accounts receivable - Horizon Holdings Inc.</v>
          </cell>
        </row>
        <row r="542">
          <cell r="B542" t="str">
            <v>111800</v>
          </cell>
          <cell r="C542" t="str">
            <v>Intercompany accounts receivable - Horizon Utilities - EDO</v>
          </cell>
        </row>
        <row r="543">
          <cell r="B543" t="str">
            <v>111900</v>
          </cell>
          <cell r="C543" t="str">
            <v>Intercompany accounts receivable - Hamilton Utilities Corporation</v>
          </cell>
        </row>
        <row r="544">
          <cell r="B544" t="str">
            <v>112000</v>
          </cell>
          <cell r="C544" t="str">
            <v>Advanced invoice clearing (L)</v>
          </cell>
        </row>
        <row r="545">
          <cell r="B545" t="str">
            <v>112500</v>
          </cell>
          <cell r="C545" t="str">
            <v>Accounts receivable - Recoverable work (L)</v>
          </cell>
        </row>
        <row r="546">
          <cell r="B546" t="str">
            <v>112501</v>
          </cell>
          <cell r="C546" t="str">
            <v>Accounts receivable - Recoverable work other</v>
          </cell>
        </row>
        <row r="547">
          <cell r="B547" t="str">
            <v>113000</v>
          </cell>
          <cell r="C547" t="str">
            <v>Accounts receivable - Retailers</v>
          </cell>
        </row>
        <row r="548">
          <cell r="B548" t="str">
            <v>113500</v>
          </cell>
          <cell r="C548" t="str">
            <v>Accounts receivable - Daffron</v>
          </cell>
        </row>
        <row r="549">
          <cell r="B549" t="str">
            <v>113600</v>
          </cell>
          <cell r="C549" t="str">
            <v>Accounts receivable - Unbilled</v>
          </cell>
        </row>
        <row r="550">
          <cell r="B550" t="str">
            <v>113998</v>
          </cell>
          <cell r="C550" t="str">
            <v>Daffron historical clearing account</v>
          </cell>
        </row>
        <row r="551">
          <cell r="B551" t="str">
            <v>113999</v>
          </cell>
          <cell r="C551" t="str">
            <v>Water and sewer - Clearing account</v>
          </cell>
        </row>
        <row r="552">
          <cell r="B552" t="str">
            <v>114000</v>
          </cell>
          <cell r="C552" t="str">
            <v>Allowance for doubtful accounts - Trade (L)</v>
          </cell>
        </row>
        <row r="553">
          <cell r="B553" t="str">
            <v>114100</v>
          </cell>
          <cell r="C553" t="str">
            <v>Allowance for doubtful accounts - Daffron</v>
          </cell>
        </row>
        <row r="554">
          <cell r="B554" t="str">
            <v>114200</v>
          </cell>
          <cell r="C554" t="str">
            <v>Allowance for doubtful accounts - Miscellaneous</v>
          </cell>
        </row>
        <row r="555">
          <cell r="B555" t="str">
            <v>115000</v>
          </cell>
          <cell r="C555" t="str">
            <v>Advance - Employee travel</v>
          </cell>
        </row>
        <row r="556">
          <cell r="B556" t="str">
            <v>117000</v>
          </cell>
          <cell r="C556" t="str">
            <v>Other receivables</v>
          </cell>
        </row>
        <row r="557">
          <cell r="B557" t="str">
            <v>117100</v>
          </cell>
          <cell r="C557" t="str">
            <v>Other receivables - Regulatory</v>
          </cell>
        </row>
        <row r="558">
          <cell r="B558" t="str">
            <v>117200</v>
          </cell>
          <cell r="C558" t="str">
            <v>Other receivables - Miscellaneous backbilling</v>
          </cell>
        </row>
        <row r="559">
          <cell r="B559" t="str">
            <v>118000</v>
          </cell>
          <cell r="C559" t="str">
            <v>Interest/dividend receivable</v>
          </cell>
        </row>
        <row r="560">
          <cell r="B560" t="str">
            <v>118500</v>
          </cell>
          <cell r="C560" t="str">
            <v>Rents receivable</v>
          </cell>
        </row>
        <row r="561">
          <cell r="B561" t="str">
            <v>119000</v>
          </cell>
          <cell r="C561" t="str">
            <v>Notes receivables</v>
          </cell>
        </row>
        <row r="562">
          <cell r="B562" t="str">
            <v>120000</v>
          </cell>
          <cell r="C562" t="str">
            <v>Inventory (L)</v>
          </cell>
        </row>
        <row r="563">
          <cell r="B563" t="str">
            <v>120001</v>
          </cell>
          <cell r="C563" t="str">
            <v>Inventory</v>
          </cell>
        </row>
        <row r="564">
          <cell r="B564" t="str">
            <v>120099</v>
          </cell>
          <cell r="C564" t="str">
            <v>Inventory - Return clearing</v>
          </cell>
        </row>
        <row r="565">
          <cell r="B565" t="str">
            <v>120500</v>
          </cell>
          <cell r="C565" t="str">
            <v>Inventory - Fuel</v>
          </cell>
        </row>
        <row r="566">
          <cell r="B566" t="str">
            <v>122000</v>
          </cell>
          <cell r="C566" t="str">
            <v>Inventory - Work in process</v>
          </cell>
        </row>
        <row r="567">
          <cell r="B567" t="str">
            <v>122500</v>
          </cell>
          <cell r="C567" t="str">
            <v>Inventory - Work in process at vendor</v>
          </cell>
        </row>
        <row r="568">
          <cell r="B568" t="str">
            <v>122600</v>
          </cell>
          <cell r="C568" t="str">
            <v>Inventory in exchange</v>
          </cell>
        </row>
        <row r="569">
          <cell r="B569" t="str">
            <v>124500</v>
          </cell>
          <cell r="C569" t="str">
            <v>Transfer within a site</v>
          </cell>
        </row>
        <row r="570">
          <cell r="B570" t="str">
            <v>124600</v>
          </cell>
          <cell r="C570" t="str">
            <v>Transfer between sites</v>
          </cell>
        </row>
        <row r="571">
          <cell r="B571" t="str">
            <v>124700</v>
          </cell>
          <cell r="C571" t="str">
            <v>Non-inventory trans between sites</v>
          </cell>
        </row>
        <row r="572">
          <cell r="B572" t="str">
            <v>125800</v>
          </cell>
          <cell r="C572" t="str">
            <v>Inventory - Consignment</v>
          </cell>
        </row>
        <row r="573">
          <cell r="B573" t="str">
            <v>126000</v>
          </cell>
          <cell r="C573" t="str">
            <v>Reserve for excess and obsolete inventory</v>
          </cell>
        </row>
        <row r="574">
          <cell r="B574" t="str">
            <v>127100</v>
          </cell>
          <cell r="C574" t="str">
            <v>Work in progress (L)</v>
          </cell>
        </row>
        <row r="575">
          <cell r="B575" t="str">
            <v>127101</v>
          </cell>
          <cell r="C575" t="str">
            <v>Work in progress - Other</v>
          </cell>
        </row>
        <row r="576">
          <cell r="B576" t="str">
            <v>127102</v>
          </cell>
          <cell r="C576" t="str">
            <v>Work in progress - Project closure clearing</v>
          </cell>
        </row>
        <row r="577">
          <cell r="B577" t="str">
            <v>127800</v>
          </cell>
          <cell r="C577" t="str">
            <v>Capitalized project revenue (L)</v>
          </cell>
        </row>
        <row r="578">
          <cell r="B578" t="str">
            <v>130000</v>
          </cell>
          <cell r="C578" t="str">
            <v>Deferred tax - Current</v>
          </cell>
        </row>
        <row r="579">
          <cell r="B579" t="str">
            <v>131000</v>
          </cell>
          <cell r="C579" t="str">
            <v>Deferred tax - Long-term</v>
          </cell>
        </row>
        <row r="580">
          <cell r="B580" t="str">
            <v>140000</v>
          </cell>
          <cell r="C580" t="str">
            <v>Prepaid expense (L)</v>
          </cell>
        </row>
        <row r="581">
          <cell r="B581" t="str">
            <v>140100</v>
          </cell>
          <cell r="C581" t="str">
            <v>Prepaid insurance (L)</v>
          </cell>
        </row>
        <row r="582">
          <cell r="B582" t="str">
            <v>140200</v>
          </cell>
          <cell r="C582" t="str">
            <v>Prepaid property taxes</v>
          </cell>
        </row>
        <row r="583">
          <cell r="B583" t="str">
            <v>140300</v>
          </cell>
          <cell r="C583" t="str">
            <v>Prepaid other</v>
          </cell>
        </row>
        <row r="584">
          <cell r="B584" t="str">
            <v>140350</v>
          </cell>
          <cell r="C584" t="str">
            <v>Prepaid Postage</v>
          </cell>
        </row>
        <row r="585">
          <cell r="B585" t="str">
            <v>140390</v>
          </cell>
          <cell r="C585" t="str">
            <v>Prepaid Customer Care (L)</v>
          </cell>
        </row>
        <row r="586">
          <cell r="B586" t="str">
            <v>140391</v>
          </cell>
          <cell r="C586" t="str">
            <v>Prepaid Customer Care</v>
          </cell>
        </row>
        <row r="587">
          <cell r="B587" t="str">
            <v>140400</v>
          </cell>
          <cell r="C587" t="str">
            <v>Supplier advances (L)</v>
          </cell>
        </row>
        <row r="588">
          <cell r="B588" t="str">
            <v>144000</v>
          </cell>
          <cell r="C588" t="str">
            <v>Other Current Assets</v>
          </cell>
        </row>
        <row r="589">
          <cell r="B589" t="str">
            <v>144100</v>
          </cell>
          <cell r="C589" t="str">
            <v>Accrual for tax - Federal</v>
          </cell>
        </row>
        <row r="590">
          <cell r="B590" t="str">
            <v>144200</v>
          </cell>
          <cell r="C590" t="str">
            <v>Accrual for tax - Provincial</v>
          </cell>
        </row>
        <row r="591">
          <cell r="B591" t="str">
            <v>145000</v>
          </cell>
          <cell r="C591" t="str">
            <v>Investment - Long-term</v>
          </cell>
        </row>
        <row r="592">
          <cell r="B592" t="str">
            <v>146000</v>
          </cell>
          <cell r="C592" t="str">
            <v>Other special or collateral funds</v>
          </cell>
        </row>
        <row r="593">
          <cell r="B593" t="str">
            <v>146500</v>
          </cell>
          <cell r="C593" t="str">
            <v>Sinking funds</v>
          </cell>
        </row>
        <row r="594">
          <cell r="B594" t="str">
            <v>147000</v>
          </cell>
          <cell r="C594" t="str">
            <v>Unamortized debt expense</v>
          </cell>
        </row>
        <row r="595">
          <cell r="B595" t="str">
            <v>148000</v>
          </cell>
          <cell r="C595" t="str">
            <v>Deferred issuance costs</v>
          </cell>
        </row>
        <row r="596">
          <cell r="B596" t="str">
            <v>148100</v>
          </cell>
          <cell r="C596" t="str">
            <v>Deferred merger and aquisition costs</v>
          </cell>
        </row>
        <row r="597">
          <cell r="B597" t="str">
            <v>148200</v>
          </cell>
          <cell r="C597" t="str">
            <v>Deferred costs - Other</v>
          </cell>
        </row>
        <row r="598">
          <cell r="B598" t="str">
            <v>148300</v>
          </cell>
          <cell r="C598" t="str">
            <v>Account 1562 reserve</v>
          </cell>
        </row>
        <row r="599">
          <cell r="B599" t="str">
            <v>148400</v>
          </cell>
          <cell r="C599" t="str">
            <v>Deferred conservation and demand management costs</v>
          </cell>
        </row>
        <row r="600">
          <cell r="B600" t="str">
            <v>150000</v>
          </cell>
          <cell r="C600" t="str">
            <v>Land</v>
          </cell>
        </row>
        <row r="601">
          <cell r="B601" t="str">
            <v>150500</v>
          </cell>
          <cell r="C601" t="str">
            <v>Land rights - Distribution plant</v>
          </cell>
        </row>
        <row r="602">
          <cell r="B602" t="str">
            <v>150600</v>
          </cell>
          <cell r="C602" t="str">
            <v>Land rights - General plant</v>
          </cell>
        </row>
        <row r="603">
          <cell r="B603" t="str">
            <v>150700</v>
          </cell>
          <cell r="C603" t="str">
            <v>Land - Substations</v>
          </cell>
        </row>
        <row r="604">
          <cell r="B604" t="str">
            <v>151000</v>
          </cell>
          <cell r="C604" t="str">
            <v>Building</v>
          </cell>
        </row>
        <row r="605">
          <cell r="B605" t="str">
            <v>151200</v>
          </cell>
          <cell r="C605" t="str">
            <v>Building - Substations</v>
          </cell>
        </row>
        <row r="606">
          <cell r="B606" t="str">
            <v>151250</v>
          </cell>
          <cell r="C606" t="str">
            <v>Hydro One substation contribution</v>
          </cell>
        </row>
        <row r="607">
          <cell r="B607" t="str">
            <v>151300</v>
          </cell>
          <cell r="C607" t="str">
            <v>Substation equipment</v>
          </cell>
        </row>
        <row r="608">
          <cell r="B608" t="str">
            <v>151400</v>
          </cell>
          <cell r="C608" t="str">
            <v>Transformers</v>
          </cell>
        </row>
        <row r="609">
          <cell r="B609" t="str">
            <v>151450</v>
          </cell>
          <cell r="C609" t="str">
            <v>Services</v>
          </cell>
        </row>
        <row r="610">
          <cell r="B610" t="str">
            <v>151500</v>
          </cell>
          <cell r="C610" t="str">
            <v>Meters</v>
          </cell>
        </row>
        <row r="611">
          <cell r="B611" t="str">
            <v>151510</v>
          </cell>
          <cell r="C611" t="str">
            <v>Smart meters</v>
          </cell>
        </row>
        <row r="612">
          <cell r="B612" t="str">
            <v>152000</v>
          </cell>
          <cell r="C612" t="str">
            <v>Leasehold improvement - Distribution plant</v>
          </cell>
        </row>
        <row r="613">
          <cell r="B613" t="str">
            <v>152100</v>
          </cell>
          <cell r="C613" t="str">
            <v>Leasehold improvement - General plant</v>
          </cell>
        </row>
        <row r="614">
          <cell r="B614" t="str">
            <v>152500</v>
          </cell>
          <cell r="C614" t="str">
            <v>Poles, towers and fixtures</v>
          </cell>
        </row>
        <row r="615">
          <cell r="B615" t="str">
            <v>153000</v>
          </cell>
          <cell r="C615" t="str">
            <v>Tools, shop and garage equipment</v>
          </cell>
        </row>
        <row r="616">
          <cell r="B616" t="str">
            <v>153100</v>
          </cell>
          <cell r="C616" t="str">
            <v>Measurement and testing equipment</v>
          </cell>
        </row>
        <row r="617">
          <cell r="B617" t="str">
            <v>153200</v>
          </cell>
          <cell r="C617" t="str">
            <v>Power operated equipment</v>
          </cell>
        </row>
        <row r="618">
          <cell r="B618" t="str">
            <v>153300</v>
          </cell>
          <cell r="C618" t="str">
            <v>Communications equipment</v>
          </cell>
        </row>
        <row r="619">
          <cell r="B619" t="str">
            <v>153400</v>
          </cell>
          <cell r="C619" t="str">
            <v>Other equipment</v>
          </cell>
        </row>
        <row r="620">
          <cell r="B620" t="str">
            <v>153500</v>
          </cell>
          <cell r="C620" t="str">
            <v>Stores equipment</v>
          </cell>
        </row>
        <row r="621">
          <cell r="B621" t="str">
            <v>153600</v>
          </cell>
          <cell r="C621" t="str">
            <v>System supervisory equipment</v>
          </cell>
        </row>
        <row r="622">
          <cell r="B622" t="str">
            <v>154000</v>
          </cell>
          <cell r="C622" t="str">
            <v>Furniture and fixtures</v>
          </cell>
        </row>
        <row r="623">
          <cell r="B623" t="str">
            <v>154500</v>
          </cell>
          <cell r="C623" t="str">
            <v>Computer software</v>
          </cell>
        </row>
        <row r="624">
          <cell r="B624" t="str">
            <v>155000</v>
          </cell>
          <cell r="C624" t="str">
            <v>Computer hardware</v>
          </cell>
        </row>
        <row r="625">
          <cell r="B625" t="str">
            <v>155500</v>
          </cell>
          <cell r="C625" t="str">
            <v>Overhead conductors and devices</v>
          </cell>
        </row>
        <row r="626">
          <cell r="B626" t="str">
            <v>156000</v>
          </cell>
          <cell r="C626" t="str">
            <v>Underground conductors and devices</v>
          </cell>
        </row>
        <row r="627">
          <cell r="B627" t="str">
            <v>156600</v>
          </cell>
          <cell r="C627" t="str">
            <v>Underground conduit</v>
          </cell>
        </row>
        <row r="628">
          <cell r="B628" t="str">
            <v>157000</v>
          </cell>
          <cell r="C628" t="str">
            <v>Vehicles</v>
          </cell>
        </row>
        <row r="629">
          <cell r="B629" t="str">
            <v>158000</v>
          </cell>
          <cell r="C629" t="str">
            <v>Other tangible property</v>
          </cell>
        </row>
        <row r="630">
          <cell r="B630" t="str">
            <v>158100</v>
          </cell>
          <cell r="C630" t="str">
            <v>Water heaters</v>
          </cell>
        </row>
        <row r="631">
          <cell r="B631" t="str">
            <v>158200</v>
          </cell>
          <cell r="C631" t="str">
            <v>Sentinel lights</v>
          </cell>
        </row>
        <row r="632">
          <cell r="B632" t="str">
            <v>158300</v>
          </cell>
          <cell r="C632" t="str">
            <v>Piping infrastructure</v>
          </cell>
        </row>
        <row r="633">
          <cell r="B633" t="str">
            <v>158400</v>
          </cell>
          <cell r="C633" t="str">
            <v>Generators</v>
          </cell>
        </row>
        <row r="634">
          <cell r="B634" t="str">
            <v>158500</v>
          </cell>
          <cell r="C634" t="str">
            <v>Energy centre equipment class 43.1</v>
          </cell>
        </row>
        <row r="635">
          <cell r="B635" t="str">
            <v>159000</v>
          </cell>
          <cell r="C635" t="str">
            <v>Capital - work in progress</v>
          </cell>
        </row>
        <row r="636">
          <cell r="B636" t="str">
            <v>159500</v>
          </cell>
          <cell r="C636" t="str">
            <v>Property under capital lease</v>
          </cell>
        </row>
        <row r="637">
          <cell r="B637" t="str">
            <v>159900</v>
          </cell>
          <cell r="C637" t="str">
            <v>Provision for impairment</v>
          </cell>
        </row>
        <row r="638">
          <cell r="B638" t="str">
            <v>160000</v>
          </cell>
          <cell r="C638" t="str">
            <v>Accumulated depreciation</v>
          </cell>
        </row>
        <row r="639">
          <cell r="B639" t="str">
            <v>160500</v>
          </cell>
          <cell r="C639" t="str">
            <v>Accumulated depreciation - capital contribution</v>
          </cell>
        </row>
        <row r="640">
          <cell r="B640" t="str">
            <v>160900</v>
          </cell>
          <cell r="C640" t="str">
            <v>Amortization of provision for impairment</v>
          </cell>
        </row>
        <row r="641">
          <cell r="B641" t="str">
            <v>161000</v>
          </cell>
          <cell r="C641" t="str">
            <v>Accumulated depreciation - Adjustments</v>
          </cell>
        </row>
        <row r="642">
          <cell r="B642" t="str">
            <v>170000</v>
          </cell>
          <cell r="C642" t="str">
            <v>Unrecovered plant and regulatory study costs</v>
          </cell>
        </row>
        <row r="643">
          <cell r="B643" t="str">
            <v>170500</v>
          </cell>
          <cell r="C643" t="str">
            <v>Other regulatory assets - Net accruals</v>
          </cell>
        </row>
        <row r="644">
          <cell r="B644" t="str">
            <v>170510</v>
          </cell>
          <cell r="C644" t="str">
            <v>Other regulatory assets - Other adjustments</v>
          </cell>
        </row>
        <row r="645">
          <cell r="B645" t="str">
            <v>170520</v>
          </cell>
          <cell r="C645" t="str">
            <v>Other regulatory assets - Carrying charges</v>
          </cell>
        </row>
        <row r="646">
          <cell r="B646" t="str">
            <v>171000</v>
          </cell>
          <cell r="C646" t="str">
            <v>Preliminary survey and investigation charges</v>
          </cell>
        </row>
        <row r="647">
          <cell r="B647" t="str">
            <v>171500</v>
          </cell>
          <cell r="C647" t="str">
            <v>Emission allowance inventory</v>
          </cell>
        </row>
        <row r="648">
          <cell r="B648" t="str">
            <v>171600</v>
          </cell>
          <cell r="C648" t="str">
            <v>Emission allowance withheld</v>
          </cell>
        </row>
        <row r="649">
          <cell r="B649" t="str">
            <v>171800</v>
          </cell>
          <cell r="C649" t="str">
            <v>RCVA retail - Net accruals</v>
          </cell>
        </row>
        <row r="650">
          <cell r="B650" t="str">
            <v>171810</v>
          </cell>
          <cell r="C650" t="str">
            <v>RCVA retail - Other Adjustments</v>
          </cell>
        </row>
        <row r="651">
          <cell r="B651" t="str">
            <v>171820</v>
          </cell>
          <cell r="C651" t="str">
            <v>RCVA retail - Carrying charges</v>
          </cell>
        </row>
        <row r="652">
          <cell r="B652" t="str">
            <v>172500</v>
          </cell>
          <cell r="C652" t="str">
            <v>Miscellaneous deferred debits - Regulatory</v>
          </cell>
        </row>
        <row r="653">
          <cell r="B653" t="str">
            <v>172510</v>
          </cell>
          <cell r="C653" t="str">
            <v>Retroactive revenue recovery</v>
          </cell>
        </row>
        <row r="654">
          <cell r="B654" t="str">
            <v>173000</v>
          </cell>
          <cell r="C654" t="str">
            <v>Deferred losses from disposition of utility plant</v>
          </cell>
        </row>
        <row r="655">
          <cell r="B655" t="str">
            <v>174000</v>
          </cell>
          <cell r="C655" t="str">
            <v>Unamortized loss on reacquired debt</v>
          </cell>
        </row>
        <row r="656">
          <cell r="B656" t="str">
            <v>174500</v>
          </cell>
          <cell r="C656" t="str">
            <v>Development charge deposits/receivables</v>
          </cell>
        </row>
        <row r="657">
          <cell r="B657" t="str">
            <v>174800</v>
          </cell>
          <cell r="C657" t="str">
            <v>RCVA STR - Net accruals</v>
          </cell>
        </row>
        <row r="658">
          <cell r="B658" t="str">
            <v>174810</v>
          </cell>
          <cell r="C658" t="str">
            <v>RCVA STR - Other adjustments</v>
          </cell>
        </row>
        <row r="659">
          <cell r="B659" t="str">
            <v>174820</v>
          </cell>
          <cell r="C659" t="str">
            <v>RCVA STR - Carrying charges</v>
          </cell>
        </row>
        <row r="660">
          <cell r="B660" t="str">
            <v>175000</v>
          </cell>
          <cell r="C660" t="str">
            <v>LV variance account - Net accruals</v>
          </cell>
        </row>
        <row r="661">
          <cell r="B661" t="str">
            <v>175010</v>
          </cell>
          <cell r="C661" t="str">
            <v>LV variance account - Other adjustments</v>
          </cell>
        </row>
        <row r="662">
          <cell r="B662" t="str">
            <v>175020</v>
          </cell>
          <cell r="C662" t="str">
            <v>LV variance account - Carrying charges</v>
          </cell>
        </row>
        <row r="663">
          <cell r="B663" t="str">
            <v>175500</v>
          </cell>
          <cell r="C663" t="str">
            <v>Smart meter capital and recovery offset VA - Revenues</v>
          </cell>
        </row>
        <row r="664">
          <cell r="B664" t="str">
            <v>175510</v>
          </cell>
          <cell r="C664" t="str">
            <v>Smart meter capital and recovery offset VA - Capital</v>
          </cell>
        </row>
        <row r="665">
          <cell r="B665" t="str">
            <v>175520</v>
          </cell>
          <cell r="C665" t="str">
            <v>Smart meter capital and recovery offset VA - Carrying charges</v>
          </cell>
        </row>
        <row r="666">
          <cell r="B666" t="str">
            <v>175530</v>
          </cell>
          <cell r="C666" t="str">
            <v>Smart meter capital and recovery offset VA - Accumulated amortization</v>
          </cell>
        </row>
        <row r="667">
          <cell r="B667" t="str">
            <v>175540</v>
          </cell>
          <cell r="C667" t="str">
            <v>Smart meter capital and recovery offset VA - Stranded meter costs</v>
          </cell>
        </row>
        <row r="668">
          <cell r="B668" t="str">
            <v>175550</v>
          </cell>
          <cell r="C668" t="str">
            <v>Smart meter capital and recovery offset VA - Smart meter revenue for GAAP</v>
          </cell>
        </row>
        <row r="669">
          <cell r="B669" t="str">
            <v>175600</v>
          </cell>
          <cell r="C669" t="str">
            <v>Smart Meter OM&amp;A VA - Incremental costs</v>
          </cell>
        </row>
        <row r="670">
          <cell r="B670" t="str">
            <v>175610</v>
          </cell>
          <cell r="C670" t="str">
            <v>Smart Meter OM&amp;A VA - Carrying charges</v>
          </cell>
        </row>
        <row r="671">
          <cell r="B671" t="str">
            <v>175620</v>
          </cell>
          <cell r="C671" t="str">
            <v>Smart meter historical</v>
          </cell>
        </row>
        <row r="672">
          <cell r="B672" t="str">
            <v>175630</v>
          </cell>
          <cell r="C672" t="str">
            <v>Smart Meter OM&amp;A VA - Amortization expense</v>
          </cell>
        </row>
        <row r="673">
          <cell r="B673" t="str">
            <v>176000</v>
          </cell>
          <cell r="C673" t="str">
            <v>Deferred development costs</v>
          </cell>
        </row>
        <row r="674">
          <cell r="B674" t="str">
            <v>176200</v>
          </cell>
          <cell r="C674" t="str">
            <v>Deferred taxes</v>
          </cell>
        </row>
        <row r="675">
          <cell r="B675" t="str">
            <v>176201</v>
          </cell>
          <cell r="C675" t="str">
            <v>Deferred taxes - Future payment in lieu of taxes</v>
          </cell>
        </row>
        <row r="676">
          <cell r="B676" t="str">
            <v>176300</v>
          </cell>
          <cell r="C676" t="str">
            <v>Contra asset - Deferred taxes</v>
          </cell>
        </row>
        <row r="677">
          <cell r="B677" t="str">
            <v>176500</v>
          </cell>
          <cell r="C677" t="str">
            <v>Conservation and demand management expenditures and recoveries</v>
          </cell>
        </row>
        <row r="678">
          <cell r="B678" t="str">
            <v>176600</v>
          </cell>
          <cell r="C678" t="str">
            <v>Conservation and demand management contra account</v>
          </cell>
        </row>
        <row r="679">
          <cell r="B679" t="str">
            <v>177000</v>
          </cell>
          <cell r="C679" t="str">
            <v>Reserve for transition costs</v>
          </cell>
        </row>
        <row r="680">
          <cell r="B680" t="str">
            <v>177100</v>
          </cell>
          <cell r="C680" t="str">
            <v>Qualifying transition costs</v>
          </cell>
        </row>
        <row r="681">
          <cell r="B681" t="str">
            <v>177200</v>
          </cell>
          <cell r="C681" t="str">
            <v>Extraordinary event costs</v>
          </cell>
        </row>
        <row r="682">
          <cell r="B682" t="str">
            <v>177400</v>
          </cell>
          <cell r="C682" t="str">
            <v>Deferred rate impact amounts</v>
          </cell>
        </row>
        <row r="683">
          <cell r="B683" t="str">
            <v>178000</v>
          </cell>
          <cell r="C683" t="str">
            <v>RSVA WMS - Net accruals</v>
          </cell>
        </row>
        <row r="684">
          <cell r="B684" t="str">
            <v>178010</v>
          </cell>
          <cell r="C684" t="str">
            <v>RSVA WMS - Other adjustments</v>
          </cell>
        </row>
        <row r="685">
          <cell r="B685" t="str">
            <v>178020</v>
          </cell>
          <cell r="C685" t="str">
            <v>RSVA WMS - Carrying charges</v>
          </cell>
        </row>
        <row r="686">
          <cell r="B686" t="str">
            <v>178200</v>
          </cell>
          <cell r="C686" t="str">
            <v>RSVA one-time - Net accruals</v>
          </cell>
        </row>
        <row r="687">
          <cell r="B687" t="str">
            <v>178210</v>
          </cell>
          <cell r="C687" t="str">
            <v>RSVA one-time - Other adjustments</v>
          </cell>
        </row>
        <row r="688">
          <cell r="B688" t="str">
            <v>178220</v>
          </cell>
          <cell r="C688" t="str">
            <v>RSVA one-time - Carrying charges</v>
          </cell>
        </row>
        <row r="689">
          <cell r="B689" t="str">
            <v>178400</v>
          </cell>
          <cell r="C689" t="str">
            <v>RSVA NW - Net accruals</v>
          </cell>
        </row>
        <row r="690">
          <cell r="B690" t="str">
            <v>178410</v>
          </cell>
          <cell r="C690" t="str">
            <v>RSVA NW - Other adjustments</v>
          </cell>
        </row>
        <row r="691">
          <cell r="B691" t="str">
            <v>178420</v>
          </cell>
          <cell r="C691" t="str">
            <v>RSVA NW - Carrying charges</v>
          </cell>
        </row>
        <row r="692">
          <cell r="B692" t="str">
            <v>178600</v>
          </cell>
          <cell r="C692" t="str">
            <v>RSVA CN - Net accruals</v>
          </cell>
        </row>
        <row r="693">
          <cell r="B693" t="str">
            <v>178610</v>
          </cell>
          <cell r="C693" t="str">
            <v>RSVA CN - Other adjustments</v>
          </cell>
        </row>
        <row r="694">
          <cell r="B694" t="str">
            <v>178620</v>
          </cell>
          <cell r="C694" t="str">
            <v>RSVA CN - Carrying charges</v>
          </cell>
        </row>
        <row r="695">
          <cell r="B695" t="str">
            <v>178800</v>
          </cell>
          <cell r="C695" t="str">
            <v>RSVA power - Net accruals</v>
          </cell>
        </row>
        <row r="696">
          <cell r="B696" t="str">
            <v>178810</v>
          </cell>
          <cell r="C696" t="str">
            <v>RSVA power - Other adjustments</v>
          </cell>
        </row>
        <row r="697">
          <cell r="B697" t="str">
            <v>178820</v>
          </cell>
          <cell r="C697" t="str">
            <v>RSVA power - Carrying charges</v>
          </cell>
        </row>
        <row r="698">
          <cell r="B698" t="str">
            <v>178830</v>
          </cell>
          <cell r="C698" t="str">
            <v>RSVA power adj - Net accruals</v>
          </cell>
        </row>
        <row r="699">
          <cell r="B699" t="str">
            <v>178840</v>
          </cell>
          <cell r="C699" t="str">
            <v>RSVA power adj - Other adjustments</v>
          </cell>
        </row>
        <row r="700">
          <cell r="B700" t="str">
            <v>178850</v>
          </cell>
          <cell r="C700" t="str">
            <v>RSVA power adj - Carrying charges</v>
          </cell>
        </row>
        <row r="701">
          <cell r="B701" t="str">
            <v>179000</v>
          </cell>
          <cell r="C701" t="str">
            <v>Recovery of regulatory asset balances - Net accruals</v>
          </cell>
        </row>
        <row r="702">
          <cell r="B702" t="str">
            <v>179010</v>
          </cell>
          <cell r="C702" t="str">
            <v>Recovery of regulatory asset balances - Other adjustments</v>
          </cell>
        </row>
        <row r="703">
          <cell r="B703" t="str">
            <v>179020</v>
          </cell>
          <cell r="C703" t="str">
            <v>Recovery of regulatory asset balances - Carrying charges</v>
          </cell>
        </row>
        <row r="704">
          <cell r="B704" t="str">
            <v>179030</v>
          </cell>
          <cell r="C704" t="str">
            <v>Recovery of regulatory asset balances 2008 - Net accruals</v>
          </cell>
        </row>
        <row r="705">
          <cell r="B705" t="str">
            <v>179040</v>
          </cell>
          <cell r="C705" t="str">
            <v>Recovery of regulatory asset balances 2008 - Other adjustments</v>
          </cell>
        </row>
        <row r="706">
          <cell r="B706" t="str">
            <v>179050</v>
          </cell>
          <cell r="C706" t="str">
            <v>Recovery of regulatory asset balances 2008 - Carrying charges</v>
          </cell>
        </row>
        <row r="707">
          <cell r="B707" t="str">
            <v>179200</v>
          </cell>
          <cell r="C707" t="str">
            <v>PIL's and tax variance for 2006 and subsequent years</v>
          </cell>
        </row>
        <row r="708">
          <cell r="B708" t="str">
            <v>179210</v>
          </cell>
          <cell r="C708" t="str">
            <v>PIL's and tax variance for 2006 and subsequent years - Other adjustments</v>
          </cell>
        </row>
        <row r="709">
          <cell r="B709" t="str">
            <v>179220</v>
          </cell>
          <cell r="C709" t="str">
            <v>PIL's and tax variance for 2006 and sub years - Carrying charges</v>
          </cell>
        </row>
        <row r="710">
          <cell r="B710" t="str">
            <v>179300</v>
          </cell>
          <cell r="C710" t="str">
            <v>Regulatory provisions</v>
          </cell>
        </row>
        <row r="711">
          <cell r="B711" t="str">
            <v>180000</v>
          </cell>
          <cell r="C711" t="str">
            <v>Customer contracts</v>
          </cell>
        </row>
        <row r="712">
          <cell r="B712" t="str">
            <v>190000</v>
          </cell>
          <cell r="C712" t="str">
            <v>Deposits</v>
          </cell>
        </row>
        <row r="713">
          <cell r="B713" t="str">
            <v>190100</v>
          </cell>
          <cell r="C713" t="str">
            <v>Deposits - Long-term</v>
          </cell>
        </row>
        <row r="714">
          <cell r="B714" t="str">
            <v>190400</v>
          </cell>
          <cell r="C714" t="str">
            <v>Contribution to overhead substation</v>
          </cell>
        </row>
        <row r="715">
          <cell r="B715" t="str">
            <v>190500</v>
          </cell>
          <cell r="C715" t="str">
            <v>Contributions and grants</v>
          </cell>
        </row>
        <row r="716">
          <cell r="B716" t="str">
            <v>190600</v>
          </cell>
          <cell r="C716" t="str">
            <v>Contributions - Damage recoverable</v>
          </cell>
        </row>
        <row r="717">
          <cell r="B717" t="str">
            <v>193000</v>
          </cell>
          <cell r="C717" t="str">
            <v>Unamortized bond issue cost</v>
          </cell>
        </row>
        <row r="718">
          <cell r="B718" t="str">
            <v>193500</v>
          </cell>
          <cell r="C718" t="str">
            <v>Unamortized bond discount</v>
          </cell>
        </row>
        <row r="719">
          <cell r="B719" t="str">
            <v>193600</v>
          </cell>
          <cell r="C719" t="str">
            <v>Goodwill</v>
          </cell>
        </row>
        <row r="720">
          <cell r="B720" t="str">
            <v>194000</v>
          </cell>
          <cell r="C720" t="str">
            <v>Notes receivable from associated companies</v>
          </cell>
        </row>
        <row r="721">
          <cell r="B721" t="str">
            <v>195000</v>
          </cell>
          <cell r="C721" t="str">
            <v>Investment in subsidiaries</v>
          </cell>
        </row>
        <row r="722">
          <cell r="B722" t="str">
            <v>196000</v>
          </cell>
          <cell r="C722" t="str">
            <v>Promissory note receivable</v>
          </cell>
        </row>
        <row r="723">
          <cell r="B723" t="str">
            <v>199999</v>
          </cell>
          <cell r="C723" t="str">
            <v>Consolidation clearing - Balance sheet</v>
          </cell>
        </row>
        <row r="724">
          <cell r="B724" t="str">
            <v>200000</v>
          </cell>
          <cell r="C724" t="str">
            <v>Accounts payable - Trade (L)</v>
          </cell>
        </row>
        <row r="725">
          <cell r="B725" t="str">
            <v>200100</v>
          </cell>
          <cell r="C725" t="str">
            <v>Accounts payable - Daffron energy credits</v>
          </cell>
        </row>
        <row r="726">
          <cell r="B726" t="str">
            <v>200200</v>
          </cell>
          <cell r="C726" t="str">
            <v>Accounts payable - Trade preliminary invoice (L)</v>
          </cell>
        </row>
        <row r="727">
          <cell r="B727" t="str">
            <v>201000</v>
          </cell>
          <cell r="C727" t="str">
            <v>Accounts payable - Unbilled material receipt (L)</v>
          </cell>
        </row>
        <row r="728">
          <cell r="B728" t="str">
            <v>201001</v>
          </cell>
          <cell r="C728" t="str">
            <v>Accounts payable - Unbilled material receipt conversion</v>
          </cell>
        </row>
        <row r="729">
          <cell r="B729" t="str">
            <v>202000</v>
          </cell>
          <cell r="C729" t="str">
            <v>Accounts payable - Receipt without purchase order</v>
          </cell>
        </row>
        <row r="730">
          <cell r="B730" t="str">
            <v>203000</v>
          </cell>
          <cell r="C730" t="str">
            <v>Accounts payable - Unbilled prepayment</v>
          </cell>
        </row>
        <row r="731">
          <cell r="B731" t="str">
            <v>204000</v>
          </cell>
          <cell r="C731" t="str">
            <v>Accounts payable - Customer credit balances</v>
          </cell>
        </row>
        <row r="732">
          <cell r="B732" t="str">
            <v>205000</v>
          </cell>
          <cell r="C732" t="str">
            <v>Accounts payable - Employee travel reimbursement</v>
          </cell>
        </row>
        <row r="733">
          <cell r="B733" t="str">
            <v>205100</v>
          </cell>
          <cell r="C733" t="str">
            <v>Customer overpayment (L)</v>
          </cell>
        </row>
        <row r="734">
          <cell r="B734" t="str">
            <v>205200</v>
          </cell>
          <cell r="C734" t="str">
            <v>Holdbacks payable</v>
          </cell>
        </row>
        <row r="735">
          <cell r="B735" t="str">
            <v>205300</v>
          </cell>
          <cell r="C735" t="str">
            <v>Debt retirement charges payable</v>
          </cell>
        </row>
        <row r="736">
          <cell r="B736" t="str">
            <v>205400</v>
          </cell>
          <cell r="C736" t="str">
            <v>Accounts payable - Other</v>
          </cell>
        </row>
        <row r="737">
          <cell r="B737" t="str">
            <v>205410</v>
          </cell>
          <cell r="C737" t="str">
            <v>Accounts payable - Unmatched supplier cheque (L)</v>
          </cell>
        </row>
        <row r="738">
          <cell r="B738" t="str">
            <v>205900</v>
          </cell>
          <cell r="C738" t="str">
            <v>Accounts payable - City of Hamilton</v>
          </cell>
        </row>
        <row r="739">
          <cell r="B739" t="str">
            <v>206000</v>
          </cell>
          <cell r="C739" t="str">
            <v>Capital lease obligation - Current</v>
          </cell>
        </row>
        <row r="740">
          <cell r="B740" t="str">
            <v>208000</v>
          </cell>
          <cell r="C740" t="str">
            <v>Payroll payable</v>
          </cell>
        </row>
        <row r="741">
          <cell r="B741" t="str">
            <v>208010</v>
          </cell>
          <cell r="C741" t="str">
            <v>Payroll - OMERS payable</v>
          </cell>
        </row>
        <row r="742">
          <cell r="B742" t="str">
            <v>208020</v>
          </cell>
          <cell r="C742" t="str">
            <v>Payroll - EI payable</v>
          </cell>
        </row>
        <row r="743">
          <cell r="B743" t="str">
            <v>208030</v>
          </cell>
          <cell r="C743" t="str">
            <v>Payroll - CPP payable</v>
          </cell>
        </row>
        <row r="744">
          <cell r="B744" t="str">
            <v>208040</v>
          </cell>
          <cell r="C744" t="str">
            <v>Payroll - Income taxes payable</v>
          </cell>
        </row>
        <row r="745">
          <cell r="B745" t="str">
            <v>208050</v>
          </cell>
          <cell r="C745" t="str">
            <v>Payroll - Union dues payable</v>
          </cell>
        </row>
        <row r="746">
          <cell r="B746" t="str">
            <v>208060</v>
          </cell>
          <cell r="C746" t="str">
            <v>Payroll - Charity fund payable</v>
          </cell>
        </row>
        <row r="747">
          <cell r="B747" t="str">
            <v>208070</v>
          </cell>
          <cell r="C747" t="str">
            <v>Payroll - Garnish payable</v>
          </cell>
        </row>
        <row r="748">
          <cell r="B748" t="str">
            <v>208080</v>
          </cell>
          <cell r="C748" t="str">
            <v>Payroll - WSIB payable</v>
          </cell>
        </row>
        <row r="749">
          <cell r="B749" t="str">
            <v>208090</v>
          </cell>
          <cell r="C749" t="str">
            <v>Payroll - EHT payable</v>
          </cell>
        </row>
        <row r="750">
          <cell r="B750" t="str">
            <v>208100</v>
          </cell>
          <cell r="C750" t="str">
            <v>Payroll - Group benefits payable</v>
          </cell>
        </row>
        <row r="751">
          <cell r="B751" t="str">
            <v>208110</v>
          </cell>
          <cell r="C751" t="str">
            <v>Payroll - Life insurance payable</v>
          </cell>
        </row>
        <row r="752">
          <cell r="B752" t="str">
            <v>208120</v>
          </cell>
          <cell r="C752" t="str">
            <v>Payroll - CSB payable</v>
          </cell>
        </row>
        <row r="753">
          <cell r="B753" t="str">
            <v>208130</v>
          </cell>
          <cell r="C753" t="str">
            <v>Payroll - Credit union payable</v>
          </cell>
        </row>
        <row r="754">
          <cell r="B754" t="str">
            <v>208140</v>
          </cell>
          <cell r="C754" t="str">
            <v>Payroll - Other deductions</v>
          </cell>
        </row>
        <row r="755">
          <cell r="B755" t="str">
            <v>208150</v>
          </cell>
          <cell r="C755" t="str">
            <v>Payroll - Support payable</v>
          </cell>
        </row>
        <row r="756">
          <cell r="B756" t="str">
            <v>208200</v>
          </cell>
          <cell r="C756" t="str">
            <v>Payroll - Banked overtime payable</v>
          </cell>
        </row>
        <row r="757">
          <cell r="B757" t="str">
            <v>209000</v>
          </cell>
          <cell r="C757" t="str">
            <v>Customer deposits - Current</v>
          </cell>
        </row>
        <row r="758">
          <cell r="B758" t="str">
            <v>209005</v>
          </cell>
          <cell r="C758" t="str">
            <v>Construction deposits (L)</v>
          </cell>
        </row>
        <row r="759">
          <cell r="B759" t="str">
            <v>209006</v>
          </cell>
          <cell r="C759" t="str">
            <v>Construction deposits - other</v>
          </cell>
        </row>
        <row r="760">
          <cell r="B760" t="str">
            <v>209007</v>
          </cell>
          <cell r="C760" t="str">
            <v>Deposits - meter fees</v>
          </cell>
        </row>
        <row r="761">
          <cell r="B761" t="str">
            <v>209010</v>
          </cell>
          <cell r="C761" t="str">
            <v>Interest on customer deposits - Current</v>
          </cell>
        </row>
        <row r="762">
          <cell r="B762" t="str">
            <v>209020</v>
          </cell>
          <cell r="C762" t="str">
            <v>Interest on construction deposits - Current</v>
          </cell>
        </row>
        <row r="763">
          <cell r="B763" t="str">
            <v>209030</v>
          </cell>
          <cell r="C763" t="str">
            <v>Customer deferred deposits - Current</v>
          </cell>
        </row>
        <row r="764">
          <cell r="B764" t="str">
            <v>209035</v>
          </cell>
          <cell r="C764" t="str">
            <v>Retailer deposits - Current</v>
          </cell>
        </row>
        <row r="765">
          <cell r="B765" t="str">
            <v>209040</v>
          </cell>
          <cell r="C765" t="str">
            <v>Advanced invoice clearing (L)</v>
          </cell>
        </row>
        <row r="766">
          <cell r="B766" t="str">
            <v>209050</v>
          </cell>
          <cell r="C766" t="str">
            <v>Customer rebates payable</v>
          </cell>
        </row>
        <row r="767">
          <cell r="B767" t="str">
            <v>209100</v>
          </cell>
          <cell r="C767" t="str">
            <v>Unearned revenue</v>
          </cell>
        </row>
        <row r="768">
          <cell r="B768" t="str">
            <v>211100</v>
          </cell>
          <cell r="C768" t="str">
            <v>Intercompany accounts payable - Horizon Holdings Inc. (L)</v>
          </cell>
        </row>
        <row r="769">
          <cell r="B769" t="str">
            <v>211110</v>
          </cell>
          <cell r="C769" t="str">
            <v>Intercompany accounts payable - Horizon Utilities - EDO (L)</v>
          </cell>
        </row>
        <row r="770">
          <cell r="B770" t="str">
            <v>211120</v>
          </cell>
          <cell r="C770" t="str">
            <v>Intercompany accounts payable - Horizon Utilities - Customer care (L)</v>
          </cell>
        </row>
        <row r="771">
          <cell r="B771" t="str">
            <v>211130</v>
          </cell>
          <cell r="C771" t="str">
            <v>Intercompany accounts payable - Horizon Energy Solutions Inc. (L)</v>
          </cell>
        </row>
        <row r="772">
          <cell r="B772" t="str">
            <v>211140</v>
          </cell>
          <cell r="C772" t="str">
            <v>Intercompany accounts payable - HESI - MSP (L)</v>
          </cell>
        </row>
        <row r="773">
          <cell r="B773" t="str">
            <v>211150</v>
          </cell>
          <cell r="C773" t="str">
            <v>Intercompany accounts payable - HESI - Water heaters - St. Catharines (L)</v>
          </cell>
        </row>
        <row r="774">
          <cell r="B774" t="str">
            <v>211160</v>
          </cell>
          <cell r="C774" t="str">
            <v>Intercompany accounts payable - Hamilton Hydro Services Inc. (L)</v>
          </cell>
        </row>
        <row r="775">
          <cell r="B775" t="str">
            <v>211170</v>
          </cell>
          <cell r="C775" t="str">
            <v>Intercompany accounts payable - HHSI - Hamilton Community Energy (L)</v>
          </cell>
        </row>
        <row r="776">
          <cell r="B776" t="str">
            <v>211180</v>
          </cell>
          <cell r="C776" t="str">
            <v>Intercompany accounts payable - HHSI - Water heaters Hamilton (L)</v>
          </cell>
        </row>
        <row r="777">
          <cell r="B777" t="str">
            <v>211190</v>
          </cell>
          <cell r="C777" t="str">
            <v>Intercompany accounts payable - HHSI - FibreWired (L)</v>
          </cell>
        </row>
        <row r="778">
          <cell r="B778" t="str">
            <v>211200</v>
          </cell>
          <cell r="C778" t="str">
            <v>Intercompany accounts payable - Hamilton Utilities Corporation (L)</v>
          </cell>
        </row>
        <row r="779">
          <cell r="B779" t="str">
            <v>211300</v>
          </cell>
          <cell r="C779" t="str">
            <v>Intercompany payable - HHSI - Daffron - Water Heaters</v>
          </cell>
        </row>
        <row r="780">
          <cell r="B780" t="str">
            <v>211310</v>
          </cell>
          <cell r="C780" t="str">
            <v>Intercompany payable - HHSI - Daffron - HCE</v>
          </cell>
        </row>
        <row r="781">
          <cell r="B781" t="str">
            <v>211320</v>
          </cell>
          <cell r="C781" t="str">
            <v>Intercompany payable - HESI - Daffron - Water Heaters</v>
          </cell>
        </row>
        <row r="782">
          <cell r="B782" t="str">
            <v>211330</v>
          </cell>
          <cell r="C782" t="str">
            <v>Intercompany payable - HESI - Daffron - MSP</v>
          </cell>
        </row>
        <row r="783">
          <cell r="B783" t="str">
            <v>211400</v>
          </cell>
          <cell r="C783" t="str">
            <v>Intercompany payable - HHSI - Hamilton Community Energy</v>
          </cell>
        </row>
        <row r="784">
          <cell r="B784" t="str">
            <v>211410</v>
          </cell>
          <cell r="C784" t="str">
            <v>Intercompany payable - Hamilton Hydro Services Inc.</v>
          </cell>
        </row>
        <row r="785">
          <cell r="B785" t="str">
            <v>211420</v>
          </cell>
          <cell r="C785" t="str">
            <v>Intercompany payable - HHSI - Water heaters - Hamilton</v>
          </cell>
        </row>
        <row r="786">
          <cell r="B786" t="str">
            <v>211500</v>
          </cell>
          <cell r="C786" t="str">
            <v>Intercompany payable - HESI - MSP</v>
          </cell>
        </row>
        <row r="787">
          <cell r="B787" t="str">
            <v>211510</v>
          </cell>
          <cell r="C787" t="str">
            <v>Intercompany payable - Horizon Energy Solutions Inc.</v>
          </cell>
        </row>
        <row r="788">
          <cell r="B788" t="str">
            <v>211520</v>
          </cell>
          <cell r="C788" t="str">
            <v>Intercompany payable - HESI - Water heaters - St. Catharines</v>
          </cell>
        </row>
        <row r="789">
          <cell r="B789" t="str">
            <v>211610</v>
          </cell>
          <cell r="C789" t="str">
            <v>Intercompany payable - Horizon Utilities - Customer care</v>
          </cell>
        </row>
        <row r="790">
          <cell r="B790" t="str">
            <v>211700</v>
          </cell>
          <cell r="C790" t="str">
            <v>Intercompany payable - Horizon Holdings Inc.</v>
          </cell>
        </row>
        <row r="791">
          <cell r="B791" t="str">
            <v>211800</v>
          </cell>
          <cell r="C791" t="str">
            <v>Intercompany payable - Horizon Utilities - EDO</v>
          </cell>
        </row>
        <row r="792">
          <cell r="B792" t="str">
            <v>211900</v>
          </cell>
          <cell r="C792" t="str">
            <v>Intercompany payable - Hamilton Utilities Corporation</v>
          </cell>
        </row>
        <row r="793">
          <cell r="B793" t="str">
            <v>212100</v>
          </cell>
          <cell r="C793" t="str">
            <v>Intercompany accounts receivable SHGI</v>
          </cell>
        </row>
        <row r="794">
          <cell r="B794" t="str">
            <v>218000</v>
          </cell>
          <cell r="C794" t="str">
            <v>Intercompany loan payable (L)</v>
          </cell>
        </row>
        <row r="795">
          <cell r="B795" t="str">
            <v>219000</v>
          </cell>
          <cell r="C795" t="str">
            <v>Intercompany loan receivable (L)</v>
          </cell>
        </row>
        <row r="796">
          <cell r="B796" t="str">
            <v>220000</v>
          </cell>
          <cell r="C796" t="str">
            <v>Accrued salaries and wages</v>
          </cell>
        </row>
        <row r="797">
          <cell r="B797" t="str">
            <v>221000</v>
          </cell>
          <cell r="C797" t="str">
            <v>Accrued payroll tax</v>
          </cell>
        </row>
        <row r="798">
          <cell r="B798" t="str">
            <v>222000</v>
          </cell>
          <cell r="C798" t="str">
            <v>Accrued dividend payable</v>
          </cell>
        </row>
        <row r="799">
          <cell r="B799" t="str">
            <v>224000</v>
          </cell>
          <cell r="C799" t="str">
            <v>Accrued employee benefit and payroll deduction</v>
          </cell>
        </row>
        <row r="800">
          <cell r="B800" t="str">
            <v>226000</v>
          </cell>
          <cell r="C800" t="str">
            <v>Accrued bonus</v>
          </cell>
        </row>
        <row r="801">
          <cell r="B801" t="str">
            <v>227000</v>
          </cell>
          <cell r="C801" t="str">
            <v>Accrued vacation</v>
          </cell>
        </row>
        <row r="802">
          <cell r="B802" t="str">
            <v>229000</v>
          </cell>
          <cell r="C802" t="str">
            <v>Other accrued liabilities</v>
          </cell>
        </row>
        <row r="803">
          <cell r="B803" t="str">
            <v>229100</v>
          </cell>
          <cell r="C803" t="str">
            <v>Other accrued liabilities - Regulatory</v>
          </cell>
        </row>
        <row r="804">
          <cell r="B804" t="str">
            <v>229200</v>
          </cell>
          <cell r="C804" t="str">
            <v>Other accrued liabilities - Backbilling</v>
          </cell>
        </row>
        <row r="805">
          <cell r="B805" t="str">
            <v>229400</v>
          </cell>
          <cell r="C805" t="str">
            <v>Accrual for tax - Federal</v>
          </cell>
        </row>
        <row r="806">
          <cell r="B806" t="str">
            <v>229500</v>
          </cell>
          <cell r="C806" t="str">
            <v>Accrual for tax - Provincial</v>
          </cell>
        </row>
        <row r="807">
          <cell r="B807" t="str">
            <v>230100</v>
          </cell>
          <cell r="C807" t="str">
            <v>Deferred revenue (L)</v>
          </cell>
        </row>
        <row r="808">
          <cell r="B808" t="str">
            <v>230200</v>
          </cell>
          <cell r="C808" t="str">
            <v>Deferred revenue</v>
          </cell>
        </row>
        <row r="809">
          <cell r="B809" t="str">
            <v>230600</v>
          </cell>
          <cell r="C809" t="str">
            <v>Employee future benefits</v>
          </cell>
        </row>
        <row r="810">
          <cell r="B810" t="str">
            <v>230800</v>
          </cell>
          <cell r="C810" t="str">
            <v>Pensions - Past service liability</v>
          </cell>
        </row>
        <row r="811">
          <cell r="B811" t="str">
            <v>231000</v>
          </cell>
          <cell r="C811" t="str">
            <v>Vested sick leave liability</v>
          </cell>
        </row>
        <row r="812">
          <cell r="B812" t="str">
            <v>231100</v>
          </cell>
          <cell r="C812" t="str">
            <v>Capital lease obligiation - long-term</v>
          </cell>
        </row>
        <row r="813">
          <cell r="B813" t="str">
            <v>232000</v>
          </cell>
          <cell r="C813" t="str">
            <v>Stale dated cheques</v>
          </cell>
        </row>
        <row r="814">
          <cell r="B814" t="str">
            <v>233500</v>
          </cell>
          <cell r="C814" t="str">
            <v>Unamortized bond premium</v>
          </cell>
        </row>
        <row r="815">
          <cell r="B815" t="str">
            <v>234000</v>
          </cell>
          <cell r="C815" t="str">
            <v>Accrued pension cost liability</v>
          </cell>
        </row>
        <row r="816">
          <cell r="B816" t="str">
            <v>235000</v>
          </cell>
          <cell r="C816" t="str">
            <v>Future income taxes - Long-term</v>
          </cell>
        </row>
        <row r="817">
          <cell r="B817" t="str">
            <v>236000</v>
          </cell>
          <cell r="C817" t="str">
            <v>Due to HUC re: Qualifying transition costs recovery</v>
          </cell>
        </row>
        <row r="818">
          <cell r="B818" t="str">
            <v>237000</v>
          </cell>
          <cell r="C818" t="str">
            <v>Due to SCHI re: Qualifying transition costs recovery</v>
          </cell>
        </row>
        <row r="819">
          <cell r="B819" t="str">
            <v>238000</v>
          </cell>
          <cell r="C819" t="str">
            <v>Due from SCHI - MPA indemnity</v>
          </cell>
        </row>
        <row r="820">
          <cell r="B820" t="str">
            <v>239000</v>
          </cell>
          <cell r="C820" t="str">
            <v>Other regulatory liabilities</v>
          </cell>
        </row>
        <row r="821">
          <cell r="B821" t="str">
            <v>247000</v>
          </cell>
          <cell r="C821" t="str">
            <v>Debt retirement charges payable</v>
          </cell>
        </row>
        <row r="822">
          <cell r="B822" t="str">
            <v>247500</v>
          </cell>
          <cell r="C822" t="str">
            <v>GST payable</v>
          </cell>
        </row>
        <row r="823">
          <cell r="B823" t="str">
            <v>248000</v>
          </cell>
          <cell r="C823" t="str">
            <v>PST payable</v>
          </cell>
        </row>
        <row r="824">
          <cell r="B824" t="str">
            <v>248500</v>
          </cell>
          <cell r="C824" t="str">
            <v>Sales tax on advanced invoices</v>
          </cell>
        </row>
        <row r="825">
          <cell r="B825" t="str">
            <v>249500</v>
          </cell>
          <cell r="C825" t="str">
            <v>Customer deposits - Long-term</v>
          </cell>
        </row>
        <row r="826">
          <cell r="B826" t="str">
            <v>249600</v>
          </cell>
          <cell r="C826" t="str">
            <v>Construction deposits - Long-term (L)</v>
          </cell>
        </row>
        <row r="827">
          <cell r="B827" t="str">
            <v>249700</v>
          </cell>
          <cell r="C827" t="str">
            <v>Retaler deposits - Long-term</v>
          </cell>
        </row>
        <row r="828">
          <cell r="B828" t="str">
            <v>251000</v>
          </cell>
          <cell r="C828" t="str">
            <v>Notes payable</v>
          </cell>
        </row>
        <row r="829">
          <cell r="B829" t="str">
            <v>262000</v>
          </cell>
          <cell r="C829" t="str">
            <v>Current portion of long-term debt</v>
          </cell>
        </row>
        <row r="830">
          <cell r="B830" t="str">
            <v>263000</v>
          </cell>
          <cell r="C830" t="str">
            <v>Accrued interest on long-term debt</v>
          </cell>
        </row>
        <row r="831">
          <cell r="B831" t="str">
            <v>270000</v>
          </cell>
          <cell r="C831" t="str">
            <v>Long-term portion of obligation under capital lease</v>
          </cell>
        </row>
        <row r="832">
          <cell r="B832" t="str">
            <v>272000</v>
          </cell>
          <cell r="C832" t="str">
            <v>Long-term debt</v>
          </cell>
        </row>
        <row r="833">
          <cell r="B833" t="str">
            <v>275000</v>
          </cell>
          <cell r="C833" t="str">
            <v>Debenture - bond issuance long term portion</v>
          </cell>
        </row>
        <row r="834">
          <cell r="B834" t="str">
            <v>285000</v>
          </cell>
          <cell r="C834" t="str">
            <v>Future income taxes - Current</v>
          </cell>
        </row>
        <row r="835">
          <cell r="B835" t="str">
            <v>294000</v>
          </cell>
          <cell r="C835" t="str">
            <v>Notes payable to associated companies</v>
          </cell>
        </row>
        <row r="836">
          <cell r="B836" t="str">
            <v>300000</v>
          </cell>
          <cell r="C836" t="str">
            <v>Common stock</v>
          </cell>
        </row>
        <row r="837">
          <cell r="B837" t="str">
            <v>301000</v>
          </cell>
          <cell r="C837" t="str">
            <v>Contributed surplus</v>
          </cell>
        </row>
        <row r="838">
          <cell r="B838" t="str">
            <v>302000</v>
          </cell>
          <cell r="C838" t="str">
            <v>Minority interest</v>
          </cell>
        </row>
        <row r="839">
          <cell r="B839" t="str">
            <v>310000</v>
          </cell>
          <cell r="C839" t="str">
            <v>Preferred stock</v>
          </cell>
        </row>
        <row r="840">
          <cell r="B840" t="str">
            <v>340000</v>
          </cell>
          <cell r="C840" t="str">
            <v>Retained earnings</v>
          </cell>
        </row>
        <row r="841">
          <cell r="B841" t="str">
            <v>350000</v>
          </cell>
          <cell r="C841" t="str">
            <v>Dividend - Common stock</v>
          </cell>
        </row>
        <row r="842">
          <cell r="B842" t="str">
            <v>351000</v>
          </cell>
          <cell r="C842" t="str">
            <v>Dividend - Preferred stock</v>
          </cell>
        </row>
        <row r="843">
          <cell r="B843" t="str">
            <v>360000</v>
          </cell>
          <cell r="C843" t="str">
            <v>Accumulated income</v>
          </cell>
        </row>
        <row r="844">
          <cell r="B844" t="str">
            <v>400600</v>
          </cell>
          <cell r="C844" t="str">
            <v>Residential energy sales - Power</v>
          </cell>
        </row>
        <row r="845">
          <cell r="B845" t="str">
            <v>400601</v>
          </cell>
          <cell r="C845" t="str">
            <v>Residential energy sales - Power adjustment</v>
          </cell>
        </row>
        <row r="846">
          <cell r="B846" t="str">
            <v>402000</v>
          </cell>
          <cell r="C846" t="str">
            <v>Large users energy sales - Power</v>
          </cell>
        </row>
        <row r="847">
          <cell r="B847" t="str">
            <v>402001</v>
          </cell>
          <cell r="C847" t="str">
            <v>Large users energy sales - Power adjustment</v>
          </cell>
        </row>
        <row r="848">
          <cell r="B848" t="str">
            <v>402500</v>
          </cell>
          <cell r="C848" t="str">
            <v>Street lighting energy sales - Power</v>
          </cell>
        </row>
        <row r="849">
          <cell r="B849" t="str">
            <v>402501</v>
          </cell>
          <cell r="C849" t="str">
            <v>Street lighting energy sales - Power adjustment</v>
          </cell>
        </row>
        <row r="850">
          <cell r="B850" t="str">
            <v>403000</v>
          </cell>
          <cell r="C850" t="str">
            <v>Sentinel lighting energy sales - Power</v>
          </cell>
        </row>
        <row r="851">
          <cell r="B851" t="str">
            <v>403001</v>
          </cell>
          <cell r="C851" t="str">
            <v>Sentinel lighting energy sales - Power adjustment</v>
          </cell>
        </row>
        <row r="852">
          <cell r="B852" t="str">
            <v>403500</v>
          </cell>
          <cell r="C852" t="str">
            <v>General service &lt;50 kW energy sales - Power</v>
          </cell>
        </row>
        <row r="853">
          <cell r="B853" t="str">
            <v>403501</v>
          </cell>
          <cell r="C853" t="str">
            <v>General service &lt;50 kW energy sales - Power adjustment</v>
          </cell>
        </row>
        <row r="854">
          <cell r="B854" t="str">
            <v>403510</v>
          </cell>
          <cell r="C854" t="str">
            <v>General service &gt;50 kW energy sales - Power</v>
          </cell>
        </row>
        <row r="855">
          <cell r="B855" t="str">
            <v>403511</v>
          </cell>
          <cell r="C855" t="str">
            <v>General service &gt;50 kW energy sales - Power adjustment</v>
          </cell>
        </row>
        <row r="856">
          <cell r="B856" t="str">
            <v>403520</v>
          </cell>
          <cell r="C856" t="str">
            <v>Unmetered energy sales - Power</v>
          </cell>
        </row>
        <row r="857">
          <cell r="B857" t="str">
            <v>403521</v>
          </cell>
          <cell r="C857" t="str">
            <v>Unmetered energy sales - Power adjustment</v>
          </cell>
        </row>
        <row r="858">
          <cell r="B858" t="str">
            <v>405000</v>
          </cell>
          <cell r="C858" t="str">
            <v>Revenue adjustment - power</v>
          </cell>
        </row>
        <row r="859">
          <cell r="B859" t="str">
            <v>405001</v>
          </cell>
          <cell r="C859" t="str">
            <v>Revenue adjustment - power adjustment</v>
          </cell>
        </row>
        <row r="860">
          <cell r="B860" t="str">
            <v>405500</v>
          </cell>
          <cell r="C860" t="str">
            <v>Energy sales for resale (retailers)</v>
          </cell>
        </row>
        <row r="861">
          <cell r="B861" t="str">
            <v>406200</v>
          </cell>
          <cell r="C861" t="str">
            <v>Billed - WMS</v>
          </cell>
        </row>
        <row r="862">
          <cell r="B862" t="str">
            <v>406400</v>
          </cell>
          <cell r="C862" t="str">
            <v>Billed - One time</v>
          </cell>
        </row>
        <row r="863">
          <cell r="B863" t="str">
            <v>406600</v>
          </cell>
          <cell r="C863" t="str">
            <v>Billed - NW</v>
          </cell>
        </row>
        <row r="864">
          <cell r="B864" t="str">
            <v>406800</v>
          </cell>
          <cell r="C864" t="str">
            <v>Billed - CN</v>
          </cell>
        </row>
        <row r="865">
          <cell r="B865" t="str">
            <v>407500</v>
          </cell>
          <cell r="C865" t="str">
            <v>Billed - LV</v>
          </cell>
        </row>
        <row r="866">
          <cell r="B866" t="str">
            <v>408000</v>
          </cell>
          <cell r="C866" t="str">
            <v>Distribution services revenue - Residential - Fixed</v>
          </cell>
        </row>
        <row r="867">
          <cell r="B867" t="str">
            <v>408001</v>
          </cell>
          <cell r="C867" t="str">
            <v>Distribution services revenue - Large users - Fixed</v>
          </cell>
        </row>
        <row r="868">
          <cell r="B868" t="str">
            <v>408002</v>
          </cell>
          <cell r="C868" t="str">
            <v>Distribution services revenue - Street lighting - Fixed</v>
          </cell>
        </row>
        <row r="869">
          <cell r="B869" t="str">
            <v>408003</v>
          </cell>
          <cell r="C869" t="str">
            <v>Distribution services revenue - Sentinel lighting - Fixed</v>
          </cell>
        </row>
        <row r="870">
          <cell r="B870" t="str">
            <v>408004</v>
          </cell>
          <cell r="C870" t="str">
            <v>Distribution services revenue - General services &lt; 50 kW - Fixed</v>
          </cell>
        </row>
        <row r="871">
          <cell r="B871" t="str">
            <v>408005</v>
          </cell>
          <cell r="C871" t="str">
            <v>Distribution services revenue - General services &gt; 50 kW - Fixed</v>
          </cell>
        </row>
        <row r="872">
          <cell r="B872" t="str">
            <v>408006</v>
          </cell>
          <cell r="C872" t="str">
            <v>Distribution services revenue - Unmetered - Fixed</v>
          </cell>
        </row>
        <row r="873">
          <cell r="B873" t="str">
            <v>408008</v>
          </cell>
          <cell r="C873" t="str">
            <v>Distribution services revenue - Adjustment - Fixed</v>
          </cell>
        </row>
        <row r="874">
          <cell r="B874" t="str">
            <v>408009</v>
          </cell>
          <cell r="C874" t="str">
            <v>Distribution services revenue - SSS administration charge - Fixed</v>
          </cell>
        </row>
        <row r="875">
          <cell r="B875" t="str">
            <v>408010</v>
          </cell>
          <cell r="C875" t="str">
            <v>Regulatory assets drawdown - Fixed</v>
          </cell>
        </row>
        <row r="876">
          <cell r="B876" t="str">
            <v>408012</v>
          </cell>
          <cell r="C876" t="str">
            <v>Other PILS adjustments - Fixed</v>
          </cell>
        </row>
        <row r="877">
          <cell r="B877" t="str">
            <v>408014</v>
          </cell>
          <cell r="C877" t="str">
            <v>Backbilling adjustments - Fixed</v>
          </cell>
        </row>
        <row r="878">
          <cell r="B878" t="str">
            <v>408016</v>
          </cell>
          <cell r="C878" t="str">
            <v>Distribution services revenue - Unbilled - Fixed</v>
          </cell>
        </row>
        <row r="879">
          <cell r="B879" t="str">
            <v>408018</v>
          </cell>
          <cell r="C879" t="str">
            <v>Distribution services revenue - Adjustment - Smart meter</v>
          </cell>
        </row>
        <row r="880">
          <cell r="B880" t="str">
            <v>408030</v>
          </cell>
          <cell r="C880" t="str">
            <v>Distribution services revenue - Residential - Variable</v>
          </cell>
        </row>
        <row r="881">
          <cell r="B881" t="str">
            <v>408031</v>
          </cell>
          <cell r="C881" t="str">
            <v>Distribution services revenue - Large users - Variable</v>
          </cell>
        </row>
        <row r="882">
          <cell r="B882" t="str">
            <v>408032</v>
          </cell>
          <cell r="C882" t="str">
            <v>Distribution services revenue - Street lighting - Variable</v>
          </cell>
        </row>
        <row r="883">
          <cell r="B883" t="str">
            <v>408033</v>
          </cell>
          <cell r="C883" t="str">
            <v>Distribution services revenue - Sentinel lighting - Variable</v>
          </cell>
        </row>
        <row r="884">
          <cell r="B884" t="str">
            <v>408034</v>
          </cell>
          <cell r="C884" t="str">
            <v>Distribution services revenue - General services &lt; 50 kW - Variable</v>
          </cell>
        </row>
        <row r="885">
          <cell r="B885" t="str">
            <v>408035</v>
          </cell>
          <cell r="C885" t="str">
            <v>Distribution services revenue - General services &gt; 50 kW - Variable</v>
          </cell>
        </row>
        <row r="886">
          <cell r="B886" t="str">
            <v>408036</v>
          </cell>
          <cell r="C886" t="str">
            <v>Distribution services revenue - Unmetered - Variable</v>
          </cell>
        </row>
        <row r="887">
          <cell r="B887" t="str">
            <v>408037</v>
          </cell>
          <cell r="C887" t="str">
            <v>Distribution services revenue - Standby - Variable</v>
          </cell>
        </row>
        <row r="888">
          <cell r="B888" t="str">
            <v>408038</v>
          </cell>
          <cell r="C888" t="str">
            <v>Distribution services revenue - Adjustment - Variable</v>
          </cell>
        </row>
        <row r="889">
          <cell r="B889" t="str">
            <v>408039</v>
          </cell>
          <cell r="C889" t="str">
            <v>Distribution services revenue - Unbilled - Variable</v>
          </cell>
        </row>
        <row r="890">
          <cell r="B890" t="str">
            <v>408040</v>
          </cell>
          <cell r="C890" t="str">
            <v>Regulatory assets drawdown - Variable</v>
          </cell>
        </row>
        <row r="891">
          <cell r="B891" t="str">
            <v>408042</v>
          </cell>
          <cell r="C891" t="str">
            <v>PILS 2007 drawdown - Variable</v>
          </cell>
        </row>
        <row r="892">
          <cell r="B892" t="str">
            <v>408044</v>
          </cell>
          <cell r="C892" t="str">
            <v>Backbilling adjustments - Variable</v>
          </cell>
        </row>
        <row r="893">
          <cell r="B893" t="str">
            <v>408046</v>
          </cell>
          <cell r="C893" t="str">
            <v>Distribution services revenue - Load transfer - Variable</v>
          </cell>
        </row>
        <row r="894">
          <cell r="B894" t="str">
            <v>408048</v>
          </cell>
          <cell r="C894" t="str">
            <v>Distribution services revenue - Theft of power - Variable</v>
          </cell>
        </row>
        <row r="895">
          <cell r="B895" t="str">
            <v>408070</v>
          </cell>
          <cell r="C895" t="str">
            <v>Transformer discounts - GS &lt; 50 kW</v>
          </cell>
        </row>
        <row r="896">
          <cell r="B896" t="str">
            <v>408071</v>
          </cell>
          <cell r="C896" t="str">
            <v>Transformer discounts - GS &gt; 50 kW</v>
          </cell>
        </row>
        <row r="897">
          <cell r="B897" t="str">
            <v>408072</v>
          </cell>
          <cell r="C897" t="str">
            <v>Transformer discounts - Large users</v>
          </cell>
        </row>
        <row r="898">
          <cell r="B898" t="str">
            <v>408200</v>
          </cell>
          <cell r="C898" t="str">
            <v>Retail services revenue - Establishing service agreements</v>
          </cell>
        </row>
        <row r="899">
          <cell r="B899" t="str">
            <v>408210</v>
          </cell>
          <cell r="C899" t="str">
            <v>Retail services revenue - Distributor consolidated billing</v>
          </cell>
        </row>
        <row r="900">
          <cell r="B900" t="str">
            <v>408220</v>
          </cell>
          <cell r="C900" t="str">
            <v>Retail services revenue - Retailer consolidated billing</v>
          </cell>
        </row>
        <row r="901">
          <cell r="B901" t="str">
            <v>408400</v>
          </cell>
          <cell r="C901" t="str">
            <v>Service transaction request revenue - Retailer request fee</v>
          </cell>
        </row>
        <row r="902">
          <cell r="B902" t="str">
            <v>408410</v>
          </cell>
          <cell r="C902" t="str">
            <v>Service transaction request revenue - Retailer processing fee</v>
          </cell>
        </row>
        <row r="903">
          <cell r="B903" t="str">
            <v>409005</v>
          </cell>
          <cell r="C903" t="str">
            <v>Power purchased</v>
          </cell>
        </row>
        <row r="904">
          <cell r="B904" t="str">
            <v>409008</v>
          </cell>
          <cell r="C904" t="str">
            <v>Charges - WMS</v>
          </cell>
        </row>
        <row r="905">
          <cell r="B905" t="str">
            <v>409010</v>
          </cell>
          <cell r="C905" t="str">
            <v>Cost of power adjustments</v>
          </cell>
        </row>
        <row r="906">
          <cell r="B906" t="str">
            <v>409012</v>
          </cell>
          <cell r="C906" t="str">
            <v>Charges - WMS one time</v>
          </cell>
        </row>
        <row r="907">
          <cell r="B907" t="str">
            <v>409014</v>
          </cell>
          <cell r="C907" t="str">
            <v>Charges - Retail transmission - NW</v>
          </cell>
        </row>
        <row r="908">
          <cell r="B908" t="str">
            <v>409016</v>
          </cell>
          <cell r="C908" t="str">
            <v>Charges - Retail transmission - CN</v>
          </cell>
        </row>
        <row r="909">
          <cell r="B909" t="str">
            <v>409018</v>
          </cell>
          <cell r="C909" t="str">
            <v>Charges - Low voltage</v>
          </cell>
        </row>
        <row r="910">
          <cell r="B910" t="str">
            <v>410000</v>
          </cell>
          <cell r="C910" t="str">
            <v>Rental income - Pole and duct</v>
          </cell>
        </row>
        <row r="911">
          <cell r="B911" t="str">
            <v>410010</v>
          </cell>
          <cell r="C911" t="str">
            <v>Rental income - Pole and duct - Intercompany</v>
          </cell>
        </row>
        <row r="912">
          <cell r="B912" t="str">
            <v>411000</v>
          </cell>
          <cell r="C912" t="str">
            <v>Building rental - John Street (Daffron)</v>
          </cell>
        </row>
        <row r="913">
          <cell r="B913" t="str">
            <v>411500</v>
          </cell>
          <cell r="C913" t="str">
            <v>Building rental - John Street (City of Hamilton)</v>
          </cell>
        </row>
        <row r="914">
          <cell r="B914" t="str">
            <v>412000</v>
          </cell>
          <cell r="C914" t="str">
            <v>Building rental - Stoney Creek</v>
          </cell>
        </row>
        <row r="915">
          <cell r="B915" t="str">
            <v>412500</v>
          </cell>
          <cell r="C915" t="str">
            <v>Building rental - Governor's Road</v>
          </cell>
        </row>
        <row r="916">
          <cell r="B916" t="str">
            <v>413000</v>
          </cell>
          <cell r="C916" t="str">
            <v>Building rental - St. Catharines</v>
          </cell>
        </row>
        <row r="917">
          <cell r="B917" t="str">
            <v>420000</v>
          </cell>
          <cell r="C917" t="str">
            <v>Late payment charges</v>
          </cell>
        </row>
        <row r="918">
          <cell r="B918" t="str">
            <v>421000</v>
          </cell>
          <cell r="C918" t="str">
            <v>Lawyers fees</v>
          </cell>
        </row>
        <row r="919">
          <cell r="B919" t="str">
            <v>421100</v>
          </cell>
          <cell r="C919" t="str">
            <v>Income tax letter</v>
          </cell>
        </row>
        <row r="920">
          <cell r="B920" t="str">
            <v>421200</v>
          </cell>
          <cell r="C920" t="str">
            <v>Notification charge</v>
          </cell>
        </row>
        <row r="921">
          <cell r="B921" t="str">
            <v>421300</v>
          </cell>
          <cell r="C921" t="str">
            <v>Account history</v>
          </cell>
        </row>
        <row r="922">
          <cell r="B922" t="str">
            <v>421400</v>
          </cell>
          <cell r="C922" t="str">
            <v>Legal letter</v>
          </cell>
        </row>
        <row r="923">
          <cell r="B923" t="str">
            <v>421500</v>
          </cell>
          <cell r="C923" t="str">
            <v>NSF payment charges</v>
          </cell>
        </row>
        <row r="924">
          <cell r="B924" t="str">
            <v>421600</v>
          </cell>
          <cell r="C924" t="str">
            <v>Special meter reads</v>
          </cell>
        </row>
        <row r="925">
          <cell r="B925" t="str">
            <v>421700</v>
          </cell>
          <cell r="C925" t="str">
            <v>Meter dispute charges</v>
          </cell>
        </row>
        <row r="926">
          <cell r="B926" t="str">
            <v>421800</v>
          </cell>
          <cell r="C926" t="str">
            <v>Statement of account</v>
          </cell>
        </row>
        <row r="927">
          <cell r="B927" t="str">
            <v>421900</v>
          </cell>
          <cell r="C927" t="str">
            <v>Post dated cheque removal</v>
          </cell>
        </row>
        <row r="928">
          <cell r="B928" t="str">
            <v>422000</v>
          </cell>
          <cell r="C928" t="str">
            <v>Collection charges</v>
          </cell>
        </row>
        <row r="929">
          <cell r="B929" t="str">
            <v>422100</v>
          </cell>
          <cell r="C929" t="str">
            <v>Reconnection charges</v>
          </cell>
        </row>
        <row r="930">
          <cell r="B930" t="str">
            <v>422200</v>
          </cell>
          <cell r="C930" t="str">
            <v>Credit checks</v>
          </cell>
        </row>
        <row r="931">
          <cell r="B931" t="str">
            <v>422300</v>
          </cell>
          <cell r="C931" t="str">
            <v>Duplicate invoice charges</v>
          </cell>
        </row>
        <row r="932">
          <cell r="B932" t="str">
            <v>422400</v>
          </cell>
          <cell r="C932" t="str">
            <v>Request for other billing information</v>
          </cell>
        </row>
        <row r="933">
          <cell r="B933" t="str">
            <v>422500</v>
          </cell>
          <cell r="C933" t="str">
            <v>New connection charges</v>
          </cell>
        </row>
        <row r="934">
          <cell r="B934" t="str">
            <v>423000</v>
          </cell>
          <cell r="C934" t="str">
            <v>Meter department charges</v>
          </cell>
        </row>
        <row r="935">
          <cell r="B935" t="str">
            <v>423500</v>
          </cell>
          <cell r="C935" t="str">
            <v>Theft of power</v>
          </cell>
        </row>
        <row r="936">
          <cell r="B936" t="str">
            <v>424000</v>
          </cell>
          <cell r="C936" t="str">
            <v>Scrap sales</v>
          </cell>
        </row>
        <row r="937">
          <cell r="B937" t="str">
            <v>424500</v>
          </cell>
          <cell r="C937" t="str">
            <v>Merchandising</v>
          </cell>
        </row>
        <row r="938">
          <cell r="B938" t="str">
            <v>425000</v>
          </cell>
          <cell r="C938" t="str">
            <v>City call centre charges</v>
          </cell>
        </row>
        <row r="939">
          <cell r="B939" t="str">
            <v>426000</v>
          </cell>
          <cell r="C939" t="str">
            <v>Ontario Power Authority program bonus</v>
          </cell>
        </row>
        <row r="940">
          <cell r="B940" t="str">
            <v>427000</v>
          </cell>
          <cell r="C940" t="str">
            <v>Water heater rental</v>
          </cell>
        </row>
        <row r="941">
          <cell r="B941" t="str">
            <v>427500</v>
          </cell>
          <cell r="C941" t="str">
            <v>Sentinel light rental</v>
          </cell>
        </row>
        <row r="942">
          <cell r="B942" t="str">
            <v>429900</v>
          </cell>
          <cell r="C942" t="str">
            <v>Miscellaneous revenue</v>
          </cell>
        </row>
        <row r="943">
          <cell r="B943" t="str">
            <v>429910</v>
          </cell>
          <cell r="C943" t="str">
            <v>Miscellaneous revenue - Intercompany</v>
          </cell>
        </row>
        <row r="944">
          <cell r="B944" t="str">
            <v>430000</v>
          </cell>
          <cell r="C944" t="str">
            <v>Water billing</v>
          </cell>
        </row>
        <row r="945">
          <cell r="B945" t="str">
            <v>431000</v>
          </cell>
          <cell r="C945" t="str">
            <v>Water billing late payment charges</v>
          </cell>
        </row>
        <row r="946">
          <cell r="B946" t="str">
            <v>431500</v>
          </cell>
          <cell r="C946" t="str">
            <v>WNH payment processing charges</v>
          </cell>
        </row>
        <row r="947">
          <cell r="B947" t="str">
            <v>440000</v>
          </cell>
          <cell r="C947" t="str">
            <v>Management fee revenue</v>
          </cell>
        </row>
        <row r="948">
          <cell r="B948" t="str">
            <v>440010</v>
          </cell>
          <cell r="C948" t="str">
            <v>Billing and customer service fees - EDO</v>
          </cell>
        </row>
        <row r="949">
          <cell r="B949" t="str">
            <v>440020</v>
          </cell>
          <cell r="C949" t="str">
            <v>Billing and customer service fees - Water heaters</v>
          </cell>
        </row>
        <row r="950">
          <cell r="B950" t="str">
            <v>440030</v>
          </cell>
          <cell r="C950" t="str">
            <v>Management fee revenue - Intercompany - Horizon</v>
          </cell>
        </row>
        <row r="951">
          <cell r="B951" t="str">
            <v>440040</v>
          </cell>
          <cell r="C951" t="str">
            <v>Management fee revenue - Intercompany - HUC</v>
          </cell>
        </row>
        <row r="952">
          <cell r="B952" t="str">
            <v>451000</v>
          </cell>
          <cell r="C952" t="str">
            <v>Revenue - Cooling</v>
          </cell>
        </row>
        <row r="953">
          <cell r="B953" t="str">
            <v>452000</v>
          </cell>
          <cell r="C953" t="str">
            <v>Revenue - Thermal heat</v>
          </cell>
        </row>
        <row r="954">
          <cell r="B954" t="str">
            <v>453000</v>
          </cell>
          <cell r="C954" t="str">
            <v>Revenue - Electricity</v>
          </cell>
        </row>
        <row r="955">
          <cell r="B955" t="str">
            <v>459000</v>
          </cell>
          <cell r="C955" t="str">
            <v>Telecommunication service charges</v>
          </cell>
        </row>
        <row r="956">
          <cell r="B956" t="str">
            <v>459010</v>
          </cell>
          <cell r="C956" t="str">
            <v>Telecommunication service charges - Intercompany</v>
          </cell>
        </row>
        <row r="957">
          <cell r="B957" t="str">
            <v>490000</v>
          </cell>
          <cell r="C957" t="str">
            <v>Interest income - Intercompany</v>
          </cell>
        </row>
        <row r="958">
          <cell r="B958" t="str">
            <v>491000</v>
          </cell>
          <cell r="C958" t="str">
            <v>Interest income - Bank</v>
          </cell>
        </row>
        <row r="959">
          <cell r="B959" t="str">
            <v>492000</v>
          </cell>
          <cell r="C959" t="str">
            <v>Interest income - Miscellaneous receivables</v>
          </cell>
        </row>
        <row r="960">
          <cell r="B960" t="str">
            <v>498000</v>
          </cell>
          <cell r="C960" t="str">
            <v>Dividend income</v>
          </cell>
        </row>
        <row r="961">
          <cell r="B961" t="str">
            <v>499900</v>
          </cell>
          <cell r="C961" t="str">
            <v>Billing and customer service revenue (Reporting purposes only)</v>
          </cell>
        </row>
        <row r="962">
          <cell r="B962" t="str">
            <v>499910</v>
          </cell>
          <cell r="C962" t="str">
            <v>Other revenue (Reporting purposes only)</v>
          </cell>
        </row>
        <row r="963">
          <cell r="B963" t="str">
            <v>499920</v>
          </cell>
          <cell r="C963" t="str">
            <v>Interest income (Reporting purposes only)</v>
          </cell>
        </row>
        <row r="964">
          <cell r="B964" t="str">
            <v>500000</v>
          </cell>
          <cell r="C964" t="str">
            <v>Cost of goods sold</v>
          </cell>
        </row>
        <row r="965">
          <cell r="B965" t="str">
            <v>502000</v>
          </cell>
          <cell r="C965" t="str">
            <v>Cost of service sold</v>
          </cell>
        </row>
        <row r="966">
          <cell r="B966" t="str">
            <v>503000</v>
          </cell>
          <cell r="C966" t="str">
            <v>Cost of service sold-contra account</v>
          </cell>
        </row>
        <row r="967">
          <cell r="B967" t="str">
            <v>600000</v>
          </cell>
          <cell r="C967" t="str">
            <v>Salaries</v>
          </cell>
        </row>
        <row r="968">
          <cell r="B968" t="str">
            <v>601000</v>
          </cell>
          <cell r="C968" t="str">
            <v>Overtime</v>
          </cell>
        </row>
        <row r="969">
          <cell r="B969" t="str">
            <v>604000</v>
          </cell>
          <cell r="C969" t="str">
            <v>Contract labour</v>
          </cell>
        </row>
        <row r="970">
          <cell r="B970" t="str">
            <v>605000</v>
          </cell>
          <cell r="C970" t="str">
            <v>Bonus</v>
          </cell>
        </row>
        <row r="971">
          <cell r="B971" t="str">
            <v>605500</v>
          </cell>
          <cell r="C971" t="str">
            <v>Commissions</v>
          </cell>
        </row>
        <row r="972">
          <cell r="B972" t="str">
            <v>606000</v>
          </cell>
          <cell r="C972" t="str">
            <v>Overtime and vacation payout</v>
          </cell>
        </row>
        <row r="973">
          <cell r="B973" t="str">
            <v>608000</v>
          </cell>
          <cell r="C973" t="str">
            <v>Direct labour - Work order</v>
          </cell>
        </row>
        <row r="974">
          <cell r="B974" t="str">
            <v>608090</v>
          </cell>
          <cell r="C974" t="str">
            <v>Direct labour - Work order - Contra</v>
          </cell>
        </row>
        <row r="975">
          <cell r="B975" t="str">
            <v>608100</v>
          </cell>
          <cell r="C975" t="str">
            <v>Direct labour - Work order - Overhead</v>
          </cell>
        </row>
        <row r="976">
          <cell r="B976" t="str">
            <v>608190</v>
          </cell>
          <cell r="C976" t="str">
            <v>Direct labour - Work order - Overhead - Contra</v>
          </cell>
        </row>
        <row r="977">
          <cell r="B977" t="str">
            <v>609000</v>
          </cell>
          <cell r="C977" t="str">
            <v>Direct labour - Project (ABC costs)</v>
          </cell>
        </row>
        <row r="978">
          <cell r="B978" t="str">
            <v>609090</v>
          </cell>
          <cell r="C978" t="str">
            <v>Direct labour - Project (ABC costs) - Contra</v>
          </cell>
        </row>
        <row r="979">
          <cell r="B979" t="str">
            <v>609100</v>
          </cell>
          <cell r="C979" t="str">
            <v>Direct labour - Project (ABC costs) - Overhead</v>
          </cell>
        </row>
        <row r="980">
          <cell r="B980" t="str">
            <v>609190</v>
          </cell>
          <cell r="C980" t="str">
            <v>Direct labour - Project (ABC costs) - Overhead - Contra</v>
          </cell>
        </row>
        <row r="981">
          <cell r="B981" t="str">
            <v>610000</v>
          </cell>
          <cell r="C981" t="str">
            <v>Employer payroll taxes</v>
          </cell>
        </row>
        <row r="982">
          <cell r="B982" t="str">
            <v>611000</v>
          </cell>
          <cell r="C982" t="str">
            <v>Health and medical benefits</v>
          </cell>
        </row>
        <row r="983">
          <cell r="B983" t="str">
            <v>611200</v>
          </cell>
          <cell r="C983" t="str">
            <v>OMERS</v>
          </cell>
        </row>
        <row r="984">
          <cell r="B984" t="str">
            <v>611300</v>
          </cell>
          <cell r="C984" t="str">
            <v>Long-term disability</v>
          </cell>
        </row>
        <row r="985">
          <cell r="B985" t="str">
            <v>611400</v>
          </cell>
          <cell r="C985" t="str">
            <v>EHT</v>
          </cell>
        </row>
        <row r="986">
          <cell r="B986" t="str">
            <v>611500</v>
          </cell>
          <cell r="C986" t="str">
            <v>Life insurance premiums</v>
          </cell>
        </row>
        <row r="987">
          <cell r="B987" t="str">
            <v>612000</v>
          </cell>
          <cell r="C987" t="str">
            <v>Employee future benefits</v>
          </cell>
        </row>
        <row r="988">
          <cell r="B988" t="str">
            <v>613000</v>
          </cell>
          <cell r="C988" t="str">
            <v>Retiree benefits</v>
          </cell>
        </row>
        <row r="989">
          <cell r="B989" t="str">
            <v>614000</v>
          </cell>
          <cell r="C989" t="str">
            <v>Vacation and holidays</v>
          </cell>
        </row>
        <row r="990">
          <cell r="B990" t="str">
            <v>615000</v>
          </cell>
          <cell r="C990" t="str">
            <v>Other downtime</v>
          </cell>
        </row>
        <row r="991">
          <cell r="B991" t="str">
            <v>619000</v>
          </cell>
          <cell r="C991" t="str">
            <v>Other employee compensation</v>
          </cell>
        </row>
        <row r="992">
          <cell r="B992" t="str">
            <v>620000</v>
          </cell>
          <cell r="C992" t="str">
            <v>Travel and accommodations</v>
          </cell>
        </row>
        <row r="993">
          <cell r="B993" t="str">
            <v>621000</v>
          </cell>
          <cell r="C993" t="str">
            <v>Mileage</v>
          </cell>
        </row>
        <row r="994">
          <cell r="B994" t="str">
            <v>622000</v>
          </cell>
          <cell r="C994" t="str">
            <v>Meals and entertainment</v>
          </cell>
        </row>
        <row r="995">
          <cell r="B995" t="str">
            <v>630000</v>
          </cell>
          <cell r="C995" t="str">
            <v>Recruiting</v>
          </cell>
        </row>
        <row r="996">
          <cell r="B996" t="str">
            <v>640000</v>
          </cell>
          <cell r="C996" t="str">
            <v>Training and development</v>
          </cell>
        </row>
        <row r="997">
          <cell r="B997" t="str">
            <v>641000</v>
          </cell>
          <cell r="C997" t="str">
            <v>Subscriptions and memberships</v>
          </cell>
        </row>
        <row r="998">
          <cell r="B998" t="str">
            <v>650000</v>
          </cell>
          <cell r="C998" t="str">
            <v>Direct work order charges - Materials used</v>
          </cell>
        </row>
        <row r="999">
          <cell r="B999" t="str">
            <v>651000</v>
          </cell>
          <cell r="C999" t="str">
            <v>Direct work order charges - Vehicles used</v>
          </cell>
        </row>
        <row r="1000">
          <cell r="B1000" t="str">
            <v>671000</v>
          </cell>
          <cell r="C1000" t="str">
            <v>Vehicle</v>
          </cell>
        </row>
        <row r="1001">
          <cell r="B1001" t="str">
            <v>672000</v>
          </cell>
          <cell r="C1001" t="str">
            <v>Fuel</v>
          </cell>
        </row>
        <row r="1002">
          <cell r="B1002" t="str">
            <v>681000</v>
          </cell>
          <cell r="C1002" t="str">
            <v>Safety</v>
          </cell>
        </row>
        <row r="1003">
          <cell r="B1003" t="str">
            <v>690000</v>
          </cell>
          <cell r="C1003" t="str">
            <v>Computer maintenance</v>
          </cell>
        </row>
        <row r="1004">
          <cell r="B1004" t="str">
            <v>691000</v>
          </cell>
          <cell r="C1004" t="str">
            <v>Internet services</v>
          </cell>
        </row>
        <row r="1005">
          <cell r="B1005" t="str">
            <v>691010</v>
          </cell>
          <cell r="C1005" t="str">
            <v>Internet services - Intercompany</v>
          </cell>
        </row>
        <row r="1006">
          <cell r="B1006" t="str">
            <v>692000</v>
          </cell>
          <cell r="C1006" t="str">
            <v>Software license and maintenance</v>
          </cell>
        </row>
        <row r="1007">
          <cell r="B1007" t="str">
            <v>699900</v>
          </cell>
          <cell r="C1007" t="str">
            <v>Salaries and benefits (Reporting purposes only)</v>
          </cell>
        </row>
        <row r="1008">
          <cell r="B1008" t="str">
            <v>700000</v>
          </cell>
          <cell r="C1008" t="str">
            <v>Maintenance supplies</v>
          </cell>
        </row>
        <row r="1009">
          <cell r="B1009" t="str">
            <v>704000</v>
          </cell>
          <cell r="C1009" t="str">
            <v>General office supplies</v>
          </cell>
        </row>
        <row r="1010">
          <cell r="B1010" t="str">
            <v>707000</v>
          </cell>
          <cell r="C1010" t="str">
            <v>Small tools</v>
          </cell>
        </row>
        <row r="1011">
          <cell r="B1011" t="str">
            <v>708000</v>
          </cell>
          <cell r="C1011" t="str">
            <v>Consumables</v>
          </cell>
        </row>
        <row r="1012">
          <cell r="B1012" t="str">
            <v>709000</v>
          </cell>
          <cell r="C1012" t="str">
            <v>Other supplies</v>
          </cell>
        </row>
        <row r="1013">
          <cell r="B1013" t="str">
            <v>709900</v>
          </cell>
          <cell r="C1013" t="str">
            <v>Purchase price variance</v>
          </cell>
        </row>
        <row r="1014">
          <cell r="B1014" t="str">
            <v>710000</v>
          </cell>
          <cell r="C1014" t="str">
            <v>Rent</v>
          </cell>
        </row>
        <row r="1015">
          <cell r="B1015" t="str">
            <v>711000</v>
          </cell>
          <cell r="C1015" t="str">
            <v>Repairs and maintenance - Equipment</v>
          </cell>
        </row>
        <row r="1016">
          <cell r="B1016" t="str">
            <v>711200</v>
          </cell>
          <cell r="C1016" t="str">
            <v>Equipment repair</v>
          </cell>
        </row>
        <row r="1017">
          <cell r="B1017" t="str">
            <v>711500</v>
          </cell>
          <cell r="C1017" t="str">
            <v>Equipment rental</v>
          </cell>
        </row>
        <row r="1018">
          <cell r="B1018" t="str">
            <v>720000</v>
          </cell>
          <cell r="C1018" t="str">
            <v>Rent - Building</v>
          </cell>
        </row>
        <row r="1019">
          <cell r="B1019" t="str">
            <v>720500</v>
          </cell>
          <cell r="C1019" t="str">
            <v>Rent - Outside storage</v>
          </cell>
        </row>
        <row r="1020">
          <cell r="B1020" t="str">
            <v>721000</v>
          </cell>
          <cell r="C1020" t="str">
            <v>Utilities</v>
          </cell>
        </row>
        <row r="1021">
          <cell r="B1021" t="str">
            <v>721010</v>
          </cell>
          <cell r="C1021" t="str">
            <v>Natural Gas</v>
          </cell>
        </row>
        <row r="1022">
          <cell r="B1022" t="str">
            <v>722000</v>
          </cell>
          <cell r="C1022" t="str">
            <v>Property tax</v>
          </cell>
        </row>
        <row r="1023">
          <cell r="B1023" t="str">
            <v>723000</v>
          </cell>
          <cell r="C1023" t="str">
            <v>Repairs and maintenance - Building</v>
          </cell>
        </row>
        <row r="1024">
          <cell r="B1024" t="str">
            <v>723500</v>
          </cell>
          <cell r="C1024" t="str">
            <v>HVAC maintenance</v>
          </cell>
        </row>
        <row r="1025">
          <cell r="B1025" t="str">
            <v>724000</v>
          </cell>
          <cell r="C1025" t="str">
            <v>Janitorial and landscaping service</v>
          </cell>
        </row>
        <row r="1026">
          <cell r="B1026" t="str">
            <v>725000</v>
          </cell>
          <cell r="C1026" t="str">
            <v>Security service</v>
          </cell>
        </row>
        <row r="1027">
          <cell r="B1027" t="str">
            <v>726100</v>
          </cell>
          <cell r="C1027" t="str">
            <v>WSIB</v>
          </cell>
        </row>
        <row r="1028">
          <cell r="B1028" t="str">
            <v>726200</v>
          </cell>
          <cell r="C1028" t="str">
            <v>Insurance - Property</v>
          </cell>
        </row>
        <row r="1029">
          <cell r="B1029" t="str">
            <v>726300</v>
          </cell>
          <cell r="C1029" t="str">
            <v>Insurance - General</v>
          </cell>
        </row>
        <row r="1030">
          <cell r="B1030" t="str">
            <v>726400</v>
          </cell>
          <cell r="C1030" t="str">
            <v>Insurance - Automobile</v>
          </cell>
        </row>
        <row r="1031">
          <cell r="B1031" t="str">
            <v>730000</v>
          </cell>
          <cell r="C1031" t="str">
            <v>Telephone</v>
          </cell>
        </row>
        <row r="1032">
          <cell r="B1032" t="str">
            <v>730010</v>
          </cell>
          <cell r="C1032" t="str">
            <v>Telephone - Intercompany</v>
          </cell>
        </row>
        <row r="1033">
          <cell r="B1033" t="str">
            <v>731000</v>
          </cell>
          <cell r="C1033" t="str">
            <v>Cellular and pager</v>
          </cell>
        </row>
        <row r="1034">
          <cell r="B1034" t="str">
            <v>735000</v>
          </cell>
          <cell r="C1034" t="str">
            <v>Wireless communications</v>
          </cell>
        </row>
        <row r="1035">
          <cell r="B1035" t="str">
            <v>740000</v>
          </cell>
          <cell r="C1035" t="str">
            <v>Freight postage and delivery</v>
          </cell>
        </row>
        <row r="1036">
          <cell r="B1036" t="str">
            <v>745000</v>
          </cell>
          <cell r="C1036" t="str">
            <v>Emergency maintenance</v>
          </cell>
        </row>
        <row r="1037">
          <cell r="B1037" t="str">
            <v>750000</v>
          </cell>
          <cell r="C1037" t="str">
            <v>Legal fees</v>
          </cell>
        </row>
        <row r="1038">
          <cell r="B1038" t="str">
            <v>751000</v>
          </cell>
          <cell r="C1038" t="str">
            <v>Auditing fees</v>
          </cell>
        </row>
        <row r="1039">
          <cell r="B1039" t="str">
            <v>752000</v>
          </cell>
          <cell r="C1039" t="str">
            <v>Tax service</v>
          </cell>
        </row>
        <row r="1040">
          <cell r="B1040" t="str">
            <v>753000</v>
          </cell>
          <cell r="C1040" t="str">
            <v>Consulting</v>
          </cell>
        </row>
        <row r="1041">
          <cell r="B1041" t="str">
            <v>753500</v>
          </cell>
          <cell r="C1041" t="str">
            <v>Tree trimming</v>
          </cell>
        </row>
        <row r="1042">
          <cell r="B1042" t="str">
            <v>754000</v>
          </cell>
          <cell r="C1042" t="str">
            <v>Outside service provider</v>
          </cell>
        </row>
        <row r="1043">
          <cell r="B1043" t="str">
            <v>754500</v>
          </cell>
          <cell r="C1043" t="str">
            <v>Service agreements</v>
          </cell>
        </row>
        <row r="1044">
          <cell r="B1044" t="str">
            <v>755000</v>
          </cell>
          <cell r="C1044" t="str">
            <v>Other professional service</v>
          </cell>
        </row>
        <row r="1045">
          <cell r="B1045" t="str">
            <v>755500</v>
          </cell>
          <cell r="C1045" t="str">
            <v>Joint use</v>
          </cell>
        </row>
        <row r="1046">
          <cell r="B1046" t="str">
            <v>755510</v>
          </cell>
          <cell r="C1046" t="str">
            <v>Joint use - Intercompany</v>
          </cell>
        </row>
        <row r="1047">
          <cell r="B1047" t="str">
            <v>756000</v>
          </cell>
          <cell r="C1047" t="str">
            <v>Outside sales commissions</v>
          </cell>
        </row>
        <row r="1048">
          <cell r="B1048" t="str">
            <v>756500</v>
          </cell>
          <cell r="C1048" t="str">
            <v>Intercompany customer service charges</v>
          </cell>
        </row>
        <row r="1049">
          <cell r="B1049" t="str">
            <v>757000</v>
          </cell>
          <cell r="C1049" t="str">
            <v>Management fee expense</v>
          </cell>
        </row>
        <row r="1050">
          <cell r="B1050" t="str">
            <v>757010</v>
          </cell>
          <cell r="C1050" t="str">
            <v>Management fee expense - Intercompany - Horizon</v>
          </cell>
        </row>
        <row r="1051">
          <cell r="B1051" t="str">
            <v>757020</v>
          </cell>
          <cell r="C1051" t="str">
            <v>Management fee expense - Intercompany - HUC</v>
          </cell>
        </row>
        <row r="1052">
          <cell r="B1052" t="str">
            <v>757500</v>
          </cell>
          <cell r="C1052" t="str">
            <v>Honorarium</v>
          </cell>
        </row>
        <row r="1053">
          <cell r="B1053" t="str">
            <v>757510</v>
          </cell>
          <cell r="C1053" t="str">
            <v>Board expenses</v>
          </cell>
        </row>
        <row r="1054">
          <cell r="B1054" t="str">
            <v>758000</v>
          </cell>
          <cell r="C1054" t="str">
            <v>Meter reading - Hydro</v>
          </cell>
        </row>
        <row r="1055">
          <cell r="B1055" t="str">
            <v>758100</v>
          </cell>
          <cell r="C1055" t="str">
            <v>Meter reading - Water</v>
          </cell>
        </row>
        <row r="1056">
          <cell r="B1056" t="str">
            <v>758500</v>
          </cell>
          <cell r="C1056" t="str">
            <v>Meter cuts and reconnections</v>
          </cell>
        </row>
        <row r="1057">
          <cell r="B1057" t="str">
            <v>760000</v>
          </cell>
          <cell r="C1057" t="str">
            <v>Bank charges</v>
          </cell>
        </row>
        <row r="1058">
          <cell r="B1058" t="str">
            <v>761000</v>
          </cell>
          <cell r="C1058" t="str">
            <v>Bad debts</v>
          </cell>
        </row>
        <row r="1059">
          <cell r="B1059" t="str">
            <v>761500</v>
          </cell>
          <cell r="C1059" t="str">
            <v>Bad debt recovery</v>
          </cell>
        </row>
        <row r="1060">
          <cell r="B1060" t="str">
            <v>761700</v>
          </cell>
          <cell r="C1060" t="str">
            <v>Collection agency fees</v>
          </cell>
        </row>
        <row r="1061">
          <cell r="B1061" t="str">
            <v>763000</v>
          </cell>
          <cell r="C1061" t="str">
            <v>Dues and subscriptions</v>
          </cell>
        </row>
        <row r="1062">
          <cell r="B1062" t="str">
            <v>764000</v>
          </cell>
          <cell r="C1062" t="str">
            <v>Donations</v>
          </cell>
        </row>
        <row r="1063">
          <cell r="B1063" t="str">
            <v>764100</v>
          </cell>
          <cell r="C1063" t="str">
            <v>Sponsorships</v>
          </cell>
        </row>
        <row r="1064">
          <cell r="B1064" t="str">
            <v>765000</v>
          </cell>
          <cell r="C1064" t="str">
            <v>Conservation and demand management expense</v>
          </cell>
        </row>
        <row r="1065">
          <cell r="B1065" t="str">
            <v>765500</v>
          </cell>
          <cell r="C1065" t="str">
            <v>Research and development</v>
          </cell>
        </row>
        <row r="1066">
          <cell r="B1066" t="str">
            <v>766000</v>
          </cell>
          <cell r="C1066" t="str">
            <v>Issuance costs - Debenture</v>
          </cell>
        </row>
        <row r="1067">
          <cell r="B1067" t="str">
            <v>766500</v>
          </cell>
          <cell r="C1067" t="str">
            <v>Letter of credit fees</v>
          </cell>
        </row>
        <row r="1068">
          <cell r="B1068" t="str">
            <v>767000</v>
          </cell>
          <cell r="C1068" t="str">
            <v>Mergers and acquisitions</v>
          </cell>
        </row>
        <row r="1069">
          <cell r="B1069" t="str">
            <v>767500</v>
          </cell>
          <cell r="C1069" t="str">
            <v>Project planning</v>
          </cell>
        </row>
        <row r="1070">
          <cell r="B1070" t="str">
            <v>768000</v>
          </cell>
          <cell r="C1070" t="str">
            <v>Load transfers</v>
          </cell>
        </row>
        <row r="1071">
          <cell r="B1071" t="str">
            <v>768500</v>
          </cell>
          <cell r="C1071" t="str">
            <v>Regulatory costs</v>
          </cell>
        </row>
        <row r="1072">
          <cell r="B1072" t="str">
            <v>769000</v>
          </cell>
          <cell r="C1072" t="str">
            <v>Rounding difference (L)</v>
          </cell>
        </row>
        <row r="1073">
          <cell r="B1073" t="str">
            <v>770000</v>
          </cell>
          <cell r="C1073" t="str">
            <v>Advertising</v>
          </cell>
        </row>
        <row r="1074">
          <cell r="B1074" t="str">
            <v>772000</v>
          </cell>
          <cell r="C1074" t="str">
            <v>Sales promotion</v>
          </cell>
        </row>
        <row r="1075">
          <cell r="B1075" t="str">
            <v>773000</v>
          </cell>
          <cell r="C1075" t="str">
            <v>Public relations</v>
          </cell>
        </row>
        <row r="1076">
          <cell r="B1076" t="str">
            <v>779000</v>
          </cell>
          <cell r="C1076" t="str">
            <v>Marketing</v>
          </cell>
        </row>
        <row r="1077">
          <cell r="B1077" t="str">
            <v>780000</v>
          </cell>
          <cell r="C1077" t="str">
            <v>Intercompany expense</v>
          </cell>
        </row>
        <row r="1078">
          <cell r="B1078" t="str">
            <v>781000</v>
          </cell>
          <cell r="C1078" t="str">
            <v>Issue inventory charge - internal</v>
          </cell>
        </row>
        <row r="1079">
          <cell r="B1079" t="str">
            <v>781100</v>
          </cell>
          <cell r="C1079" t="str">
            <v>Income from issue inventory - internal</v>
          </cell>
        </row>
        <row r="1080">
          <cell r="B1080" t="str">
            <v>790000</v>
          </cell>
          <cell r="C1080" t="str">
            <v>Inventory value adjustments</v>
          </cell>
        </row>
        <row r="1081">
          <cell r="B1081" t="str">
            <v>792000</v>
          </cell>
          <cell r="C1081" t="str">
            <v>Scrap and spoilage</v>
          </cell>
        </row>
        <row r="1082">
          <cell r="B1082" t="str">
            <v>792300</v>
          </cell>
          <cell r="C1082" t="str">
            <v>Non-Inventory transfers between sites</v>
          </cell>
        </row>
        <row r="1083">
          <cell r="B1083" t="str">
            <v>792400</v>
          </cell>
          <cell r="C1083" t="str">
            <v>Purchase price variances - inventory</v>
          </cell>
        </row>
        <row r="1084">
          <cell r="B1084" t="str">
            <v>792490</v>
          </cell>
          <cell r="C1084" t="str">
            <v>Purchasing clearing - Balance must be zero</v>
          </cell>
        </row>
        <row r="1085">
          <cell r="B1085" t="str">
            <v>792500</v>
          </cell>
          <cell r="C1085" t="str">
            <v>Inventory count adjustments</v>
          </cell>
        </row>
        <row r="1086">
          <cell r="B1086" t="str">
            <v>793000</v>
          </cell>
          <cell r="C1086" t="str">
            <v>Inventory obsolesence</v>
          </cell>
        </row>
        <row r="1087">
          <cell r="B1087" t="str">
            <v>795000</v>
          </cell>
          <cell r="C1087" t="str">
            <v>Impairment loss - Long-lived assets</v>
          </cell>
        </row>
        <row r="1088">
          <cell r="B1088" t="str">
            <v>796000</v>
          </cell>
          <cell r="C1088" t="str">
            <v>Interest expense - Intercompany</v>
          </cell>
        </row>
        <row r="1089">
          <cell r="B1089" t="str">
            <v>799000</v>
          </cell>
          <cell r="C1089" t="str">
            <v>Miscellaneous expense</v>
          </cell>
        </row>
        <row r="1090">
          <cell r="B1090" t="str">
            <v>799900</v>
          </cell>
          <cell r="C1090" t="str">
            <v>Operating costs (Reporting purposes only)</v>
          </cell>
        </row>
        <row r="1091">
          <cell r="B1091" t="str">
            <v>799999</v>
          </cell>
          <cell r="C1091" t="str">
            <v>FibreWired operating expenses</v>
          </cell>
        </row>
        <row r="1092">
          <cell r="B1092" t="str">
            <v>800000</v>
          </cell>
          <cell r="C1092" t="str">
            <v>Amortization</v>
          </cell>
        </row>
        <row r="1093">
          <cell r="B1093" t="str">
            <v>800100</v>
          </cell>
          <cell r="C1093" t="str">
            <v>Amortization - Stores and fleet</v>
          </cell>
        </row>
        <row r="1094">
          <cell r="B1094" t="str">
            <v>800500</v>
          </cell>
          <cell r="C1094" t="str">
            <v>Amortization - Capital contribution</v>
          </cell>
        </row>
        <row r="1095">
          <cell r="B1095" t="str">
            <v>811500</v>
          </cell>
          <cell r="C1095" t="str">
            <v>Unrealized gain on foreign currency exchange</v>
          </cell>
        </row>
        <row r="1096">
          <cell r="B1096" t="str">
            <v>811600</v>
          </cell>
          <cell r="C1096" t="str">
            <v>Unrealized loss on foreign currency exchange</v>
          </cell>
        </row>
        <row r="1097">
          <cell r="B1097" t="str">
            <v>812000</v>
          </cell>
          <cell r="C1097" t="str">
            <v>Interest expense</v>
          </cell>
        </row>
        <row r="1098">
          <cell r="B1098" t="str">
            <v>819000</v>
          </cell>
          <cell r="C1098" t="str">
            <v>Other interest expense</v>
          </cell>
        </row>
        <row r="1099">
          <cell r="B1099" t="str">
            <v>830000</v>
          </cell>
          <cell r="C1099" t="str">
            <v>Gain/loss on sale of assets</v>
          </cell>
        </row>
        <row r="1100">
          <cell r="B1100" t="str">
            <v>832000</v>
          </cell>
          <cell r="C1100" t="str">
            <v>Gain/loss on disposal of assets</v>
          </cell>
        </row>
        <row r="1101">
          <cell r="B1101" t="str">
            <v>840000</v>
          </cell>
          <cell r="C1101" t="str">
            <v>Minority interest expense</v>
          </cell>
        </row>
        <row r="1102">
          <cell r="B1102" t="str">
            <v>851000</v>
          </cell>
          <cell r="C1102" t="str">
            <v>Payment in lieu of taxes - Federal</v>
          </cell>
        </row>
        <row r="1103">
          <cell r="B1103" t="str">
            <v>852000</v>
          </cell>
          <cell r="C1103" t="str">
            <v>Payment in lieu of taxes - Provincial</v>
          </cell>
        </row>
        <row r="1104">
          <cell r="B1104" t="str">
            <v>853000</v>
          </cell>
          <cell r="C1104" t="str">
            <v>Capital tax</v>
          </cell>
        </row>
        <row r="1105">
          <cell r="B1105" t="str">
            <v>860000</v>
          </cell>
          <cell r="C1105" t="str">
            <v>Extraordinary income - Gross</v>
          </cell>
        </row>
        <row r="1106">
          <cell r="B1106" t="str">
            <v>860500</v>
          </cell>
          <cell r="C1106" t="str">
            <v>Extraordinary losses - Gross</v>
          </cell>
        </row>
        <row r="1107">
          <cell r="B1107" t="str">
            <v>861000</v>
          </cell>
          <cell r="C1107" t="str">
            <v>Extraordinary items - Tax effect</v>
          </cell>
        </row>
        <row r="1108">
          <cell r="B1108" t="str">
            <v>881000</v>
          </cell>
          <cell r="C1108" t="str">
            <v>Foreign currency translation adjustment</v>
          </cell>
        </row>
        <row r="1109">
          <cell r="B1109" t="str">
            <v>885000</v>
          </cell>
          <cell r="C1109" t="str">
            <v>Gain/loss on tax w/ currency translation</v>
          </cell>
        </row>
        <row r="1110">
          <cell r="B1110" t="str">
            <v>899900</v>
          </cell>
          <cell r="C1110" t="str">
            <v>Depreciation and amortization (Reporting purposes only)</v>
          </cell>
        </row>
        <row r="1111">
          <cell r="B1111" t="str">
            <v>899910</v>
          </cell>
          <cell r="C1111" t="str">
            <v>Income and large corporations taxes (Reporting purposes only)</v>
          </cell>
        </row>
        <row r="1112">
          <cell r="B1112" t="str">
            <v>900000</v>
          </cell>
          <cell r="C1112" t="str">
            <v>Payroll burden - Costs recovered</v>
          </cell>
        </row>
        <row r="1113">
          <cell r="B1113" t="str">
            <v>900100</v>
          </cell>
          <cell r="C1113" t="str">
            <v>Payroll burden - Costs allocated in</v>
          </cell>
        </row>
        <row r="1114">
          <cell r="B1114" t="str">
            <v>901000</v>
          </cell>
          <cell r="C1114" t="str">
            <v>Fleet burden - Costs recovered</v>
          </cell>
        </row>
        <row r="1115">
          <cell r="B1115" t="str">
            <v>902000</v>
          </cell>
          <cell r="C1115" t="str">
            <v>Stores burden - Costs recovered</v>
          </cell>
        </row>
        <row r="1116">
          <cell r="B1116" t="str">
            <v>902500</v>
          </cell>
          <cell r="C1116" t="str">
            <v>Procurement burden - Costs recovered</v>
          </cell>
        </row>
        <row r="1117">
          <cell r="B1117" t="str">
            <v>903000</v>
          </cell>
          <cell r="C1117" t="str">
            <v>Engineering burden - Costs recovered</v>
          </cell>
        </row>
        <row r="1118">
          <cell r="B1118" t="str">
            <v>903100</v>
          </cell>
          <cell r="C1118" t="str">
            <v>Engineering cost centre - Costs recovered</v>
          </cell>
        </row>
        <row r="1119">
          <cell r="B1119" t="str">
            <v>903200</v>
          </cell>
          <cell r="C1119" t="str">
            <v>Capital planning - Costs recovered</v>
          </cell>
        </row>
        <row r="1120">
          <cell r="B1120" t="str">
            <v>905000</v>
          </cell>
          <cell r="C1120" t="str">
            <v>Building costs - Costs recovered</v>
          </cell>
        </row>
        <row r="1121">
          <cell r="B1121" t="str">
            <v>906000</v>
          </cell>
          <cell r="C1121" t="str">
            <v>PC services costs - Costs recovered</v>
          </cell>
        </row>
        <row r="1122">
          <cell r="B1122" t="str">
            <v>906200</v>
          </cell>
          <cell r="C1122" t="str">
            <v>Business applications - Costs recovered</v>
          </cell>
        </row>
        <row r="1123">
          <cell r="B1123" t="str">
            <v>910000</v>
          </cell>
          <cell r="C1123" t="str">
            <v>Payroll burden - Costs allocated in</v>
          </cell>
        </row>
        <row r="1124">
          <cell r="B1124" t="str">
            <v>911000</v>
          </cell>
          <cell r="C1124" t="str">
            <v>Fleet burden - Costs allocated in</v>
          </cell>
        </row>
        <row r="1125">
          <cell r="B1125" t="str">
            <v>912000</v>
          </cell>
          <cell r="C1125" t="str">
            <v>Stores burden - Costs allocated in</v>
          </cell>
        </row>
        <row r="1126">
          <cell r="B1126" t="str">
            <v>912500</v>
          </cell>
          <cell r="C1126" t="str">
            <v>Procurement burden - Costs allocated in</v>
          </cell>
        </row>
        <row r="1127">
          <cell r="B1127" t="str">
            <v>913000</v>
          </cell>
          <cell r="C1127" t="str">
            <v>Engineering burden - Costs allocated in</v>
          </cell>
        </row>
        <row r="1128">
          <cell r="B1128" t="str">
            <v>913100</v>
          </cell>
          <cell r="C1128" t="str">
            <v>Engineering cost centre - Costs allocated in</v>
          </cell>
        </row>
        <row r="1129">
          <cell r="B1129" t="str">
            <v>913200</v>
          </cell>
          <cell r="C1129" t="str">
            <v>Capital planning - Costs allocated in</v>
          </cell>
        </row>
        <row r="1130">
          <cell r="B1130" t="str">
            <v>915000</v>
          </cell>
          <cell r="C1130" t="str">
            <v>Building costs - Costs allocated in</v>
          </cell>
        </row>
        <row r="1131">
          <cell r="B1131" t="str">
            <v>916000</v>
          </cell>
          <cell r="C1131" t="str">
            <v>PC services costs - Costs allocated in</v>
          </cell>
        </row>
        <row r="1132">
          <cell r="B1132" t="str">
            <v>916200</v>
          </cell>
          <cell r="C1132" t="str">
            <v>Business applications - Costs allocated in</v>
          </cell>
        </row>
        <row r="1133">
          <cell r="B1133" t="str">
            <v>920000</v>
          </cell>
          <cell r="C1133" t="str">
            <v>Variance account - Payroll burden</v>
          </cell>
        </row>
        <row r="1134">
          <cell r="B1134" t="str">
            <v>921000</v>
          </cell>
          <cell r="C1134" t="str">
            <v>Variance account - Fleet burden</v>
          </cell>
        </row>
        <row r="1135">
          <cell r="B1135" t="str">
            <v>922000</v>
          </cell>
          <cell r="C1135" t="str">
            <v>Variance account - Stores burden</v>
          </cell>
        </row>
        <row r="1136">
          <cell r="B1136" t="str">
            <v>923000</v>
          </cell>
          <cell r="C1136" t="str">
            <v>Variance account - Engineering burden</v>
          </cell>
        </row>
        <row r="1137">
          <cell r="B1137" t="str">
            <v>930000</v>
          </cell>
          <cell r="C1137" t="str">
            <v>Customer Service - Department contra account</v>
          </cell>
        </row>
        <row r="1138">
          <cell r="B1138" t="str">
            <v>940000</v>
          </cell>
          <cell r="C1138" t="str">
            <v>Smater meter - OM&amp;A Contra</v>
          </cell>
        </row>
        <row r="1139">
          <cell r="B1139" t="str">
            <v>940010</v>
          </cell>
          <cell r="C1139" t="str">
            <v>Smater meter - Depreciation Contra</v>
          </cell>
        </row>
        <row r="1140">
          <cell r="B1140" t="str">
            <v>980000</v>
          </cell>
          <cell r="C1140" t="str">
            <v>Cost recovery account</v>
          </cell>
        </row>
        <row r="1141">
          <cell r="B1141" t="str">
            <v>999999</v>
          </cell>
          <cell r="C1141" t="str">
            <v>Consolidation clearing - Income statement</v>
          </cell>
        </row>
      </sheetData>
      <sheetData sheetId="6" refreshError="1"/>
      <sheetData sheetId="7" refreshError="1"/>
      <sheetData sheetId="8" refreshError="1">
        <row r="1">
          <cell r="D1" t="str">
            <v>620-101</v>
          </cell>
        </row>
        <row r="7">
          <cell r="S7" t="str">
            <v/>
          </cell>
          <cell r="T7" t="str">
            <v/>
          </cell>
          <cell r="U7" t="str">
            <v>Coordinator, Human Resources</v>
          </cell>
          <cell r="V7">
            <v>51.398619791666668</v>
          </cell>
        </row>
        <row r="8">
          <cell r="S8" t="str">
            <v/>
          </cell>
          <cell r="T8" t="str">
            <v/>
          </cell>
          <cell r="U8" t="str">
            <v>Advisor, Human Resources</v>
          </cell>
          <cell r="V8">
            <v>67.342984375</v>
          </cell>
        </row>
        <row r="9">
          <cell r="S9" t="str">
            <v/>
          </cell>
          <cell r="T9" t="str">
            <v/>
          </cell>
          <cell r="U9" t="str">
            <v>Director, Human Resources</v>
          </cell>
          <cell r="V9">
            <v>116.56065624999999</v>
          </cell>
        </row>
        <row r="10">
          <cell r="S10" t="str">
            <v/>
          </cell>
          <cell r="T10" t="str">
            <v/>
          </cell>
          <cell r="U10" t="str">
            <v>Lead, Training &amp; Development</v>
          </cell>
          <cell r="V10">
            <v>76.85675520833334</v>
          </cell>
        </row>
        <row r="11">
          <cell r="S11" t="str">
            <v/>
          </cell>
          <cell r="T11" t="str">
            <v/>
          </cell>
          <cell r="U11" t="str">
            <v>Coordinator, Training</v>
          </cell>
          <cell r="V11">
            <v>56.833333333333336</v>
          </cell>
        </row>
        <row r="12">
          <cell r="S12" t="str">
            <v/>
          </cell>
          <cell r="T12" t="str">
            <v/>
          </cell>
          <cell r="U12" t="str">
            <v>Specialist, Payroll</v>
          </cell>
          <cell r="V12">
            <v>53.733333333333334</v>
          </cell>
        </row>
        <row r="13">
          <cell r="S13" t="str">
            <v/>
          </cell>
          <cell r="T13" t="str">
            <v/>
          </cell>
          <cell r="U13" t="str">
            <v>Specialist, Change Management</v>
          </cell>
          <cell r="V13">
            <v>89.9</v>
          </cell>
        </row>
        <row r="14">
          <cell r="S14" t="str">
            <v/>
          </cell>
          <cell r="T14" t="str">
            <v/>
          </cell>
          <cell r="U14" t="str">
            <v>Manager, Employee Relations</v>
          </cell>
          <cell r="V14">
            <v>97.13333333333334</v>
          </cell>
        </row>
        <row r="15">
          <cell r="S15" t="str">
            <v/>
          </cell>
          <cell r="T15" t="str">
            <v/>
          </cell>
          <cell r="U15" t="str">
            <v>SPECIALIST, COMPENSATION AND PROJECTS</v>
          </cell>
          <cell r="V15">
            <v>79.825000000000003</v>
          </cell>
        </row>
        <row r="16"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</row>
        <row r="17"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</row>
        <row r="18"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</row>
        <row r="19"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</row>
        <row r="20"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</row>
        <row r="21"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</row>
        <row r="22"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</row>
        <row r="23"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</row>
        <row r="24"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</row>
        <row r="25"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</row>
        <row r="26"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</row>
        <row r="27"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</row>
        <row r="28"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</row>
        <row r="29"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</row>
        <row r="30"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</row>
        <row r="31"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</row>
        <row r="32"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</row>
        <row r="33"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</row>
        <row r="34"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</row>
        <row r="35"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</row>
        <row r="36"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</row>
        <row r="37"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</row>
        <row r="38"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</row>
        <row r="39"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</row>
        <row r="40"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</row>
        <row r="41"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</row>
        <row r="42"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</row>
        <row r="43"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</row>
        <row r="44"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</row>
        <row r="45"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</row>
        <row r="46"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</row>
        <row r="47"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</row>
        <row r="48"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</row>
        <row r="49"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</row>
        <row r="50"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</row>
        <row r="51"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</row>
        <row r="52"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</row>
        <row r="53"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</row>
        <row r="54"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</row>
        <row r="55"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</row>
        <row r="56"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</row>
        <row r="57"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</row>
        <row r="58"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</row>
        <row r="59"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</row>
        <row r="60"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</row>
        <row r="61"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</row>
        <row r="62"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</row>
        <row r="63"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</row>
        <row r="64"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</row>
        <row r="65"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</row>
        <row r="66"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</row>
        <row r="67"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</row>
        <row r="68"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</row>
        <row r="69"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</row>
        <row r="70"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</row>
        <row r="71"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</row>
        <row r="72"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</row>
        <row r="73"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</row>
        <row r="74"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</row>
        <row r="75"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</row>
        <row r="76"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</row>
        <row r="77"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</row>
        <row r="78"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</row>
        <row r="79"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</row>
        <row r="80"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</row>
        <row r="81"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</row>
        <row r="82"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</row>
        <row r="83"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</row>
        <row r="84"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</row>
        <row r="85"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</row>
        <row r="86"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</row>
        <row r="87"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</row>
        <row r="88"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</row>
        <row r="89"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</row>
        <row r="90"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</row>
        <row r="91"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</row>
        <row r="92"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</row>
        <row r="93"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</row>
        <row r="94"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</row>
        <row r="95"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</row>
        <row r="96"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</row>
        <row r="97"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</row>
        <row r="98"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</row>
        <row r="99"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</row>
        <row r="100"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</row>
        <row r="101"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</row>
        <row r="102"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</row>
        <row r="103"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</row>
        <row r="104"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</row>
        <row r="105"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</row>
        <row r="106"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Main"/>
      <sheetName val="SS10-Leadsheet"/>
      <sheetName val="SS11-Journal Entries"/>
      <sheetName val="SS11.1 - JE Proof"/>
      <sheetName val="SS12-Summary"/>
      <sheetName val="SS13-Summary_Rate Rec"/>
      <sheetName val="SS14-Tax Cont Sch"/>
      <sheetName val="SS15-PY Provision to Actual"/>
      <sheetName val="SS16-Current Taxes"/>
      <sheetName val="SS17-Current Taxes - Prov."/>
      <sheetName val="SS18-Future Taxes"/>
      <sheetName val="SS19-Tax Rate"/>
      <sheetName val="SS20-Future Tax Rate"/>
      <sheetName val="SS21-Schedule 8"/>
      <sheetName val="SS22-Schedule 10"/>
      <sheetName val="SS23-Schedule 13"/>
      <sheetName val="SS-24-Cap Tax - General Corp"/>
      <sheetName val="SS25-Comments"/>
      <sheetName val="Sheet3"/>
    </sheetNames>
    <sheetDataSet>
      <sheetData sheetId="0" refreshError="1"/>
      <sheetData sheetId="1">
        <row r="6">
          <cell r="C6" t="str">
            <v>El Con Construction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"/>
      <sheetName val="INDEX"/>
      <sheetName val="DL"/>
      <sheetName val="(B1Raw)"/>
      <sheetName val="(F1Raw)"/>
      <sheetName val="(F2Raw)"/>
      <sheetName val="(F3Raw)"/>
      <sheetName val="(FYNextRaw)"/>
      <sheetName val="(A-LY)"/>
      <sheetName val="(A-FY)"/>
      <sheetName val="B1"/>
      <sheetName val="F1"/>
      <sheetName val="F2"/>
      <sheetName val="F3"/>
      <sheetName val="FYNext"/>
      <sheetName val="|BvF Codestring|"/>
      <sheetName val="|BvF Summary|"/>
      <sheetName val="|"/>
      <sheetName val="||"/>
      <sheetName val="|||"/>
      <sheetName val="|OPEX|"/>
      <sheetName val="|CAPEX|"/>
      <sheetName val="&lt;OPEX Report&gt;"/>
      <sheetName val="&lt;CAPEX Report&gt;"/>
      <sheetName val="|SS|"/>
      <sheetName val="|RC|"/>
      <sheetName val="{FS1}"/>
      <sheetName val="{FS2}"/>
      <sheetName val="{OEB}"/>
    </sheetNames>
    <sheetDataSet>
      <sheetData sheetId="0" refreshError="1"/>
      <sheetData sheetId="1">
        <row r="2">
          <cell r="Y2" t="str">
            <v>OK</v>
          </cell>
          <cell r="AD2">
            <v>2</v>
          </cell>
        </row>
        <row r="3">
          <cell r="AS3">
            <v>10</v>
          </cell>
          <cell r="AY3" t="str">
            <v>AARON HANNAH</v>
          </cell>
          <cell r="BC3">
            <v>40246</v>
          </cell>
        </row>
        <row r="4">
          <cell r="AD4">
            <v>2012</v>
          </cell>
          <cell r="AS4">
            <v>11</v>
          </cell>
          <cell r="AY4" t="str">
            <v>AARON SEBASTIAN</v>
          </cell>
          <cell r="BC4">
            <v>40247</v>
          </cell>
        </row>
        <row r="5">
          <cell r="AS5">
            <v>12</v>
          </cell>
          <cell r="AY5" t="str">
            <v>ADOLPH HEERSINK</v>
          </cell>
          <cell r="BC5">
            <v>40248</v>
          </cell>
        </row>
        <row r="6">
          <cell r="AS6">
            <v>13</v>
          </cell>
          <cell r="AY6" t="str">
            <v>ADRIAN PHILLIPS</v>
          </cell>
          <cell r="BC6">
            <v>40249</v>
          </cell>
        </row>
        <row r="7">
          <cell r="AS7">
            <v>14</v>
          </cell>
          <cell r="AY7" t="str">
            <v>ALAN STEWART</v>
          </cell>
          <cell r="BC7">
            <v>40250</v>
          </cell>
        </row>
        <row r="8">
          <cell r="AD8" t="str">
            <v>FEB FY2012</v>
          </cell>
          <cell r="AS8">
            <v>20</v>
          </cell>
          <cell r="AY8" t="str">
            <v>ALESSANDRA LOEWIG</v>
          </cell>
          <cell r="BC8">
            <v>40251</v>
          </cell>
        </row>
        <row r="9">
          <cell r="AD9" t="str">
            <v>February</v>
          </cell>
          <cell r="AS9">
            <v>30</v>
          </cell>
          <cell r="AY9" t="str">
            <v>ALICE PARDIAC</v>
          </cell>
          <cell r="BC9">
            <v>40252</v>
          </cell>
        </row>
        <row r="10">
          <cell r="AD10" t="str">
            <v>F1</v>
          </cell>
          <cell r="AS10">
            <v>50</v>
          </cell>
          <cell r="AY10" t="str">
            <v>AMANDA ROBINSON</v>
          </cell>
          <cell r="BC10">
            <v>40253</v>
          </cell>
        </row>
        <row r="11">
          <cell r="AD11">
            <v>2010</v>
          </cell>
          <cell r="AS11">
            <v>70</v>
          </cell>
          <cell r="AY11" t="str">
            <v>AMY ZAITZ</v>
          </cell>
          <cell r="BC11">
            <v>40254</v>
          </cell>
        </row>
        <row r="12">
          <cell r="AD12">
            <v>2011</v>
          </cell>
          <cell r="AY12" t="str">
            <v>ANDJELO KARAN</v>
          </cell>
          <cell r="BC12">
            <v>40255</v>
          </cell>
        </row>
        <row r="13">
          <cell r="AD13">
            <v>2012</v>
          </cell>
          <cell r="AY13" t="str">
            <v>ANDREA DANIELI</v>
          </cell>
          <cell r="BC13">
            <v>40256</v>
          </cell>
        </row>
        <row r="14">
          <cell r="AD14">
            <v>2013</v>
          </cell>
          <cell r="AY14" t="str">
            <v>ANDREW DRESCHLER</v>
          </cell>
          <cell r="BC14">
            <v>40257</v>
          </cell>
        </row>
        <row r="15">
          <cell r="AD15">
            <v>2014</v>
          </cell>
          <cell r="AY15" t="str">
            <v>ANDREW MEHLENBACHER</v>
          </cell>
          <cell r="BC15">
            <v>40258</v>
          </cell>
        </row>
        <row r="16">
          <cell r="AD16">
            <v>2015</v>
          </cell>
          <cell r="AY16" t="str">
            <v>ANDREW TURNEY</v>
          </cell>
          <cell r="BC16">
            <v>40259</v>
          </cell>
        </row>
        <row r="17">
          <cell r="AD17">
            <v>2016</v>
          </cell>
          <cell r="AY17" t="str">
            <v>ANDY KERR</v>
          </cell>
          <cell r="BC17">
            <v>40260</v>
          </cell>
        </row>
        <row r="18">
          <cell r="AD18">
            <v>2017</v>
          </cell>
          <cell r="AY18" t="str">
            <v>ANITA TROTT</v>
          </cell>
          <cell r="BC18">
            <v>40261</v>
          </cell>
        </row>
        <row r="19">
          <cell r="AD19">
            <v>2018</v>
          </cell>
          <cell r="AY19" t="str">
            <v>ANN LAHAIE</v>
          </cell>
          <cell r="BC19">
            <v>40262</v>
          </cell>
        </row>
        <row r="20">
          <cell r="AD20">
            <v>2019</v>
          </cell>
          <cell r="AY20" t="str">
            <v>ANNA CASTALDI</v>
          </cell>
          <cell r="BC20">
            <v>40263</v>
          </cell>
        </row>
        <row r="21">
          <cell r="AY21" t="str">
            <v>ANNETTE MACKIE</v>
          </cell>
          <cell r="BC21">
            <v>40264</v>
          </cell>
        </row>
        <row r="22">
          <cell r="AY22" t="str">
            <v>ANTHONY LAMMERS</v>
          </cell>
          <cell r="BC22">
            <v>40265</v>
          </cell>
        </row>
        <row r="23">
          <cell r="AY23" t="str">
            <v>ANTHONY LANCIA</v>
          </cell>
          <cell r="BC23">
            <v>40266</v>
          </cell>
        </row>
        <row r="24">
          <cell r="AY24" t="str">
            <v>ANTONIO IAVARONE</v>
          </cell>
          <cell r="BC24">
            <v>40267</v>
          </cell>
        </row>
        <row r="25">
          <cell r="AY25" t="str">
            <v>ARTHUR THOMAS</v>
          </cell>
          <cell r="BC25">
            <v>40268</v>
          </cell>
        </row>
        <row r="26">
          <cell r="AY26" t="str">
            <v>BARBARA MCCORMICK</v>
          </cell>
          <cell r="BC26">
            <v>40269</v>
          </cell>
        </row>
        <row r="27">
          <cell r="AY27" t="str">
            <v>BARRY MOORE</v>
          </cell>
          <cell r="BC27">
            <v>40270</v>
          </cell>
        </row>
        <row r="28">
          <cell r="AY28" t="str">
            <v>BEVERLY YOUNG</v>
          </cell>
          <cell r="BC28">
            <v>40271</v>
          </cell>
        </row>
        <row r="29">
          <cell r="AY29" t="str">
            <v>BILL KHASHFE</v>
          </cell>
          <cell r="BC29">
            <v>40272</v>
          </cell>
        </row>
        <row r="30">
          <cell r="AY30" t="str">
            <v>BLAISE LIAKI</v>
          </cell>
          <cell r="BC30">
            <v>40273</v>
          </cell>
        </row>
        <row r="31">
          <cell r="AY31" t="str">
            <v>BOBBI-ANNE ALEXANDER</v>
          </cell>
          <cell r="BC31">
            <v>40274</v>
          </cell>
        </row>
        <row r="32">
          <cell r="AY32" t="str">
            <v>BOYD CARLSON</v>
          </cell>
          <cell r="BC32">
            <v>40275</v>
          </cell>
        </row>
        <row r="33">
          <cell r="AY33" t="str">
            <v>BRAD CARR</v>
          </cell>
          <cell r="BC33">
            <v>40276</v>
          </cell>
        </row>
        <row r="34">
          <cell r="AY34" t="str">
            <v>BRAD DOUGLAS</v>
          </cell>
          <cell r="BC34">
            <v>40277</v>
          </cell>
        </row>
        <row r="35">
          <cell r="AY35" t="str">
            <v>BRAD FRYETT</v>
          </cell>
          <cell r="BC35">
            <v>40278</v>
          </cell>
        </row>
        <row r="36">
          <cell r="AY36" t="str">
            <v>BRAD MACCORMACK</v>
          </cell>
          <cell r="BC36">
            <v>40279</v>
          </cell>
        </row>
        <row r="37">
          <cell r="AY37" t="str">
            <v>BRADLEY WHITWELL</v>
          </cell>
          <cell r="BC37">
            <v>40280</v>
          </cell>
        </row>
        <row r="38">
          <cell r="AY38" t="str">
            <v>BRANDON SMITH</v>
          </cell>
          <cell r="BC38">
            <v>40281</v>
          </cell>
        </row>
        <row r="39">
          <cell r="AY39" t="str">
            <v>BRANKA STEFANOVIC</v>
          </cell>
          <cell r="BC39">
            <v>40282</v>
          </cell>
        </row>
        <row r="40">
          <cell r="AY40" t="str">
            <v>BRENDA MORROW</v>
          </cell>
          <cell r="BC40">
            <v>40283</v>
          </cell>
        </row>
        <row r="41">
          <cell r="AY41" t="str">
            <v>BRENT MURRAY</v>
          </cell>
          <cell r="BC41">
            <v>40284</v>
          </cell>
        </row>
        <row r="42">
          <cell r="AY42" t="str">
            <v>BRETT GAUVREAU</v>
          </cell>
          <cell r="BC42">
            <v>40285</v>
          </cell>
        </row>
        <row r="43">
          <cell r="AY43" t="str">
            <v>BRETT MILES</v>
          </cell>
          <cell r="BC43">
            <v>40286</v>
          </cell>
        </row>
        <row r="44">
          <cell r="AY44" t="str">
            <v>BRIAN BOTA</v>
          </cell>
          <cell r="BC44">
            <v>40287</v>
          </cell>
        </row>
        <row r="45">
          <cell r="AY45" t="str">
            <v>BRIAN HENLEY</v>
          </cell>
          <cell r="BC45">
            <v>40288</v>
          </cell>
        </row>
        <row r="46">
          <cell r="AY46" t="str">
            <v>BRIAN MACDONALD</v>
          </cell>
          <cell r="BC46">
            <v>40289</v>
          </cell>
        </row>
        <row r="47">
          <cell r="AY47" t="str">
            <v>BRIAN ROBINSON</v>
          </cell>
          <cell r="BC47">
            <v>40290</v>
          </cell>
        </row>
        <row r="48">
          <cell r="AY48" t="str">
            <v>BRIAN ROSS</v>
          </cell>
          <cell r="BC48">
            <v>40291</v>
          </cell>
        </row>
        <row r="49">
          <cell r="AY49" t="str">
            <v>BRIAN SMITH</v>
          </cell>
          <cell r="BC49">
            <v>40292</v>
          </cell>
        </row>
        <row r="50">
          <cell r="AY50" t="str">
            <v>BRIAN WARREN</v>
          </cell>
          <cell r="BC50">
            <v>40293</v>
          </cell>
        </row>
        <row r="51">
          <cell r="AY51" t="str">
            <v>BRIAN WEBSTER</v>
          </cell>
          <cell r="BC51">
            <v>40294</v>
          </cell>
        </row>
        <row r="52">
          <cell r="AY52" t="str">
            <v>BRUCE BARR</v>
          </cell>
          <cell r="BC52">
            <v>40295</v>
          </cell>
        </row>
        <row r="53">
          <cell r="AY53" t="str">
            <v>BRUCE BOYKO</v>
          </cell>
          <cell r="BC53">
            <v>40296</v>
          </cell>
        </row>
        <row r="54">
          <cell r="AY54" t="str">
            <v>BRUCE MCNEA</v>
          </cell>
          <cell r="BC54">
            <v>40297</v>
          </cell>
        </row>
        <row r="55">
          <cell r="AY55" t="str">
            <v>BRUCE PAYNE</v>
          </cell>
          <cell r="BC55">
            <v>40298</v>
          </cell>
        </row>
        <row r="56">
          <cell r="AY56" t="str">
            <v>BRUCE THACHUK</v>
          </cell>
          <cell r="BC56">
            <v>40299</v>
          </cell>
        </row>
        <row r="57">
          <cell r="AY57" t="str">
            <v>CARMINE CALABRESE</v>
          </cell>
          <cell r="BC57">
            <v>40300</v>
          </cell>
        </row>
        <row r="58">
          <cell r="AY58" t="str">
            <v>CAROL BEAUPARLANT</v>
          </cell>
          <cell r="BC58">
            <v>40301</v>
          </cell>
        </row>
        <row r="59">
          <cell r="AY59" t="str">
            <v>CATHERINE LIVINGSTONE</v>
          </cell>
          <cell r="BC59">
            <v>40302</v>
          </cell>
        </row>
        <row r="60">
          <cell r="AY60" t="str">
            <v>CATHERINE SZPYTMA</v>
          </cell>
          <cell r="BC60">
            <v>40303</v>
          </cell>
        </row>
        <row r="61">
          <cell r="AY61" t="str">
            <v>CATHLEEN GUILLEMETTE</v>
          </cell>
          <cell r="BC61">
            <v>40304</v>
          </cell>
        </row>
        <row r="62">
          <cell r="AY62" t="str">
            <v>CELIA ZANATTA</v>
          </cell>
          <cell r="BC62">
            <v>40305</v>
          </cell>
        </row>
        <row r="63">
          <cell r="AY63" t="str">
            <v>CESIRA GENUARDI</v>
          </cell>
          <cell r="BC63">
            <v>40306</v>
          </cell>
        </row>
        <row r="64">
          <cell r="AY64" t="str">
            <v>CHARLES DUNHAM</v>
          </cell>
          <cell r="BC64">
            <v>40307</v>
          </cell>
        </row>
        <row r="65">
          <cell r="AY65" t="str">
            <v>CHARLES HOWELL</v>
          </cell>
          <cell r="BC65">
            <v>40308</v>
          </cell>
        </row>
        <row r="66">
          <cell r="AY66" t="str">
            <v>CHERYL MCINTOSH</v>
          </cell>
          <cell r="BC66">
            <v>40309</v>
          </cell>
        </row>
        <row r="67">
          <cell r="AY67" t="str">
            <v>CHRIS DOULIOS</v>
          </cell>
          <cell r="BC67">
            <v>40310</v>
          </cell>
        </row>
        <row r="68">
          <cell r="AY68" t="str">
            <v>CHRIS JOLIE</v>
          </cell>
          <cell r="BC68">
            <v>40311</v>
          </cell>
        </row>
        <row r="69">
          <cell r="AY69" t="str">
            <v>CHRIS WILKES</v>
          </cell>
          <cell r="BC69">
            <v>40312</v>
          </cell>
        </row>
        <row r="70">
          <cell r="AY70" t="str">
            <v>CHRISTIE STEMMLER</v>
          </cell>
          <cell r="BC70">
            <v>40313</v>
          </cell>
        </row>
        <row r="71">
          <cell r="AY71" t="str">
            <v>CHRISTINE MEREDITH</v>
          </cell>
          <cell r="BC71">
            <v>40314</v>
          </cell>
        </row>
        <row r="72">
          <cell r="AY72" t="str">
            <v>CHRISTOPHER GARDNER</v>
          </cell>
          <cell r="BC72">
            <v>40315</v>
          </cell>
        </row>
        <row r="73">
          <cell r="AY73" t="str">
            <v>CINDY ROGERSON</v>
          </cell>
          <cell r="BC73">
            <v>40316</v>
          </cell>
        </row>
        <row r="74">
          <cell r="AY74" t="str">
            <v>CLAUDIO ANGELONE</v>
          </cell>
          <cell r="BC74">
            <v>40317</v>
          </cell>
        </row>
        <row r="75">
          <cell r="AY75" t="str">
            <v>CLAUDIO PALAZZO</v>
          </cell>
          <cell r="BC75">
            <v>40318</v>
          </cell>
        </row>
        <row r="76">
          <cell r="AY76" t="str">
            <v>CLAUDIO ZUGNO</v>
          </cell>
          <cell r="BC76">
            <v>40319</v>
          </cell>
        </row>
        <row r="77">
          <cell r="BC77">
            <v>40320</v>
          </cell>
        </row>
        <row r="78">
          <cell r="AY78" t="str">
            <v>COREY HAND</v>
          </cell>
          <cell r="BC78">
            <v>40321</v>
          </cell>
        </row>
        <row r="79">
          <cell r="AY79" t="str">
            <v>COREY HENDERSON</v>
          </cell>
          <cell r="BC79">
            <v>40322</v>
          </cell>
        </row>
        <row r="80">
          <cell r="AY80" t="str">
            <v>CRAIG SULLIVAN</v>
          </cell>
          <cell r="BC80">
            <v>40323</v>
          </cell>
        </row>
        <row r="81">
          <cell r="AY81" t="str">
            <v>DAN CANTWELL</v>
          </cell>
          <cell r="BC81">
            <v>40324</v>
          </cell>
        </row>
        <row r="82">
          <cell r="AY82" t="str">
            <v>DAN PREDOJEVIC</v>
          </cell>
          <cell r="BC82">
            <v>40325</v>
          </cell>
        </row>
        <row r="83">
          <cell r="AY83" t="str">
            <v>DANIEL BERBECARU</v>
          </cell>
          <cell r="BC83">
            <v>40326</v>
          </cell>
        </row>
        <row r="84">
          <cell r="AY84" t="str">
            <v>DANIEL DESPRES</v>
          </cell>
          <cell r="BC84">
            <v>40327</v>
          </cell>
        </row>
        <row r="85">
          <cell r="AY85" t="str">
            <v>DANIEL FRANCIOSA</v>
          </cell>
          <cell r="BC85">
            <v>40328</v>
          </cell>
        </row>
        <row r="86">
          <cell r="AY86" t="str">
            <v>DANIEL LAWRENCE</v>
          </cell>
          <cell r="BC86">
            <v>40329</v>
          </cell>
        </row>
        <row r="87">
          <cell r="AY87" t="str">
            <v>DANIEL ROBERGE</v>
          </cell>
          <cell r="BC87">
            <v>40330</v>
          </cell>
        </row>
        <row r="88">
          <cell r="AY88" t="str">
            <v>DANIEL SKIDMORE</v>
          </cell>
          <cell r="BC88">
            <v>40331</v>
          </cell>
        </row>
        <row r="89">
          <cell r="AY89" t="str">
            <v>DANIEL SUAREZ-BACZEK</v>
          </cell>
          <cell r="BC89">
            <v>40332</v>
          </cell>
        </row>
        <row r="90">
          <cell r="AY90" t="str">
            <v>DAREN BURKE</v>
          </cell>
          <cell r="BC90">
            <v>40333</v>
          </cell>
        </row>
        <row r="91">
          <cell r="AY91" t="str">
            <v>DARLENE NELSON</v>
          </cell>
          <cell r="BC91">
            <v>40334</v>
          </cell>
        </row>
        <row r="92">
          <cell r="AY92" t="str">
            <v>DARLENE PEARSON</v>
          </cell>
          <cell r="BC92">
            <v>40335</v>
          </cell>
        </row>
        <row r="93">
          <cell r="AY93" t="str">
            <v>DAVE PRESSLEY</v>
          </cell>
          <cell r="BC93">
            <v>40336</v>
          </cell>
        </row>
        <row r="94">
          <cell r="AY94" t="str">
            <v>DAVE RIDDELL</v>
          </cell>
          <cell r="BC94">
            <v>40337</v>
          </cell>
        </row>
        <row r="95">
          <cell r="AY95" t="str">
            <v>DAVE ROBINSON</v>
          </cell>
          <cell r="BC95">
            <v>40338</v>
          </cell>
        </row>
        <row r="96">
          <cell r="AY96" t="str">
            <v>DAVID ASKIN</v>
          </cell>
          <cell r="BC96">
            <v>40339</v>
          </cell>
        </row>
        <row r="97">
          <cell r="AY97" t="str">
            <v>DAVID EVANS</v>
          </cell>
          <cell r="BC97">
            <v>40340</v>
          </cell>
        </row>
        <row r="98">
          <cell r="AY98" t="str">
            <v>DAVID HADDOCK</v>
          </cell>
          <cell r="BC98">
            <v>40341</v>
          </cell>
        </row>
        <row r="99">
          <cell r="AY99" t="str">
            <v>DAVID KIRK</v>
          </cell>
          <cell r="BC99">
            <v>40342</v>
          </cell>
        </row>
        <row r="100">
          <cell r="AY100" t="str">
            <v>DAVID OOSTERLINCK</v>
          </cell>
          <cell r="BC100">
            <v>40343</v>
          </cell>
        </row>
        <row r="101">
          <cell r="AY101" t="str">
            <v>DAVID SYMONS</v>
          </cell>
          <cell r="BC101">
            <v>40344</v>
          </cell>
        </row>
        <row r="102">
          <cell r="AY102" t="str">
            <v>DAVID WOODCOCK</v>
          </cell>
          <cell r="BC102">
            <v>40345</v>
          </cell>
        </row>
        <row r="103">
          <cell r="AY103" t="str">
            <v>DAWN FREEMAN</v>
          </cell>
          <cell r="BC103">
            <v>40346</v>
          </cell>
        </row>
        <row r="104">
          <cell r="AY104" t="str">
            <v>DAWN MANNING</v>
          </cell>
          <cell r="BC104">
            <v>40347</v>
          </cell>
        </row>
        <row r="105">
          <cell r="AY105" t="str">
            <v>DEAN ANDERSON</v>
          </cell>
          <cell r="BC105">
            <v>40348</v>
          </cell>
        </row>
        <row r="106">
          <cell r="AY106" t="str">
            <v>DEAN LORO</v>
          </cell>
          <cell r="BC106">
            <v>40349</v>
          </cell>
        </row>
        <row r="107">
          <cell r="AY107" t="str">
            <v>DEANNA CANDLISH</v>
          </cell>
          <cell r="BC107">
            <v>40350</v>
          </cell>
        </row>
        <row r="108">
          <cell r="AY108" t="str">
            <v>DEBORAH SIMPSON</v>
          </cell>
          <cell r="BC108">
            <v>40351</v>
          </cell>
        </row>
        <row r="109">
          <cell r="AY109" t="str">
            <v>DELAINE BELL</v>
          </cell>
          <cell r="BC109">
            <v>40352</v>
          </cell>
        </row>
        <row r="110">
          <cell r="AY110" t="str">
            <v>DENNIS BERBERICK</v>
          </cell>
          <cell r="BC110">
            <v>40353</v>
          </cell>
        </row>
        <row r="111">
          <cell r="AY111" t="str">
            <v>DENNIS FRANCO</v>
          </cell>
          <cell r="BC111">
            <v>40354</v>
          </cell>
        </row>
        <row r="112">
          <cell r="AY112" t="str">
            <v>DEREK GUDGEON</v>
          </cell>
          <cell r="BC112">
            <v>40355</v>
          </cell>
        </row>
        <row r="113">
          <cell r="AY113" t="str">
            <v>DEVIN BOOTY</v>
          </cell>
          <cell r="BC113">
            <v>40356</v>
          </cell>
        </row>
        <row r="114">
          <cell r="AY114" t="str">
            <v>DIANE MANCINI</v>
          </cell>
          <cell r="BC114">
            <v>40357</v>
          </cell>
        </row>
        <row r="115">
          <cell r="AY115" t="str">
            <v>DIANNE GRAVES</v>
          </cell>
          <cell r="BC115">
            <v>40358</v>
          </cell>
        </row>
        <row r="116">
          <cell r="AY116" t="str">
            <v>DOMENIC COSENTINO</v>
          </cell>
          <cell r="BC116">
            <v>40359</v>
          </cell>
        </row>
        <row r="117">
          <cell r="AY117" t="str">
            <v>DON NICKERSON</v>
          </cell>
          <cell r="BC117">
            <v>40360</v>
          </cell>
        </row>
        <row r="118">
          <cell r="AY118" t="str">
            <v>DONALD BULTHUIS</v>
          </cell>
          <cell r="BC118">
            <v>40361</v>
          </cell>
        </row>
        <row r="119">
          <cell r="AY119" t="str">
            <v>DONALD DESPOND</v>
          </cell>
          <cell r="BC119">
            <v>40362</v>
          </cell>
        </row>
        <row r="120">
          <cell r="AY120" t="str">
            <v>DONNA POTTS</v>
          </cell>
          <cell r="BC120">
            <v>40363</v>
          </cell>
        </row>
        <row r="121">
          <cell r="AY121" t="str">
            <v>DOROTHY HOLME</v>
          </cell>
          <cell r="BC121">
            <v>40364</v>
          </cell>
        </row>
        <row r="122">
          <cell r="AY122" t="str">
            <v>DOUG DEWAR</v>
          </cell>
          <cell r="BC122">
            <v>40365</v>
          </cell>
        </row>
        <row r="123">
          <cell r="AY123" t="str">
            <v>DOUGLAS MCCLELLAN</v>
          </cell>
          <cell r="BC123">
            <v>40366</v>
          </cell>
        </row>
        <row r="124">
          <cell r="AY124" t="str">
            <v>EILEEN CAMPBELL</v>
          </cell>
          <cell r="BC124">
            <v>40367</v>
          </cell>
        </row>
        <row r="125">
          <cell r="AY125" t="str">
            <v>ELLA RAYNER</v>
          </cell>
          <cell r="BC125">
            <v>40368</v>
          </cell>
        </row>
        <row r="126">
          <cell r="AY126" t="str">
            <v>ERIC CHARTRAND</v>
          </cell>
          <cell r="BC126">
            <v>40369</v>
          </cell>
        </row>
        <row r="127">
          <cell r="AY127" t="str">
            <v>ERIC ROLFE</v>
          </cell>
          <cell r="BC127">
            <v>40370</v>
          </cell>
        </row>
        <row r="128">
          <cell r="AY128" t="str">
            <v>EVAN COWELL</v>
          </cell>
          <cell r="BC128">
            <v>40371</v>
          </cell>
        </row>
        <row r="129">
          <cell r="AY129" t="str">
            <v>EVANTHIA IKONOMIDIS</v>
          </cell>
          <cell r="BC129">
            <v>40372</v>
          </cell>
        </row>
        <row r="130">
          <cell r="AY130" t="str">
            <v>FERNANDO CASALLAS</v>
          </cell>
          <cell r="BC130">
            <v>40373</v>
          </cell>
        </row>
        <row r="131">
          <cell r="AY131" t="str">
            <v>FIEZAL AHAD</v>
          </cell>
          <cell r="BC131">
            <v>40374</v>
          </cell>
        </row>
        <row r="132">
          <cell r="AY132" t="str">
            <v>FLORIN MIHAI</v>
          </cell>
          <cell r="BC132">
            <v>40375</v>
          </cell>
        </row>
        <row r="133">
          <cell r="AY133" t="str">
            <v>FRANCA AMARAL</v>
          </cell>
          <cell r="BC133">
            <v>40376</v>
          </cell>
        </row>
        <row r="134">
          <cell r="AY134" t="str">
            <v>FRANCES DOYLE</v>
          </cell>
          <cell r="BC134">
            <v>40377</v>
          </cell>
        </row>
        <row r="135">
          <cell r="AY135" t="str">
            <v>FRANK GIANCOLA</v>
          </cell>
          <cell r="BC135">
            <v>40378</v>
          </cell>
        </row>
        <row r="136">
          <cell r="AY136" t="str">
            <v>FRED MAY</v>
          </cell>
          <cell r="BC136">
            <v>40379</v>
          </cell>
        </row>
        <row r="137">
          <cell r="AY137" t="str">
            <v>GARY CHIAROT</v>
          </cell>
          <cell r="BC137">
            <v>40380</v>
          </cell>
        </row>
        <row r="138">
          <cell r="AY138" t="str">
            <v>GARY MACDONALD</v>
          </cell>
          <cell r="BC138">
            <v>40381</v>
          </cell>
        </row>
        <row r="139">
          <cell r="AY139" t="str">
            <v>GEORGE SCHACHTSCHNEIDER</v>
          </cell>
          <cell r="BC139">
            <v>40382</v>
          </cell>
        </row>
        <row r="140">
          <cell r="AY140" t="str">
            <v>GERRY DIGIACINTO</v>
          </cell>
          <cell r="BC140">
            <v>40383</v>
          </cell>
        </row>
        <row r="141">
          <cell r="AY141" t="str">
            <v>GILLES MONGRAIN</v>
          </cell>
          <cell r="BC141">
            <v>40384</v>
          </cell>
        </row>
        <row r="142">
          <cell r="AY142" t="str">
            <v>GIRVAN GRAY</v>
          </cell>
          <cell r="BC142">
            <v>40385</v>
          </cell>
        </row>
        <row r="143">
          <cell r="AY143" t="str">
            <v>GRACE RAFTER</v>
          </cell>
          <cell r="BC143">
            <v>40386</v>
          </cell>
        </row>
        <row r="144">
          <cell r="AY144" t="str">
            <v>GRAHAM LEE</v>
          </cell>
          <cell r="BC144">
            <v>40387</v>
          </cell>
        </row>
        <row r="145">
          <cell r="AY145" t="str">
            <v>GREG BALLINGER</v>
          </cell>
          <cell r="BC145">
            <v>40388</v>
          </cell>
        </row>
        <row r="146">
          <cell r="AY146" t="str">
            <v>GREG SCOBIE</v>
          </cell>
          <cell r="BC146">
            <v>40389</v>
          </cell>
        </row>
        <row r="147">
          <cell r="AY147" t="str">
            <v>GREG VANDE KUYT</v>
          </cell>
          <cell r="BC147">
            <v>40390</v>
          </cell>
        </row>
        <row r="148">
          <cell r="AY148" t="str">
            <v>GREGG HUTCHINSON</v>
          </cell>
          <cell r="BC148">
            <v>40391</v>
          </cell>
        </row>
        <row r="149">
          <cell r="AY149" t="str">
            <v>GREGORY CLARKE</v>
          </cell>
          <cell r="BC149">
            <v>40392</v>
          </cell>
        </row>
        <row r="150">
          <cell r="AY150" t="str">
            <v>HANI TAKI</v>
          </cell>
          <cell r="BC150">
            <v>40393</v>
          </cell>
        </row>
        <row r="151">
          <cell r="AY151" t="str">
            <v>HANY IBRAHIM</v>
          </cell>
          <cell r="BC151">
            <v>40394</v>
          </cell>
        </row>
        <row r="152">
          <cell r="AY152" t="str">
            <v>HARRY NARINE</v>
          </cell>
          <cell r="BC152">
            <v>40395</v>
          </cell>
        </row>
        <row r="153">
          <cell r="AY153" t="str">
            <v>HENRY WINTER</v>
          </cell>
          <cell r="BC153">
            <v>40396</v>
          </cell>
        </row>
        <row r="154">
          <cell r="AY154" t="str">
            <v>IAN COWE</v>
          </cell>
          <cell r="BC154">
            <v>40397</v>
          </cell>
        </row>
        <row r="155">
          <cell r="AY155" t="str">
            <v>IAN ELSASSER</v>
          </cell>
          <cell r="BC155">
            <v>40398</v>
          </cell>
        </row>
        <row r="156">
          <cell r="AY156" t="str">
            <v>IAN INNIS</v>
          </cell>
          <cell r="BC156">
            <v>40399</v>
          </cell>
        </row>
        <row r="157">
          <cell r="AY157" t="str">
            <v>IAN MORRIS</v>
          </cell>
          <cell r="BC157">
            <v>40400</v>
          </cell>
        </row>
        <row r="158">
          <cell r="AY158" t="str">
            <v>IGOR RUSIC</v>
          </cell>
          <cell r="BC158">
            <v>40401</v>
          </cell>
        </row>
        <row r="159">
          <cell r="AY159" t="str">
            <v>INDY BUTANY-DESOUZA</v>
          </cell>
          <cell r="BC159">
            <v>40402</v>
          </cell>
        </row>
        <row r="160">
          <cell r="AY160" t="str">
            <v>IRENE BECK</v>
          </cell>
          <cell r="BC160">
            <v>40403</v>
          </cell>
        </row>
        <row r="161">
          <cell r="AY161" t="str">
            <v>IVAN TOMASIC</v>
          </cell>
          <cell r="BC161">
            <v>40404</v>
          </cell>
        </row>
        <row r="162">
          <cell r="AY162" t="str">
            <v>IVANA STOSIC</v>
          </cell>
          <cell r="BC162">
            <v>40405</v>
          </cell>
        </row>
        <row r="163">
          <cell r="AY163" t="str">
            <v>JAMES ARNEL</v>
          </cell>
          <cell r="BC163">
            <v>40406</v>
          </cell>
        </row>
        <row r="164">
          <cell r="AY164" t="str">
            <v>JAMES COCHRANE</v>
          </cell>
          <cell r="BC164">
            <v>40407</v>
          </cell>
        </row>
        <row r="165">
          <cell r="AY165" t="str">
            <v>JAMES HILL</v>
          </cell>
          <cell r="BC165">
            <v>40408</v>
          </cell>
        </row>
        <row r="166">
          <cell r="AY166" t="str">
            <v>JAMES HUSSACK</v>
          </cell>
          <cell r="BC166">
            <v>40409</v>
          </cell>
        </row>
        <row r="167">
          <cell r="AY167" t="str">
            <v>JAMES JOHNSON</v>
          </cell>
          <cell r="BC167">
            <v>40410</v>
          </cell>
        </row>
        <row r="168">
          <cell r="AY168" t="str">
            <v>JAMES REES</v>
          </cell>
          <cell r="BC168">
            <v>40411</v>
          </cell>
        </row>
        <row r="169">
          <cell r="AY169" t="str">
            <v>JAMES SCOTT</v>
          </cell>
          <cell r="BC169">
            <v>40412</v>
          </cell>
        </row>
        <row r="170">
          <cell r="AY170" t="str">
            <v>JANE HUMPHRIES</v>
          </cell>
          <cell r="BC170">
            <v>40413</v>
          </cell>
        </row>
        <row r="171">
          <cell r="AY171" t="str">
            <v>JANET RINIERI</v>
          </cell>
          <cell r="BC171">
            <v>40414</v>
          </cell>
        </row>
        <row r="172">
          <cell r="AY172" t="str">
            <v>JANICE JOHNSTON</v>
          </cell>
          <cell r="BC172">
            <v>40415</v>
          </cell>
        </row>
        <row r="173">
          <cell r="AY173" t="str">
            <v>JASON CAUCCI</v>
          </cell>
          <cell r="BC173">
            <v>40416</v>
          </cell>
        </row>
        <row r="174">
          <cell r="AY174" t="str">
            <v>JASON KONING</v>
          </cell>
          <cell r="BC174">
            <v>40417</v>
          </cell>
        </row>
        <row r="175">
          <cell r="AY175" t="str">
            <v>JASON MCBRIDE</v>
          </cell>
          <cell r="BC175">
            <v>40418</v>
          </cell>
        </row>
        <row r="176">
          <cell r="AY176" t="str">
            <v>JASON NEWLANDS</v>
          </cell>
          <cell r="BC176">
            <v>40419</v>
          </cell>
        </row>
        <row r="177">
          <cell r="AY177" t="str">
            <v>JASON SCHAUBEL</v>
          </cell>
          <cell r="BC177">
            <v>40420</v>
          </cell>
        </row>
        <row r="178">
          <cell r="AY178" t="str">
            <v>JASON THOMPSON</v>
          </cell>
          <cell r="BC178">
            <v>40421</v>
          </cell>
        </row>
        <row r="179">
          <cell r="AY179" t="str">
            <v>JAYNE HUBATSCHEK</v>
          </cell>
          <cell r="BC179">
            <v>40422</v>
          </cell>
        </row>
        <row r="180">
          <cell r="AY180" t="str">
            <v>JEFF MACDONALD</v>
          </cell>
          <cell r="BC180">
            <v>40423</v>
          </cell>
        </row>
        <row r="181">
          <cell r="AY181" t="str">
            <v>JEFFERY LAMARR</v>
          </cell>
          <cell r="BC181">
            <v>40424</v>
          </cell>
        </row>
        <row r="182">
          <cell r="AY182" t="str">
            <v>JEFFREY GALBRAITH</v>
          </cell>
          <cell r="BC182">
            <v>40425</v>
          </cell>
        </row>
        <row r="183">
          <cell r="AY183" t="str">
            <v>JEFFREY KOEPPE</v>
          </cell>
          <cell r="BC183">
            <v>40426</v>
          </cell>
        </row>
        <row r="184">
          <cell r="AY184" t="str">
            <v>JEFFREY MCNAB</v>
          </cell>
          <cell r="BC184">
            <v>40427</v>
          </cell>
        </row>
        <row r="185">
          <cell r="AY185" t="str">
            <v>JEFFREY SKIDMORE</v>
          </cell>
          <cell r="BC185">
            <v>40428</v>
          </cell>
        </row>
        <row r="186">
          <cell r="AY186" t="str">
            <v>JENNIFER HALL</v>
          </cell>
          <cell r="BC186">
            <v>40429</v>
          </cell>
        </row>
        <row r="187">
          <cell r="AY187" t="str">
            <v>JENNIFER LINDLEY</v>
          </cell>
          <cell r="BC187">
            <v>40430</v>
          </cell>
        </row>
        <row r="188">
          <cell r="AY188" t="str">
            <v>JENNIFER MARTINEAU</v>
          </cell>
          <cell r="BC188">
            <v>40431</v>
          </cell>
        </row>
        <row r="189">
          <cell r="AY189" t="str">
            <v>JENNIFER QUINLAN</v>
          </cell>
          <cell r="BC189">
            <v>40432</v>
          </cell>
        </row>
        <row r="190">
          <cell r="AY190" t="str">
            <v>JENNIFER ROBINS</v>
          </cell>
          <cell r="BC190">
            <v>40433</v>
          </cell>
        </row>
        <row r="191">
          <cell r="AY191" t="str">
            <v>JERALD COMETTO</v>
          </cell>
          <cell r="BC191">
            <v>40434</v>
          </cell>
        </row>
        <row r="192">
          <cell r="AY192" t="str">
            <v>JIM BUTLER</v>
          </cell>
          <cell r="BC192">
            <v>40435</v>
          </cell>
        </row>
        <row r="193">
          <cell r="AY193" t="str">
            <v>JIM PATTERSON</v>
          </cell>
          <cell r="BC193">
            <v>40436</v>
          </cell>
        </row>
        <row r="194">
          <cell r="AY194" t="str">
            <v>JIM STINSON</v>
          </cell>
          <cell r="BC194">
            <v>40437</v>
          </cell>
        </row>
        <row r="195">
          <cell r="AY195" t="str">
            <v>JOANNE VANDENBERG</v>
          </cell>
          <cell r="BC195">
            <v>40438</v>
          </cell>
        </row>
        <row r="196">
          <cell r="AY196" t="str">
            <v>JOE GERRIOR</v>
          </cell>
          <cell r="BC196">
            <v>40439</v>
          </cell>
        </row>
        <row r="197">
          <cell r="AY197" t="str">
            <v>JOE GIANETTO</v>
          </cell>
          <cell r="BC197">
            <v>40440</v>
          </cell>
        </row>
        <row r="198">
          <cell r="AY198" t="str">
            <v>JOE SHAWIHAT</v>
          </cell>
          <cell r="BC198">
            <v>40441</v>
          </cell>
        </row>
        <row r="199">
          <cell r="AY199" t="str">
            <v>JOE WIERDA</v>
          </cell>
          <cell r="BC199">
            <v>40442</v>
          </cell>
        </row>
        <row r="200">
          <cell r="AY200" t="str">
            <v>JOHN BASILIO</v>
          </cell>
          <cell r="BC200">
            <v>40443</v>
          </cell>
        </row>
        <row r="201">
          <cell r="AY201" t="str">
            <v>JOHN BRENYO</v>
          </cell>
          <cell r="BC201">
            <v>40444</v>
          </cell>
        </row>
        <row r="202">
          <cell r="AY202" t="str">
            <v>JOHN FOURNIER</v>
          </cell>
          <cell r="BC202">
            <v>40445</v>
          </cell>
        </row>
        <row r="203">
          <cell r="AY203" t="str">
            <v>JOHN LUSTED</v>
          </cell>
          <cell r="BC203">
            <v>40446</v>
          </cell>
        </row>
        <row r="204">
          <cell r="AY204" t="str">
            <v>JOHN ROBERTSON</v>
          </cell>
          <cell r="BC204">
            <v>40447</v>
          </cell>
        </row>
        <row r="205">
          <cell r="AY205" t="str">
            <v>JOHN SELKIRK</v>
          </cell>
          <cell r="BC205">
            <v>40448</v>
          </cell>
        </row>
        <row r="206">
          <cell r="AY206" t="str">
            <v>JOHN STEVENSON</v>
          </cell>
          <cell r="BC206">
            <v>40449</v>
          </cell>
        </row>
        <row r="207">
          <cell r="AY207" t="str">
            <v>JOHN THOMPSON</v>
          </cell>
          <cell r="BC207">
            <v>40450</v>
          </cell>
        </row>
        <row r="208">
          <cell r="AY208" t="str">
            <v>JOHN THORNTON</v>
          </cell>
          <cell r="BC208">
            <v>40451</v>
          </cell>
        </row>
        <row r="209">
          <cell r="AY209" t="str">
            <v>JOHN WHITE</v>
          </cell>
          <cell r="BC209">
            <v>40452</v>
          </cell>
        </row>
        <row r="210">
          <cell r="AY210" t="str">
            <v>JORDAN BECK</v>
          </cell>
          <cell r="BC210">
            <v>40453</v>
          </cell>
        </row>
        <row r="211">
          <cell r="AY211" t="str">
            <v>JOSEPH ALMEIDA</v>
          </cell>
          <cell r="BC211">
            <v>40454</v>
          </cell>
        </row>
        <row r="212">
          <cell r="AY212" t="str">
            <v>JOSEPH BOTAS</v>
          </cell>
          <cell r="BC212">
            <v>40455</v>
          </cell>
        </row>
        <row r="213">
          <cell r="AY213" t="str">
            <v>JOSEPH MAJEROVICH</v>
          </cell>
          <cell r="BC213">
            <v>40456</v>
          </cell>
        </row>
        <row r="214">
          <cell r="AY214" t="str">
            <v>JOSEPH POPIEL</v>
          </cell>
          <cell r="BC214">
            <v>40457</v>
          </cell>
        </row>
        <row r="215">
          <cell r="AY215" t="str">
            <v>JUDY TAYLOR</v>
          </cell>
          <cell r="BC215">
            <v>40458</v>
          </cell>
        </row>
        <row r="216">
          <cell r="AY216" t="str">
            <v>JUSTIN BILLONE</v>
          </cell>
          <cell r="BC216">
            <v>40459</v>
          </cell>
        </row>
        <row r="217">
          <cell r="AY217" t="str">
            <v>KAREN ARNOLD</v>
          </cell>
          <cell r="BC217">
            <v>40460</v>
          </cell>
        </row>
        <row r="218">
          <cell r="AY218" t="str">
            <v>KAREN HILLARY</v>
          </cell>
          <cell r="BC218">
            <v>40461</v>
          </cell>
        </row>
        <row r="219">
          <cell r="AY219" t="str">
            <v>KAREN HOBBINS</v>
          </cell>
          <cell r="BC219">
            <v>40462</v>
          </cell>
        </row>
        <row r="220">
          <cell r="AY220" t="str">
            <v>KAREN MACDONALD</v>
          </cell>
          <cell r="BC220">
            <v>40463</v>
          </cell>
        </row>
        <row r="221">
          <cell r="AY221" t="str">
            <v>KAREN THORNE</v>
          </cell>
          <cell r="BC221">
            <v>40464</v>
          </cell>
        </row>
        <row r="222">
          <cell r="AY222" t="str">
            <v>KATHERINE DZIERZAWSKI</v>
          </cell>
          <cell r="BC222">
            <v>40465</v>
          </cell>
        </row>
        <row r="223">
          <cell r="AY223" t="str">
            <v>KATHY BORCIC</v>
          </cell>
          <cell r="BC223">
            <v>40466</v>
          </cell>
        </row>
        <row r="224">
          <cell r="AY224" t="str">
            <v>KATHY LERETTE</v>
          </cell>
          <cell r="BC224">
            <v>40467</v>
          </cell>
        </row>
        <row r="225">
          <cell r="AY225" t="str">
            <v>KATHY SHARP</v>
          </cell>
          <cell r="BC225">
            <v>40468</v>
          </cell>
        </row>
        <row r="226">
          <cell r="AY226" t="str">
            <v>KATIE FLANNIGAN</v>
          </cell>
          <cell r="BC226">
            <v>40469</v>
          </cell>
        </row>
        <row r="227">
          <cell r="AY227" t="str">
            <v>KELLEY FITZPATRICK</v>
          </cell>
          <cell r="BC227">
            <v>40470</v>
          </cell>
        </row>
        <row r="228">
          <cell r="AY228" t="str">
            <v>KELLY SPENCER</v>
          </cell>
          <cell r="BC228">
            <v>40471</v>
          </cell>
        </row>
        <row r="229">
          <cell r="AY229" t="str">
            <v>KENNETH HOLMES</v>
          </cell>
          <cell r="BC229">
            <v>40472</v>
          </cell>
        </row>
        <row r="230">
          <cell r="AY230" t="str">
            <v>KESH NANDLALL</v>
          </cell>
          <cell r="BC230">
            <v>40473</v>
          </cell>
        </row>
        <row r="231">
          <cell r="AY231" t="str">
            <v>KETAN PATEL</v>
          </cell>
          <cell r="BC231">
            <v>40474</v>
          </cell>
        </row>
        <row r="232">
          <cell r="AY232" t="str">
            <v>KEVIN ARCHER</v>
          </cell>
          <cell r="BC232">
            <v>40475</v>
          </cell>
        </row>
        <row r="233">
          <cell r="AY233" t="str">
            <v>KEVIN BUZZELL</v>
          </cell>
          <cell r="BC233">
            <v>40476</v>
          </cell>
        </row>
        <row r="234">
          <cell r="AY234" t="str">
            <v>KEVIN GREGOIRE</v>
          </cell>
          <cell r="BC234">
            <v>40477</v>
          </cell>
        </row>
        <row r="235">
          <cell r="AY235" t="str">
            <v>KEVIN ROBINS</v>
          </cell>
          <cell r="BC235">
            <v>40478</v>
          </cell>
        </row>
        <row r="236">
          <cell r="AY236" t="str">
            <v>KEVIN TOWNSEND</v>
          </cell>
          <cell r="BC236">
            <v>40479</v>
          </cell>
        </row>
        <row r="237">
          <cell r="AY237" t="str">
            <v>KIM DEABREU</v>
          </cell>
          <cell r="BC237">
            <v>40480</v>
          </cell>
        </row>
        <row r="238">
          <cell r="AY238" t="str">
            <v>KIM NEUFELD</v>
          </cell>
          <cell r="BC238">
            <v>40481</v>
          </cell>
        </row>
        <row r="239">
          <cell r="AY239" t="str">
            <v>KORI-LYNN SYKES</v>
          </cell>
          <cell r="BC239">
            <v>40482</v>
          </cell>
        </row>
        <row r="240">
          <cell r="AY240" t="str">
            <v>LAURIE TURNONE</v>
          </cell>
          <cell r="BC240">
            <v>40483</v>
          </cell>
        </row>
        <row r="241">
          <cell r="AY241" t="str">
            <v>LEE CALLAGHAN</v>
          </cell>
          <cell r="BC241">
            <v>40484</v>
          </cell>
        </row>
        <row r="242">
          <cell r="AY242" t="str">
            <v>LEIGH FORREST</v>
          </cell>
          <cell r="BC242">
            <v>40485</v>
          </cell>
        </row>
        <row r="243">
          <cell r="AY243" t="str">
            <v>LESLEY LINGARD</v>
          </cell>
          <cell r="BC243">
            <v>40486</v>
          </cell>
        </row>
        <row r="244">
          <cell r="AY244" t="str">
            <v>LINDA BOURGEOIS</v>
          </cell>
          <cell r="BC244">
            <v>40487</v>
          </cell>
        </row>
        <row r="245">
          <cell r="AY245" t="str">
            <v>LINDA DELIBATO</v>
          </cell>
          <cell r="BC245">
            <v>40488</v>
          </cell>
        </row>
        <row r="246">
          <cell r="AY246" t="str">
            <v>LINDSAY MARTINEAU</v>
          </cell>
          <cell r="BC246">
            <v>40489</v>
          </cell>
        </row>
        <row r="247">
          <cell r="AY247" t="str">
            <v>LISE GALLI</v>
          </cell>
          <cell r="BC247">
            <v>40490</v>
          </cell>
        </row>
        <row r="248">
          <cell r="AY248" t="str">
            <v>LLOYD DEGROW</v>
          </cell>
          <cell r="BC248">
            <v>40491</v>
          </cell>
        </row>
        <row r="249">
          <cell r="AY249" t="str">
            <v>LORETTA TAYLOR</v>
          </cell>
          <cell r="BC249">
            <v>40492</v>
          </cell>
        </row>
        <row r="250">
          <cell r="AY250" t="str">
            <v>LORI THORNTON</v>
          </cell>
          <cell r="BC250">
            <v>40493</v>
          </cell>
        </row>
        <row r="251">
          <cell r="AY251" t="str">
            <v>LOUIS PACHECO</v>
          </cell>
          <cell r="BC251">
            <v>40494</v>
          </cell>
        </row>
        <row r="252">
          <cell r="AY252" t="str">
            <v>LYNN GAYLARD</v>
          </cell>
          <cell r="BC252">
            <v>40495</v>
          </cell>
        </row>
        <row r="253">
          <cell r="AY253" t="str">
            <v>LYNN WALTON</v>
          </cell>
          <cell r="BC253">
            <v>40496</v>
          </cell>
        </row>
        <row r="254">
          <cell r="AY254" t="str">
            <v>MANUEL QUAINI</v>
          </cell>
          <cell r="BC254">
            <v>40497</v>
          </cell>
        </row>
        <row r="255">
          <cell r="AY255" t="str">
            <v>MARC LOSIER</v>
          </cell>
          <cell r="BC255">
            <v>40498</v>
          </cell>
        </row>
        <row r="256">
          <cell r="AY256" t="str">
            <v>MARCEL LAROCHE</v>
          </cell>
          <cell r="BC256">
            <v>40499</v>
          </cell>
        </row>
        <row r="257">
          <cell r="AY257" t="str">
            <v>MARDY CRANDELL</v>
          </cell>
          <cell r="BC257">
            <v>40500</v>
          </cell>
        </row>
        <row r="258">
          <cell r="AY258" t="str">
            <v>MARIA BOZZO</v>
          </cell>
          <cell r="BC258">
            <v>40501</v>
          </cell>
        </row>
        <row r="259">
          <cell r="AY259" t="str">
            <v>MARIA GARITO</v>
          </cell>
          <cell r="BC259">
            <v>40502</v>
          </cell>
        </row>
        <row r="260">
          <cell r="AY260" t="str">
            <v>MARIANNE BEARE</v>
          </cell>
          <cell r="BC260">
            <v>40503</v>
          </cell>
        </row>
        <row r="261">
          <cell r="AY261" t="str">
            <v>MARILYN CONRAD</v>
          </cell>
          <cell r="BC261">
            <v>40504</v>
          </cell>
        </row>
        <row r="262">
          <cell r="AY262" t="str">
            <v>MARINA BULTHUIS</v>
          </cell>
          <cell r="BC262">
            <v>40505</v>
          </cell>
        </row>
        <row r="263">
          <cell r="AY263" t="str">
            <v>MARIO CANGEMI</v>
          </cell>
          <cell r="BC263">
            <v>40506</v>
          </cell>
        </row>
        <row r="264">
          <cell r="AY264" t="str">
            <v>MARJORIE RICHARDS</v>
          </cell>
          <cell r="BC264">
            <v>40507</v>
          </cell>
        </row>
        <row r="265">
          <cell r="AY265" t="str">
            <v>MARK JAKUBOWSKI</v>
          </cell>
          <cell r="BC265">
            <v>40508</v>
          </cell>
        </row>
        <row r="266">
          <cell r="AY266" t="str">
            <v>MARK LUSTRINELLI</v>
          </cell>
          <cell r="BC266">
            <v>40509</v>
          </cell>
        </row>
        <row r="267">
          <cell r="AY267" t="str">
            <v>MARK MALSTROM</v>
          </cell>
          <cell r="BC267">
            <v>40510</v>
          </cell>
        </row>
        <row r="268">
          <cell r="AY268" t="str">
            <v>MARK MORRIS</v>
          </cell>
          <cell r="BC268">
            <v>40511</v>
          </cell>
        </row>
        <row r="269">
          <cell r="AY269" t="str">
            <v>MARK WARELIS</v>
          </cell>
          <cell r="BC269">
            <v>40512</v>
          </cell>
        </row>
        <row r="270">
          <cell r="AY270" t="str">
            <v>MARKO STEFANOVIC</v>
          </cell>
          <cell r="BC270">
            <v>40513</v>
          </cell>
        </row>
        <row r="271">
          <cell r="AY271" t="str">
            <v>MARNI PENNY</v>
          </cell>
          <cell r="BC271">
            <v>40514</v>
          </cell>
        </row>
        <row r="272">
          <cell r="AY272" t="str">
            <v>MARTY BEAUCOCK</v>
          </cell>
          <cell r="BC272">
            <v>40515</v>
          </cell>
        </row>
        <row r="273">
          <cell r="AY273" t="str">
            <v>MATTHEW KENT</v>
          </cell>
          <cell r="BC273">
            <v>40516</v>
          </cell>
        </row>
        <row r="274">
          <cell r="AY274" t="str">
            <v>MATTHEW SHANNON</v>
          </cell>
          <cell r="BC274">
            <v>40517</v>
          </cell>
        </row>
        <row r="275">
          <cell r="AY275" t="str">
            <v>MATTHEW STRECKER</v>
          </cell>
          <cell r="BC275">
            <v>40518</v>
          </cell>
        </row>
        <row r="276">
          <cell r="AY276" t="str">
            <v>MAURO CARBONE</v>
          </cell>
          <cell r="BC276">
            <v>40519</v>
          </cell>
        </row>
        <row r="277">
          <cell r="AY277" t="str">
            <v>MAX CANANZI</v>
          </cell>
          <cell r="BC277">
            <v>40520</v>
          </cell>
        </row>
        <row r="278">
          <cell r="AY278" t="str">
            <v>MELISSA BARRON</v>
          </cell>
          <cell r="BC278">
            <v>40521</v>
          </cell>
        </row>
        <row r="279">
          <cell r="AY279" t="str">
            <v>MICHAEL DONG</v>
          </cell>
          <cell r="BC279">
            <v>40522</v>
          </cell>
        </row>
        <row r="280">
          <cell r="AY280" t="str">
            <v>MICHAEL LEWIS</v>
          </cell>
          <cell r="BC280">
            <v>40523</v>
          </cell>
        </row>
        <row r="281">
          <cell r="AY281" t="str">
            <v>MICHAEL LUTON</v>
          </cell>
          <cell r="BC281">
            <v>40524</v>
          </cell>
        </row>
        <row r="282">
          <cell r="AY282" t="str">
            <v>MICHAEL MUSSAT</v>
          </cell>
          <cell r="BC282">
            <v>40525</v>
          </cell>
        </row>
        <row r="283">
          <cell r="AY283" t="str">
            <v>MICHAEL RICHARD</v>
          </cell>
          <cell r="BC283">
            <v>40526</v>
          </cell>
        </row>
        <row r="284">
          <cell r="AY284" t="str">
            <v>MICHAEL RUSSELL</v>
          </cell>
          <cell r="BC284">
            <v>40527</v>
          </cell>
        </row>
        <row r="285">
          <cell r="AY285" t="str">
            <v>MICHAEL THOMSON</v>
          </cell>
          <cell r="BC285">
            <v>40528</v>
          </cell>
        </row>
        <row r="286">
          <cell r="AY286" t="str">
            <v>MICHAEL WILLIAMSON</v>
          </cell>
          <cell r="BC286">
            <v>40529</v>
          </cell>
        </row>
        <row r="287">
          <cell r="AY287" t="str">
            <v>MICHELLE WORTEL</v>
          </cell>
          <cell r="BC287">
            <v>40530</v>
          </cell>
        </row>
        <row r="288">
          <cell r="AY288" t="str">
            <v>MIKE DENOMME</v>
          </cell>
          <cell r="BC288">
            <v>40531</v>
          </cell>
        </row>
        <row r="289">
          <cell r="AY289" t="str">
            <v>MIKE DESCAMPS</v>
          </cell>
          <cell r="BC289">
            <v>40532</v>
          </cell>
        </row>
        <row r="290">
          <cell r="AY290" t="str">
            <v>MIKEL SCHNEIDER</v>
          </cell>
          <cell r="BC290">
            <v>40533</v>
          </cell>
        </row>
        <row r="291">
          <cell r="AY291" t="str">
            <v>MONICA ASHURST</v>
          </cell>
          <cell r="BC291">
            <v>40534</v>
          </cell>
        </row>
        <row r="292">
          <cell r="AY292" t="str">
            <v>MONICA DOHERTY</v>
          </cell>
          <cell r="BC292">
            <v>40535</v>
          </cell>
        </row>
        <row r="293">
          <cell r="AY293" t="str">
            <v>MUMTAZ KHAN</v>
          </cell>
          <cell r="BC293">
            <v>40536</v>
          </cell>
        </row>
        <row r="294">
          <cell r="AY294" t="str">
            <v>MUSTAFA ALI</v>
          </cell>
          <cell r="BC294">
            <v>40537</v>
          </cell>
        </row>
        <row r="295">
          <cell r="AY295" t="str">
            <v>NADETTE DRAKE</v>
          </cell>
          <cell r="BC295">
            <v>40538</v>
          </cell>
        </row>
        <row r="296">
          <cell r="AY296" t="str">
            <v>NASTARAN HAGHANI</v>
          </cell>
          <cell r="BC296">
            <v>40539</v>
          </cell>
        </row>
        <row r="297">
          <cell r="AY297" t="str">
            <v>NATHAN CERNUSCA</v>
          </cell>
          <cell r="BC297">
            <v>40540</v>
          </cell>
        </row>
        <row r="298">
          <cell r="AY298" t="str">
            <v>NAZIRA NOORMOHAMED</v>
          </cell>
          <cell r="BC298">
            <v>40541</v>
          </cell>
        </row>
        <row r="299">
          <cell r="AY299" t="str">
            <v>NEIL FREEMAN</v>
          </cell>
          <cell r="BC299">
            <v>40542</v>
          </cell>
        </row>
        <row r="300">
          <cell r="AY300" t="str">
            <v>NICK DESTEFANO</v>
          </cell>
          <cell r="BC300">
            <v>40543</v>
          </cell>
        </row>
        <row r="301">
          <cell r="AY301" t="str">
            <v>NICOLE FILLMORE</v>
          </cell>
          <cell r="BC301">
            <v>40544</v>
          </cell>
        </row>
        <row r="302">
          <cell r="AY302" t="str">
            <v>NIGEL HARNANAN</v>
          </cell>
          <cell r="BC302">
            <v>40545</v>
          </cell>
        </row>
        <row r="303">
          <cell r="AY303" t="str">
            <v>NIKOLA RISTEVSKI</v>
          </cell>
          <cell r="BC303">
            <v>40546</v>
          </cell>
        </row>
        <row r="304">
          <cell r="AY304" t="str">
            <v>NIRMALA THOMAS</v>
          </cell>
          <cell r="BC304">
            <v>40547</v>
          </cell>
        </row>
        <row r="305">
          <cell r="AY305" t="str">
            <v>NORMAN BOTTS</v>
          </cell>
          <cell r="BC305">
            <v>40548</v>
          </cell>
        </row>
        <row r="306">
          <cell r="AY306" t="str">
            <v>PAIGE WEBB</v>
          </cell>
          <cell r="BC306">
            <v>40549</v>
          </cell>
        </row>
        <row r="307">
          <cell r="AY307" t="str">
            <v>PAMELA FAZZARI</v>
          </cell>
          <cell r="BC307">
            <v>40550</v>
          </cell>
        </row>
        <row r="308">
          <cell r="AY308" t="str">
            <v>PAT MCNULTY</v>
          </cell>
          <cell r="BC308">
            <v>40551</v>
          </cell>
        </row>
        <row r="309">
          <cell r="AY309" t="str">
            <v>PATRICIA SAFKO</v>
          </cell>
          <cell r="BC309">
            <v>40552</v>
          </cell>
        </row>
        <row r="310">
          <cell r="AY310" t="str">
            <v>PATRICK CHEATLEY</v>
          </cell>
          <cell r="BC310">
            <v>40553</v>
          </cell>
        </row>
        <row r="311">
          <cell r="AY311" t="str">
            <v>PAUL HUMBER</v>
          </cell>
          <cell r="BC311">
            <v>40554</v>
          </cell>
        </row>
        <row r="312">
          <cell r="AY312" t="str">
            <v>PAUL KIEFER</v>
          </cell>
          <cell r="BC312">
            <v>40555</v>
          </cell>
        </row>
        <row r="313">
          <cell r="AY313" t="str">
            <v>PAUL NIXON</v>
          </cell>
          <cell r="BC313">
            <v>40556</v>
          </cell>
        </row>
        <row r="314">
          <cell r="AY314" t="str">
            <v>PAUL WARDELL</v>
          </cell>
          <cell r="BC314">
            <v>40557</v>
          </cell>
        </row>
        <row r="315">
          <cell r="AY315" t="str">
            <v>PETER GOULD</v>
          </cell>
          <cell r="BC315">
            <v>40558</v>
          </cell>
        </row>
        <row r="316">
          <cell r="AY316" t="str">
            <v>PETER HIENG</v>
          </cell>
          <cell r="BC316">
            <v>40559</v>
          </cell>
        </row>
        <row r="317">
          <cell r="AY317" t="str">
            <v>PETER LILLEY</v>
          </cell>
          <cell r="BC317">
            <v>40560</v>
          </cell>
        </row>
        <row r="318">
          <cell r="AY318" t="str">
            <v>PETER MARSON</v>
          </cell>
          <cell r="BC318">
            <v>40561</v>
          </cell>
        </row>
        <row r="319">
          <cell r="AY319" t="str">
            <v>PETER NEUMANN</v>
          </cell>
          <cell r="BC319">
            <v>40562</v>
          </cell>
        </row>
        <row r="320">
          <cell r="AY320" t="str">
            <v>PETER VALLIERES</v>
          </cell>
          <cell r="BC320">
            <v>40563</v>
          </cell>
        </row>
        <row r="321">
          <cell r="AY321" t="str">
            <v>PETER VANDERHOUT</v>
          </cell>
          <cell r="BC321">
            <v>40564</v>
          </cell>
        </row>
        <row r="322">
          <cell r="AY322" t="str">
            <v>PHILIP KWINT</v>
          </cell>
          <cell r="BC322">
            <v>40565</v>
          </cell>
        </row>
        <row r="323">
          <cell r="AY323" t="str">
            <v>PHONGSACK BOUALAVONG</v>
          </cell>
          <cell r="BC323">
            <v>40566</v>
          </cell>
        </row>
        <row r="324">
          <cell r="AY324" t="str">
            <v>RANDY COOMBER</v>
          </cell>
          <cell r="BC324">
            <v>40567</v>
          </cell>
        </row>
        <row r="325">
          <cell r="AY325" t="str">
            <v>RANDY MURRE</v>
          </cell>
          <cell r="BC325">
            <v>40568</v>
          </cell>
        </row>
        <row r="326">
          <cell r="AY326" t="str">
            <v>RANDY WEBB</v>
          </cell>
          <cell r="BC326">
            <v>40569</v>
          </cell>
        </row>
        <row r="327">
          <cell r="AY327" t="str">
            <v>RHONDA VANMEER</v>
          </cell>
          <cell r="BC327">
            <v>40570</v>
          </cell>
        </row>
        <row r="328">
          <cell r="AY328" t="str">
            <v>RICCARDO ZOTTARELLI</v>
          </cell>
          <cell r="BC328">
            <v>40571</v>
          </cell>
        </row>
        <row r="329">
          <cell r="AY329" t="str">
            <v>RICHARD AUDIT</v>
          </cell>
          <cell r="BC329">
            <v>40572</v>
          </cell>
        </row>
        <row r="330">
          <cell r="AY330" t="str">
            <v>RICHARD BASSINDALE</v>
          </cell>
          <cell r="BC330">
            <v>40573</v>
          </cell>
        </row>
        <row r="331">
          <cell r="AY331" t="str">
            <v>RICHARD HALL</v>
          </cell>
          <cell r="BC331">
            <v>40574</v>
          </cell>
        </row>
        <row r="332">
          <cell r="AY332" t="str">
            <v>RICHARD MCBRIDE</v>
          </cell>
          <cell r="BC332">
            <v>40575</v>
          </cell>
        </row>
        <row r="333">
          <cell r="AY333" t="str">
            <v>RICHARD URECH</v>
          </cell>
          <cell r="BC333">
            <v>40576</v>
          </cell>
        </row>
        <row r="334">
          <cell r="AY334" t="str">
            <v>RICK BEEDIE</v>
          </cell>
          <cell r="BC334">
            <v>40577</v>
          </cell>
        </row>
        <row r="335">
          <cell r="AY335" t="str">
            <v>RICKY RAFTER</v>
          </cell>
          <cell r="BC335">
            <v>40578</v>
          </cell>
        </row>
        <row r="336">
          <cell r="AY336" t="str">
            <v>RITA MORRIS</v>
          </cell>
          <cell r="BC336">
            <v>40579</v>
          </cell>
        </row>
        <row r="337">
          <cell r="AY337" t="str">
            <v>ROB CROSSMAN</v>
          </cell>
          <cell r="BC337">
            <v>40580</v>
          </cell>
        </row>
        <row r="338">
          <cell r="AY338" t="str">
            <v>ROB MACINTYRE</v>
          </cell>
          <cell r="BC338">
            <v>40581</v>
          </cell>
        </row>
        <row r="339">
          <cell r="AY339" t="str">
            <v>ROBERT BATES</v>
          </cell>
          <cell r="BC339">
            <v>40582</v>
          </cell>
        </row>
        <row r="340">
          <cell r="AY340" t="str">
            <v>ROBERT BENTLEY</v>
          </cell>
          <cell r="BC340">
            <v>40583</v>
          </cell>
        </row>
        <row r="341">
          <cell r="AY341" t="str">
            <v>ROBERT DUNHAM</v>
          </cell>
          <cell r="BC341">
            <v>40584</v>
          </cell>
        </row>
        <row r="342">
          <cell r="AY342" t="str">
            <v>ROBERT EBBERS</v>
          </cell>
          <cell r="BC342">
            <v>40585</v>
          </cell>
        </row>
        <row r="343">
          <cell r="AY343" t="str">
            <v>ROBERT HAND</v>
          </cell>
          <cell r="BC343">
            <v>40586</v>
          </cell>
        </row>
        <row r="344">
          <cell r="AY344" t="str">
            <v>ROBERT HENSCHEL</v>
          </cell>
          <cell r="BC344">
            <v>40587</v>
          </cell>
        </row>
        <row r="345">
          <cell r="AY345" t="str">
            <v>ROBERT ROHR</v>
          </cell>
          <cell r="BC345">
            <v>40588</v>
          </cell>
        </row>
        <row r="346">
          <cell r="AY346" t="str">
            <v>ROBERT TAYLOR</v>
          </cell>
          <cell r="BC346">
            <v>40589</v>
          </cell>
        </row>
        <row r="347">
          <cell r="AY347" t="str">
            <v>ROMAN KATA</v>
          </cell>
          <cell r="BC347">
            <v>40590</v>
          </cell>
        </row>
        <row r="348">
          <cell r="AY348" t="str">
            <v>ROSS BARBER</v>
          </cell>
          <cell r="BC348">
            <v>40591</v>
          </cell>
        </row>
        <row r="349">
          <cell r="AY349" t="str">
            <v>ROSS FINNIMORE</v>
          </cell>
          <cell r="BC349">
            <v>40592</v>
          </cell>
        </row>
        <row r="350">
          <cell r="AY350" t="str">
            <v>ROY OWEN</v>
          </cell>
          <cell r="BC350">
            <v>40593</v>
          </cell>
        </row>
        <row r="351">
          <cell r="AY351" t="str">
            <v>RUSSELL FISHER</v>
          </cell>
          <cell r="BC351">
            <v>40594</v>
          </cell>
        </row>
        <row r="352">
          <cell r="AY352" t="str">
            <v>SALMAN BAIG</v>
          </cell>
          <cell r="BC352">
            <v>40595</v>
          </cell>
        </row>
        <row r="353">
          <cell r="AY353" t="str">
            <v>SAM DIPASQUALE</v>
          </cell>
          <cell r="BC353">
            <v>40596</v>
          </cell>
        </row>
        <row r="354">
          <cell r="AY354" t="str">
            <v>SAM GENTILE</v>
          </cell>
          <cell r="BC354">
            <v>40597</v>
          </cell>
        </row>
        <row r="355">
          <cell r="AY355" t="str">
            <v>SAMANTHA BURKE</v>
          </cell>
          <cell r="BC355">
            <v>40598</v>
          </cell>
        </row>
        <row r="356">
          <cell r="AY356" t="str">
            <v>SAMANTHA LUNDY</v>
          </cell>
          <cell r="BC356">
            <v>40599</v>
          </cell>
        </row>
        <row r="357">
          <cell r="AY357" t="str">
            <v>SANDRA BELL</v>
          </cell>
          <cell r="BC357">
            <v>40600</v>
          </cell>
        </row>
        <row r="358">
          <cell r="AY358" t="str">
            <v>SARAH HUGHES</v>
          </cell>
          <cell r="BC358">
            <v>40601</v>
          </cell>
        </row>
        <row r="359">
          <cell r="AY359" t="str">
            <v>SCOTT BEAUDRIE</v>
          </cell>
          <cell r="BC359">
            <v>40602</v>
          </cell>
        </row>
        <row r="360">
          <cell r="AY360" t="str">
            <v>SCOTT BIGGS</v>
          </cell>
          <cell r="BC360">
            <v>40603</v>
          </cell>
        </row>
        <row r="361">
          <cell r="AY361" t="str">
            <v>SCOTT BORER</v>
          </cell>
          <cell r="BC361">
            <v>40604</v>
          </cell>
        </row>
        <row r="362">
          <cell r="AY362" t="str">
            <v>SCOTT SUTTON</v>
          </cell>
          <cell r="BC362">
            <v>40605</v>
          </cell>
        </row>
        <row r="363">
          <cell r="AY363" t="str">
            <v>SERGHEI TIMOTIN</v>
          </cell>
          <cell r="BC363">
            <v>40606</v>
          </cell>
        </row>
        <row r="364">
          <cell r="AY364" t="str">
            <v>SHAUN SNOW</v>
          </cell>
          <cell r="BC364">
            <v>40607</v>
          </cell>
        </row>
        <row r="365">
          <cell r="AY365" t="str">
            <v>SHEILA WHITNEY</v>
          </cell>
          <cell r="BC365">
            <v>40608</v>
          </cell>
        </row>
        <row r="366">
          <cell r="AY366" t="str">
            <v>SHELLEY PARKER</v>
          </cell>
          <cell r="BC366">
            <v>40609</v>
          </cell>
        </row>
        <row r="367">
          <cell r="AY367" t="str">
            <v>SHERI OJERO</v>
          </cell>
          <cell r="BC367">
            <v>40610</v>
          </cell>
        </row>
        <row r="368">
          <cell r="AY368" t="str">
            <v>SHERRI SHWEIHAT</v>
          </cell>
          <cell r="BC368">
            <v>40611</v>
          </cell>
        </row>
        <row r="369">
          <cell r="AY369" t="str">
            <v>SOKUNTHAI TOB</v>
          </cell>
          <cell r="BC369">
            <v>40612</v>
          </cell>
        </row>
        <row r="370">
          <cell r="AY370" t="str">
            <v>STANLEY COULTER</v>
          </cell>
          <cell r="BC370">
            <v>40613</v>
          </cell>
        </row>
        <row r="371">
          <cell r="AY371" t="str">
            <v>STEPHEN LARWOOD</v>
          </cell>
          <cell r="BC371">
            <v>40614</v>
          </cell>
        </row>
        <row r="372">
          <cell r="AY372" t="str">
            <v>STEVE ABRAMOVICH</v>
          </cell>
          <cell r="BC372">
            <v>40615</v>
          </cell>
        </row>
        <row r="373">
          <cell r="AY373" t="str">
            <v>STEVE STRUGAR</v>
          </cell>
          <cell r="BC373">
            <v>40616</v>
          </cell>
        </row>
        <row r="374">
          <cell r="AY374" t="str">
            <v>STEVEN ROBSON</v>
          </cell>
          <cell r="BC374">
            <v>40617</v>
          </cell>
        </row>
        <row r="375">
          <cell r="AY375" t="str">
            <v>STEVEN TEW</v>
          </cell>
          <cell r="BC375">
            <v>40618</v>
          </cell>
        </row>
        <row r="376">
          <cell r="AY376" t="str">
            <v>SUDHA MARTHI</v>
          </cell>
          <cell r="BC376">
            <v>40619</v>
          </cell>
        </row>
        <row r="377">
          <cell r="AY377" t="str">
            <v>SUE STANGRET</v>
          </cell>
          <cell r="BC377">
            <v>40620</v>
          </cell>
        </row>
        <row r="378">
          <cell r="AY378" t="str">
            <v>SUNIL BECHARBHAI</v>
          </cell>
          <cell r="BC378">
            <v>40621</v>
          </cell>
        </row>
        <row r="379">
          <cell r="AY379" t="str">
            <v>SUSAN SPEZIALE</v>
          </cell>
          <cell r="BC379">
            <v>40622</v>
          </cell>
        </row>
        <row r="380">
          <cell r="AY380" t="str">
            <v>TARA WANSEL</v>
          </cell>
          <cell r="BC380">
            <v>40623</v>
          </cell>
        </row>
        <row r="381">
          <cell r="AY381" t="str">
            <v>TAYLOR ARKINSON</v>
          </cell>
          <cell r="BC381">
            <v>40624</v>
          </cell>
        </row>
        <row r="382">
          <cell r="AY382" t="str">
            <v>TEJ KARUPEN</v>
          </cell>
          <cell r="BC382">
            <v>40625</v>
          </cell>
        </row>
        <row r="383">
          <cell r="AY383" t="str">
            <v>TERRILEA PITTON</v>
          </cell>
          <cell r="BC383">
            <v>40626</v>
          </cell>
        </row>
        <row r="384">
          <cell r="AY384" t="str">
            <v>TERRY RYAN</v>
          </cell>
          <cell r="BC384">
            <v>40627</v>
          </cell>
        </row>
        <row r="385">
          <cell r="AY385" t="str">
            <v>THERESA JONES</v>
          </cell>
          <cell r="BC385">
            <v>40628</v>
          </cell>
        </row>
        <row r="386">
          <cell r="AY386" t="str">
            <v>TIFFANY GOUPIL</v>
          </cell>
          <cell r="BC386">
            <v>40629</v>
          </cell>
        </row>
        <row r="387">
          <cell r="AY387" t="str">
            <v>TIMOTHY CALLAGHAN</v>
          </cell>
          <cell r="BC387">
            <v>40630</v>
          </cell>
        </row>
        <row r="388">
          <cell r="AY388" t="str">
            <v>TODD DAIGLE</v>
          </cell>
          <cell r="BC388">
            <v>40631</v>
          </cell>
        </row>
        <row r="389">
          <cell r="AY389" t="str">
            <v>TONY IERACE</v>
          </cell>
          <cell r="BC389">
            <v>40632</v>
          </cell>
        </row>
        <row r="390">
          <cell r="AY390" t="str">
            <v>TREVOR HEWITSON</v>
          </cell>
          <cell r="BC390">
            <v>40633</v>
          </cell>
        </row>
        <row r="391">
          <cell r="AY391" t="str">
            <v>TROY SHEELER</v>
          </cell>
          <cell r="BC391">
            <v>40634</v>
          </cell>
        </row>
        <row r="392">
          <cell r="AY392" t="str">
            <v>TYLER ANDERSON</v>
          </cell>
          <cell r="BC392">
            <v>40635</v>
          </cell>
        </row>
        <row r="393">
          <cell r="AY393" t="str">
            <v>ULKU OREN</v>
          </cell>
          <cell r="BC393">
            <v>40636</v>
          </cell>
        </row>
        <row r="394">
          <cell r="AY394" t="str">
            <v>VALERIE MCKENNA</v>
          </cell>
          <cell r="BC394">
            <v>40637</v>
          </cell>
        </row>
        <row r="395">
          <cell r="AY395" t="str">
            <v>WALTER HAVEMAN</v>
          </cell>
          <cell r="BC395">
            <v>40638</v>
          </cell>
        </row>
        <row r="396">
          <cell r="AY396" t="str">
            <v>WILLIAM JOHNSON</v>
          </cell>
          <cell r="BC396">
            <v>40639</v>
          </cell>
        </row>
        <row r="397">
          <cell r="AY397" t="str">
            <v>WILSON LI</v>
          </cell>
          <cell r="BC397">
            <v>40640</v>
          </cell>
        </row>
        <row r="398">
          <cell r="AY398" t="str">
            <v>ZORAN DABIC</v>
          </cell>
          <cell r="BC398">
            <v>40641</v>
          </cell>
        </row>
        <row r="399">
          <cell r="BC399">
            <v>40642</v>
          </cell>
        </row>
        <row r="400">
          <cell r="BC400">
            <v>40643</v>
          </cell>
        </row>
        <row r="401">
          <cell r="BC401">
            <v>40644</v>
          </cell>
        </row>
        <row r="402">
          <cell r="BC402">
            <v>40645</v>
          </cell>
        </row>
        <row r="403">
          <cell r="BC403">
            <v>40646</v>
          </cell>
        </row>
        <row r="404">
          <cell r="BC404">
            <v>40647</v>
          </cell>
        </row>
        <row r="405">
          <cell r="BC405">
            <v>40648</v>
          </cell>
        </row>
        <row r="406">
          <cell r="BC406">
            <v>40649</v>
          </cell>
        </row>
        <row r="407">
          <cell r="BC407">
            <v>40650</v>
          </cell>
        </row>
        <row r="408">
          <cell r="BC408">
            <v>40651</v>
          </cell>
        </row>
        <row r="409">
          <cell r="BC409">
            <v>40652</v>
          </cell>
        </row>
        <row r="410">
          <cell r="BC410">
            <v>40653</v>
          </cell>
        </row>
        <row r="411">
          <cell r="BC411">
            <v>40654</v>
          </cell>
        </row>
        <row r="412">
          <cell r="BC412">
            <v>40655</v>
          </cell>
        </row>
        <row r="413">
          <cell r="BC413">
            <v>40656</v>
          </cell>
        </row>
        <row r="414">
          <cell r="BC414">
            <v>40657</v>
          </cell>
        </row>
        <row r="415">
          <cell r="BC415">
            <v>40658</v>
          </cell>
        </row>
        <row r="416">
          <cell r="BC416">
            <v>40659</v>
          </cell>
        </row>
        <row r="417">
          <cell r="BC417">
            <v>40660</v>
          </cell>
        </row>
        <row r="418">
          <cell r="BC418">
            <v>40661</v>
          </cell>
        </row>
        <row r="419">
          <cell r="BC419">
            <v>40662</v>
          </cell>
        </row>
        <row r="420">
          <cell r="BC420">
            <v>40663</v>
          </cell>
        </row>
        <row r="421">
          <cell r="BC421">
            <v>40664</v>
          </cell>
        </row>
        <row r="422">
          <cell r="BC422">
            <v>40665</v>
          </cell>
        </row>
        <row r="423">
          <cell r="BC423">
            <v>40666</v>
          </cell>
        </row>
        <row r="424">
          <cell r="BC424">
            <v>40667</v>
          </cell>
        </row>
        <row r="425">
          <cell r="BC425">
            <v>40668</v>
          </cell>
        </row>
        <row r="426">
          <cell r="BC426">
            <v>40669</v>
          </cell>
        </row>
        <row r="427">
          <cell r="BC427">
            <v>40670</v>
          </cell>
        </row>
        <row r="428">
          <cell r="BC428">
            <v>40671</v>
          </cell>
        </row>
        <row r="429">
          <cell r="BC429">
            <v>40672</v>
          </cell>
        </row>
        <row r="430">
          <cell r="BC430">
            <v>40673</v>
          </cell>
        </row>
        <row r="431">
          <cell r="BC431">
            <v>40674</v>
          </cell>
        </row>
        <row r="432">
          <cell r="BC432">
            <v>40675</v>
          </cell>
        </row>
        <row r="433">
          <cell r="BC433">
            <v>40676</v>
          </cell>
        </row>
        <row r="434">
          <cell r="BC434">
            <v>40677</v>
          </cell>
        </row>
        <row r="435">
          <cell r="BC435">
            <v>40678</v>
          </cell>
        </row>
        <row r="436">
          <cell r="BC436">
            <v>40679</v>
          </cell>
        </row>
        <row r="437">
          <cell r="BC437">
            <v>40680</v>
          </cell>
        </row>
        <row r="438">
          <cell r="BC438">
            <v>40681</v>
          </cell>
        </row>
        <row r="439">
          <cell r="BC439">
            <v>40682</v>
          </cell>
        </row>
        <row r="440">
          <cell r="BC440">
            <v>40683</v>
          </cell>
        </row>
        <row r="441">
          <cell r="BC441">
            <v>40684</v>
          </cell>
        </row>
        <row r="442">
          <cell r="BC442">
            <v>40685</v>
          </cell>
        </row>
        <row r="443">
          <cell r="BC443">
            <v>40686</v>
          </cell>
        </row>
        <row r="444">
          <cell r="BC444">
            <v>40687</v>
          </cell>
        </row>
        <row r="445">
          <cell r="BC445">
            <v>40688</v>
          </cell>
        </row>
        <row r="446">
          <cell r="BC446">
            <v>40689</v>
          </cell>
        </row>
        <row r="447">
          <cell r="BC447">
            <v>40690</v>
          </cell>
        </row>
        <row r="448">
          <cell r="BC448">
            <v>40691</v>
          </cell>
        </row>
        <row r="449">
          <cell r="BC449">
            <v>40692</v>
          </cell>
        </row>
        <row r="450">
          <cell r="BC450">
            <v>40693</v>
          </cell>
        </row>
        <row r="451">
          <cell r="BC451">
            <v>40694</v>
          </cell>
        </row>
        <row r="452">
          <cell r="BC452">
            <v>40695</v>
          </cell>
        </row>
        <row r="453">
          <cell r="BC453">
            <v>40696</v>
          </cell>
        </row>
        <row r="454">
          <cell r="BC454">
            <v>40697</v>
          </cell>
        </row>
        <row r="455">
          <cell r="BC455">
            <v>40698</v>
          </cell>
        </row>
        <row r="456">
          <cell r="BC456">
            <v>40699</v>
          </cell>
        </row>
        <row r="457">
          <cell r="BC457">
            <v>40700</v>
          </cell>
        </row>
        <row r="458">
          <cell r="BC458">
            <v>40701</v>
          </cell>
        </row>
        <row r="459">
          <cell r="BC459">
            <v>40702</v>
          </cell>
        </row>
        <row r="460">
          <cell r="BC460">
            <v>40703</v>
          </cell>
        </row>
        <row r="461">
          <cell r="BC461">
            <v>40704</v>
          </cell>
        </row>
        <row r="462">
          <cell r="BC462">
            <v>40705</v>
          </cell>
        </row>
        <row r="463">
          <cell r="BC463">
            <v>40706</v>
          </cell>
        </row>
        <row r="464">
          <cell r="BC464">
            <v>40707</v>
          </cell>
        </row>
        <row r="465">
          <cell r="BC465">
            <v>40708</v>
          </cell>
        </row>
        <row r="466">
          <cell r="BC466">
            <v>40709</v>
          </cell>
        </row>
        <row r="467">
          <cell r="BC467">
            <v>40710</v>
          </cell>
        </row>
        <row r="468">
          <cell r="BC468">
            <v>40711</v>
          </cell>
        </row>
        <row r="469">
          <cell r="BC469">
            <v>40712</v>
          </cell>
        </row>
        <row r="470">
          <cell r="BC470">
            <v>40713</v>
          </cell>
        </row>
        <row r="471">
          <cell r="BC471">
            <v>40714</v>
          </cell>
        </row>
        <row r="472">
          <cell r="BC472">
            <v>40715</v>
          </cell>
        </row>
        <row r="473">
          <cell r="BC473">
            <v>40716</v>
          </cell>
        </row>
        <row r="474">
          <cell r="BC474">
            <v>40717</v>
          </cell>
        </row>
        <row r="475">
          <cell r="BC475">
            <v>40718</v>
          </cell>
        </row>
        <row r="476">
          <cell r="BC476">
            <v>40719</v>
          </cell>
        </row>
        <row r="477">
          <cell r="BC477">
            <v>40720</v>
          </cell>
        </row>
        <row r="478">
          <cell r="BC478">
            <v>40721</v>
          </cell>
        </row>
        <row r="479">
          <cell r="BC479">
            <v>40722</v>
          </cell>
        </row>
        <row r="480">
          <cell r="BC480">
            <v>40723</v>
          </cell>
        </row>
        <row r="481">
          <cell r="BC481">
            <v>40724</v>
          </cell>
        </row>
        <row r="482">
          <cell r="BC482">
            <v>40725</v>
          </cell>
        </row>
        <row r="483">
          <cell r="BC483">
            <v>40726</v>
          </cell>
        </row>
        <row r="484">
          <cell r="BC484">
            <v>40727</v>
          </cell>
        </row>
        <row r="485">
          <cell r="BC485">
            <v>40728</v>
          </cell>
        </row>
        <row r="486">
          <cell r="BC486">
            <v>40729</v>
          </cell>
        </row>
        <row r="487">
          <cell r="BC487">
            <v>40730</v>
          </cell>
        </row>
        <row r="488">
          <cell r="BC488">
            <v>40731</v>
          </cell>
        </row>
        <row r="489">
          <cell r="BC489">
            <v>40732</v>
          </cell>
        </row>
        <row r="490">
          <cell r="BC490">
            <v>40733</v>
          </cell>
        </row>
        <row r="491">
          <cell r="BC491">
            <v>40734</v>
          </cell>
        </row>
        <row r="492">
          <cell r="BC492">
            <v>40735</v>
          </cell>
        </row>
        <row r="493">
          <cell r="BC493">
            <v>40736</v>
          </cell>
        </row>
        <row r="494">
          <cell r="BC494">
            <v>40737</v>
          </cell>
        </row>
        <row r="495">
          <cell r="BC495">
            <v>40738</v>
          </cell>
        </row>
        <row r="496">
          <cell r="BC496">
            <v>40739</v>
          </cell>
        </row>
        <row r="497">
          <cell r="BC497">
            <v>40740</v>
          </cell>
        </row>
        <row r="498">
          <cell r="BC498">
            <v>40741</v>
          </cell>
        </row>
        <row r="499">
          <cell r="BC499">
            <v>40742</v>
          </cell>
        </row>
        <row r="500">
          <cell r="BC500">
            <v>40743</v>
          </cell>
        </row>
        <row r="501">
          <cell r="BC501">
            <v>40744</v>
          </cell>
        </row>
        <row r="502">
          <cell r="BC502">
            <v>40745</v>
          </cell>
        </row>
        <row r="503">
          <cell r="BC503">
            <v>40746</v>
          </cell>
        </row>
        <row r="504">
          <cell r="BC504">
            <v>40747</v>
          </cell>
        </row>
        <row r="505">
          <cell r="BC505">
            <v>40748</v>
          </cell>
        </row>
        <row r="506">
          <cell r="BC506">
            <v>40749</v>
          </cell>
        </row>
        <row r="507">
          <cell r="BC507">
            <v>40750</v>
          </cell>
        </row>
        <row r="508">
          <cell r="BC508">
            <v>40751</v>
          </cell>
        </row>
        <row r="509">
          <cell r="BC509">
            <v>40752</v>
          </cell>
        </row>
        <row r="510">
          <cell r="BC510">
            <v>40753</v>
          </cell>
        </row>
        <row r="511">
          <cell r="BC511">
            <v>40754</v>
          </cell>
        </row>
        <row r="512">
          <cell r="BC512">
            <v>40755</v>
          </cell>
        </row>
        <row r="513">
          <cell r="BC513">
            <v>40756</v>
          </cell>
        </row>
        <row r="514">
          <cell r="BC514">
            <v>40757</v>
          </cell>
        </row>
        <row r="515">
          <cell r="BC515">
            <v>40758</v>
          </cell>
        </row>
        <row r="516">
          <cell r="BC516">
            <v>40759</v>
          </cell>
        </row>
        <row r="517">
          <cell r="BC517">
            <v>40760</v>
          </cell>
        </row>
        <row r="518">
          <cell r="BC518">
            <v>40761</v>
          </cell>
        </row>
        <row r="519">
          <cell r="BC519">
            <v>40762</v>
          </cell>
        </row>
        <row r="520">
          <cell r="BC520">
            <v>40763</v>
          </cell>
        </row>
        <row r="521">
          <cell r="BC521">
            <v>40764</v>
          </cell>
        </row>
        <row r="522">
          <cell r="BC522">
            <v>40765</v>
          </cell>
        </row>
        <row r="523">
          <cell r="BC523">
            <v>40766</v>
          </cell>
        </row>
        <row r="524">
          <cell r="BC524">
            <v>40767</v>
          </cell>
        </row>
        <row r="525">
          <cell r="BC525">
            <v>40768</v>
          </cell>
        </row>
        <row r="526">
          <cell r="BC526">
            <v>40769</v>
          </cell>
        </row>
        <row r="527">
          <cell r="BC527">
            <v>40770</v>
          </cell>
        </row>
        <row r="528">
          <cell r="BC528">
            <v>40771</v>
          </cell>
        </row>
        <row r="529">
          <cell r="BC529">
            <v>40772</v>
          </cell>
        </row>
        <row r="530">
          <cell r="BC530">
            <v>40773</v>
          </cell>
        </row>
        <row r="531">
          <cell r="BC531">
            <v>40774</v>
          </cell>
        </row>
        <row r="532">
          <cell r="BC532">
            <v>40775</v>
          </cell>
        </row>
        <row r="533">
          <cell r="BC533">
            <v>40776</v>
          </cell>
        </row>
        <row r="534">
          <cell r="BC534">
            <v>40777</v>
          </cell>
        </row>
        <row r="535">
          <cell r="BC535">
            <v>40778</v>
          </cell>
        </row>
        <row r="536">
          <cell r="BC536">
            <v>40779</v>
          </cell>
        </row>
        <row r="537">
          <cell r="BC537">
            <v>40780</v>
          </cell>
        </row>
        <row r="538">
          <cell r="BC538">
            <v>40781</v>
          </cell>
        </row>
        <row r="539">
          <cell r="BC539">
            <v>40782</v>
          </cell>
        </row>
        <row r="540">
          <cell r="BC540">
            <v>40783</v>
          </cell>
        </row>
        <row r="541">
          <cell r="BC541">
            <v>40784</v>
          </cell>
        </row>
        <row r="542">
          <cell r="BC542">
            <v>40785</v>
          </cell>
        </row>
        <row r="543">
          <cell r="BC543">
            <v>40786</v>
          </cell>
        </row>
        <row r="544">
          <cell r="BC544">
            <v>40787</v>
          </cell>
        </row>
        <row r="545">
          <cell r="BC545">
            <v>40788</v>
          </cell>
        </row>
        <row r="546">
          <cell r="BC546">
            <v>40789</v>
          </cell>
        </row>
        <row r="547">
          <cell r="BC547">
            <v>40790</v>
          </cell>
        </row>
        <row r="548">
          <cell r="BC548">
            <v>40791</v>
          </cell>
        </row>
        <row r="549">
          <cell r="BC549">
            <v>40792</v>
          </cell>
        </row>
        <row r="550">
          <cell r="BC550">
            <v>40793</v>
          </cell>
        </row>
        <row r="551">
          <cell r="BC551">
            <v>40794</v>
          </cell>
        </row>
        <row r="552">
          <cell r="BC552">
            <v>40795</v>
          </cell>
        </row>
        <row r="553">
          <cell r="BC553">
            <v>40796</v>
          </cell>
        </row>
        <row r="554">
          <cell r="BC554">
            <v>40797</v>
          </cell>
        </row>
        <row r="555">
          <cell r="BC555">
            <v>40798</v>
          </cell>
        </row>
        <row r="556">
          <cell r="BC556">
            <v>40799</v>
          </cell>
        </row>
        <row r="557">
          <cell r="BC557">
            <v>40800</v>
          </cell>
        </row>
        <row r="558">
          <cell r="BC558">
            <v>40801</v>
          </cell>
        </row>
        <row r="559">
          <cell r="BC559">
            <v>40802</v>
          </cell>
        </row>
        <row r="560">
          <cell r="BC560">
            <v>40803</v>
          </cell>
        </row>
        <row r="561">
          <cell r="BC561">
            <v>40804</v>
          </cell>
        </row>
        <row r="562">
          <cell r="BC562">
            <v>40805</v>
          </cell>
        </row>
        <row r="563">
          <cell r="BC563">
            <v>40806</v>
          </cell>
        </row>
        <row r="564">
          <cell r="BC564">
            <v>40807</v>
          </cell>
        </row>
        <row r="565">
          <cell r="BC565">
            <v>40808</v>
          </cell>
        </row>
        <row r="566">
          <cell r="BC566">
            <v>40809</v>
          </cell>
        </row>
        <row r="567">
          <cell r="BC567">
            <v>40810</v>
          </cell>
        </row>
        <row r="568">
          <cell r="BC568">
            <v>40811</v>
          </cell>
        </row>
        <row r="569">
          <cell r="BC569">
            <v>40812</v>
          </cell>
        </row>
        <row r="570">
          <cell r="BC570">
            <v>40813</v>
          </cell>
        </row>
        <row r="571">
          <cell r="BC571">
            <v>40814</v>
          </cell>
        </row>
        <row r="572">
          <cell r="BC572">
            <v>40815</v>
          </cell>
        </row>
        <row r="573">
          <cell r="BC573">
            <v>40816</v>
          </cell>
        </row>
        <row r="574">
          <cell r="BC574">
            <v>40817</v>
          </cell>
        </row>
        <row r="575">
          <cell r="BC575">
            <v>40818</v>
          </cell>
        </row>
        <row r="576">
          <cell r="BC576">
            <v>40819</v>
          </cell>
        </row>
        <row r="577">
          <cell r="BC577">
            <v>40820</v>
          </cell>
        </row>
        <row r="578">
          <cell r="BC578">
            <v>40821</v>
          </cell>
        </row>
        <row r="579">
          <cell r="BC579">
            <v>40822</v>
          </cell>
        </row>
        <row r="580">
          <cell r="BC580">
            <v>40823</v>
          </cell>
        </row>
        <row r="581">
          <cell r="BC581">
            <v>40824</v>
          </cell>
        </row>
        <row r="582">
          <cell r="BC582">
            <v>40825</v>
          </cell>
        </row>
        <row r="583">
          <cell r="BC583">
            <v>40826</v>
          </cell>
        </row>
        <row r="584">
          <cell r="BC584">
            <v>40827</v>
          </cell>
        </row>
        <row r="585">
          <cell r="BC585">
            <v>40828</v>
          </cell>
        </row>
        <row r="586">
          <cell r="BC586">
            <v>40829</v>
          </cell>
        </row>
        <row r="587">
          <cell r="BC587">
            <v>40830</v>
          </cell>
        </row>
        <row r="588">
          <cell r="BC588">
            <v>40831</v>
          </cell>
        </row>
        <row r="589">
          <cell r="BC589">
            <v>40832</v>
          </cell>
        </row>
        <row r="590">
          <cell r="BC590">
            <v>40833</v>
          </cell>
        </row>
        <row r="591">
          <cell r="BC591">
            <v>40834</v>
          </cell>
        </row>
        <row r="592">
          <cell r="BC592">
            <v>40835</v>
          </cell>
        </row>
        <row r="593">
          <cell r="BC593">
            <v>40836</v>
          </cell>
        </row>
        <row r="594">
          <cell r="BC594">
            <v>40837</v>
          </cell>
        </row>
        <row r="595">
          <cell r="BC595">
            <v>40838</v>
          </cell>
        </row>
        <row r="596">
          <cell r="BC596">
            <v>40839</v>
          </cell>
        </row>
        <row r="597">
          <cell r="BC597">
            <v>40840</v>
          </cell>
        </row>
        <row r="598">
          <cell r="BC598">
            <v>40841</v>
          </cell>
        </row>
        <row r="599">
          <cell r="BC599">
            <v>40842</v>
          </cell>
        </row>
        <row r="600">
          <cell r="BC600">
            <v>40843</v>
          </cell>
        </row>
        <row r="601">
          <cell r="BC601">
            <v>40844</v>
          </cell>
        </row>
        <row r="602">
          <cell r="BC602">
            <v>40845</v>
          </cell>
        </row>
        <row r="603">
          <cell r="BC603">
            <v>40846</v>
          </cell>
        </row>
        <row r="604">
          <cell r="BC604">
            <v>40847</v>
          </cell>
        </row>
        <row r="605">
          <cell r="BC605">
            <v>40848</v>
          </cell>
        </row>
        <row r="606">
          <cell r="BC606">
            <v>40849</v>
          </cell>
        </row>
        <row r="607">
          <cell r="BC607">
            <v>40850</v>
          </cell>
        </row>
        <row r="608">
          <cell r="BC608">
            <v>40851</v>
          </cell>
        </row>
        <row r="609">
          <cell r="BC609">
            <v>40852</v>
          </cell>
        </row>
        <row r="610">
          <cell r="BC610">
            <v>40853</v>
          </cell>
        </row>
        <row r="611">
          <cell r="BC611">
            <v>40854</v>
          </cell>
        </row>
        <row r="612">
          <cell r="BC612">
            <v>40855</v>
          </cell>
        </row>
        <row r="613">
          <cell r="BC613">
            <v>40856</v>
          </cell>
        </row>
        <row r="614">
          <cell r="BC614">
            <v>40857</v>
          </cell>
        </row>
        <row r="615">
          <cell r="BC615">
            <v>40858</v>
          </cell>
        </row>
        <row r="616">
          <cell r="BC616">
            <v>40859</v>
          </cell>
        </row>
        <row r="617">
          <cell r="BC617">
            <v>40860</v>
          </cell>
        </row>
        <row r="618">
          <cell r="BC618">
            <v>40861</v>
          </cell>
        </row>
        <row r="619">
          <cell r="BC619">
            <v>40862</v>
          </cell>
        </row>
        <row r="620">
          <cell r="BC620">
            <v>40863</v>
          </cell>
        </row>
        <row r="621">
          <cell r="BC621">
            <v>40864</v>
          </cell>
        </row>
        <row r="622">
          <cell r="BC622">
            <v>40865</v>
          </cell>
        </row>
        <row r="623">
          <cell r="BC623">
            <v>40866</v>
          </cell>
        </row>
        <row r="624">
          <cell r="BC624">
            <v>40867</v>
          </cell>
        </row>
        <row r="625">
          <cell r="BC625">
            <v>40868</v>
          </cell>
        </row>
        <row r="626">
          <cell r="BC626">
            <v>40869</v>
          </cell>
        </row>
        <row r="627">
          <cell r="BC627">
            <v>40870</v>
          </cell>
        </row>
        <row r="628">
          <cell r="BC628">
            <v>40871</v>
          </cell>
        </row>
        <row r="629">
          <cell r="BC629">
            <v>40872</v>
          </cell>
        </row>
        <row r="630">
          <cell r="BC630">
            <v>40873</v>
          </cell>
        </row>
        <row r="631">
          <cell r="BC631">
            <v>40874</v>
          </cell>
        </row>
        <row r="632">
          <cell r="BC632">
            <v>40875</v>
          </cell>
        </row>
        <row r="633">
          <cell r="BC633">
            <v>40876</v>
          </cell>
        </row>
        <row r="634">
          <cell r="BC634">
            <v>40877</v>
          </cell>
        </row>
        <row r="635">
          <cell r="BC635">
            <v>40878</v>
          </cell>
        </row>
        <row r="636">
          <cell r="BC636">
            <v>40879</v>
          </cell>
        </row>
        <row r="637">
          <cell r="BC637">
            <v>40880</v>
          </cell>
        </row>
        <row r="638">
          <cell r="BC638">
            <v>40881</v>
          </cell>
        </row>
        <row r="639">
          <cell r="BC639">
            <v>40882</v>
          </cell>
        </row>
        <row r="640">
          <cell r="BC640">
            <v>40883</v>
          </cell>
        </row>
        <row r="641">
          <cell r="BC641">
            <v>40884</v>
          </cell>
        </row>
        <row r="642">
          <cell r="BC642">
            <v>40885</v>
          </cell>
        </row>
        <row r="643">
          <cell r="BC643">
            <v>40886</v>
          </cell>
        </row>
        <row r="644">
          <cell r="BC644">
            <v>40887</v>
          </cell>
        </row>
        <row r="645">
          <cell r="BC645">
            <v>40888</v>
          </cell>
        </row>
        <row r="646">
          <cell r="BC646">
            <v>40889</v>
          </cell>
        </row>
        <row r="647">
          <cell r="BC647">
            <v>40890</v>
          </cell>
        </row>
        <row r="648">
          <cell r="BC648">
            <v>40891</v>
          </cell>
        </row>
        <row r="649">
          <cell r="BC649">
            <v>40892</v>
          </cell>
        </row>
        <row r="650">
          <cell r="BC650">
            <v>40893</v>
          </cell>
        </row>
        <row r="651">
          <cell r="BC651">
            <v>40894</v>
          </cell>
        </row>
        <row r="652">
          <cell r="BC652">
            <v>40895</v>
          </cell>
        </row>
        <row r="653">
          <cell r="BC653">
            <v>40896</v>
          </cell>
        </row>
        <row r="654">
          <cell r="BC654">
            <v>40897</v>
          </cell>
        </row>
        <row r="655">
          <cell r="BC655">
            <v>40898</v>
          </cell>
        </row>
        <row r="656">
          <cell r="BC656">
            <v>40899</v>
          </cell>
        </row>
        <row r="657">
          <cell r="BC657">
            <v>40900</v>
          </cell>
        </row>
        <row r="658">
          <cell r="BC658">
            <v>40901</v>
          </cell>
        </row>
        <row r="659">
          <cell r="BC659">
            <v>40902</v>
          </cell>
        </row>
        <row r="660">
          <cell r="BC660">
            <v>40903</v>
          </cell>
        </row>
        <row r="661">
          <cell r="BC661">
            <v>40904</v>
          </cell>
        </row>
        <row r="662">
          <cell r="BC662">
            <v>40905</v>
          </cell>
        </row>
        <row r="663">
          <cell r="BC663">
            <v>40906</v>
          </cell>
        </row>
        <row r="664">
          <cell r="BC664">
            <v>40907</v>
          </cell>
        </row>
        <row r="665">
          <cell r="BC665">
            <v>40908</v>
          </cell>
        </row>
        <row r="666">
          <cell r="BC666">
            <v>40909</v>
          </cell>
        </row>
        <row r="667">
          <cell r="BC667">
            <v>40910</v>
          </cell>
        </row>
        <row r="668">
          <cell r="BC668">
            <v>40911</v>
          </cell>
        </row>
        <row r="669">
          <cell r="BC669">
            <v>40912</v>
          </cell>
        </row>
        <row r="670">
          <cell r="BC670">
            <v>40913</v>
          </cell>
        </row>
        <row r="671">
          <cell r="BC671">
            <v>40914</v>
          </cell>
        </row>
        <row r="672">
          <cell r="BC672">
            <v>40915</v>
          </cell>
        </row>
        <row r="673">
          <cell r="BC673">
            <v>40916</v>
          </cell>
        </row>
        <row r="674">
          <cell r="BC674">
            <v>40917</v>
          </cell>
        </row>
        <row r="675">
          <cell r="BC675">
            <v>40918</v>
          </cell>
        </row>
        <row r="676">
          <cell r="BC676">
            <v>40919</v>
          </cell>
        </row>
        <row r="677">
          <cell r="BC677">
            <v>40920</v>
          </cell>
        </row>
        <row r="678">
          <cell r="BC678">
            <v>40921</v>
          </cell>
        </row>
        <row r="679">
          <cell r="BC679">
            <v>40922</v>
          </cell>
        </row>
        <row r="680">
          <cell r="BC680">
            <v>40923</v>
          </cell>
        </row>
        <row r="681">
          <cell r="BC681">
            <v>40924</v>
          </cell>
        </row>
        <row r="682">
          <cell r="BC682">
            <v>40925</v>
          </cell>
        </row>
        <row r="683">
          <cell r="BC683">
            <v>40926</v>
          </cell>
        </row>
        <row r="684">
          <cell r="BC684">
            <v>40927</v>
          </cell>
        </row>
        <row r="685">
          <cell r="BC685">
            <v>40928</v>
          </cell>
        </row>
        <row r="686">
          <cell r="BC686">
            <v>40929</v>
          </cell>
        </row>
        <row r="687">
          <cell r="BC687">
            <v>40930</v>
          </cell>
        </row>
        <row r="688">
          <cell r="BC688">
            <v>40931</v>
          </cell>
        </row>
        <row r="689">
          <cell r="BC689">
            <v>40932</v>
          </cell>
        </row>
        <row r="690">
          <cell r="BC690">
            <v>40933</v>
          </cell>
        </row>
        <row r="691">
          <cell r="BC691">
            <v>40934</v>
          </cell>
        </row>
        <row r="692">
          <cell r="BC692">
            <v>40935</v>
          </cell>
        </row>
        <row r="693">
          <cell r="BC693">
            <v>40936</v>
          </cell>
        </row>
        <row r="694">
          <cell r="BC694">
            <v>40937</v>
          </cell>
        </row>
        <row r="695">
          <cell r="BC695">
            <v>40938</v>
          </cell>
        </row>
        <row r="696">
          <cell r="BC696">
            <v>40939</v>
          </cell>
        </row>
        <row r="697">
          <cell r="BC697">
            <v>40940</v>
          </cell>
        </row>
        <row r="698">
          <cell r="BC698">
            <v>40941</v>
          </cell>
        </row>
        <row r="699">
          <cell r="BC699">
            <v>40942</v>
          </cell>
        </row>
        <row r="700">
          <cell r="BC700">
            <v>40943</v>
          </cell>
        </row>
        <row r="701">
          <cell r="BC701">
            <v>40944</v>
          </cell>
        </row>
        <row r="702">
          <cell r="BC702">
            <v>40945</v>
          </cell>
        </row>
        <row r="703">
          <cell r="BC703">
            <v>40946</v>
          </cell>
        </row>
        <row r="704">
          <cell r="BC704">
            <v>40947</v>
          </cell>
        </row>
        <row r="705">
          <cell r="BC705">
            <v>40948</v>
          </cell>
        </row>
        <row r="706">
          <cell r="BC706">
            <v>40949</v>
          </cell>
        </row>
        <row r="707">
          <cell r="BC707">
            <v>40950</v>
          </cell>
        </row>
        <row r="708">
          <cell r="BC708">
            <v>40951</v>
          </cell>
        </row>
        <row r="709">
          <cell r="BC709">
            <v>40952</v>
          </cell>
        </row>
        <row r="710">
          <cell r="BC710">
            <v>40953</v>
          </cell>
        </row>
        <row r="711">
          <cell r="BC711">
            <v>40954</v>
          </cell>
        </row>
        <row r="712">
          <cell r="BC712">
            <v>40955</v>
          </cell>
        </row>
        <row r="713">
          <cell r="BC713">
            <v>40956</v>
          </cell>
        </row>
        <row r="714">
          <cell r="BC714">
            <v>40957</v>
          </cell>
        </row>
        <row r="715">
          <cell r="BC715">
            <v>40958</v>
          </cell>
        </row>
        <row r="716">
          <cell r="BC716">
            <v>40959</v>
          </cell>
        </row>
        <row r="717">
          <cell r="BC717">
            <v>40960</v>
          </cell>
        </row>
        <row r="718">
          <cell r="BC718">
            <v>40961</v>
          </cell>
        </row>
        <row r="719">
          <cell r="BC719">
            <v>40962</v>
          </cell>
        </row>
        <row r="720">
          <cell r="BC720">
            <v>40963</v>
          </cell>
        </row>
        <row r="721">
          <cell r="BC721">
            <v>40964</v>
          </cell>
        </row>
        <row r="722">
          <cell r="BC722">
            <v>40965</v>
          </cell>
        </row>
        <row r="723">
          <cell r="BC723">
            <v>40966</v>
          </cell>
        </row>
        <row r="724">
          <cell r="BC724">
            <v>40967</v>
          </cell>
        </row>
        <row r="725">
          <cell r="BC725">
            <v>40968</v>
          </cell>
        </row>
        <row r="726">
          <cell r="BC726">
            <v>40969</v>
          </cell>
        </row>
        <row r="727">
          <cell r="BC727">
            <v>40970</v>
          </cell>
        </row>
        <row r="728">
          <cell r="BC728">
            <v>40971</v>
          </cell>
        </row>
        <row r="729">
          <cell r="BC729">
            <v>40972</v>
          </cell>
        </row>
        <row r="730">
          <cell r="BC730">
            <v>40973</v>
          </cell>
        </row>
        <row r="731">
          <cell r="BC731">
            <v>40974</v>
          </cell>
        </row>
        <row r="732">
          <cell r="BC732">
            <v>40975</v>
          </cell>
        </row>
        <row r="733">
          <cell r="BC733">
            <v>40976</v>
          </cell>
        </row>
        <row r="734">
          <cell r="BC734">
            <v>40977</v>
          </cell>
        </row>
        <row r="735">
          <cell r="BC735">
            <v>40978</v>
          </cell>
        </row>
        <row r="736">
          <cell r="BC736">
            <v>40979</v>
          </cell>
        </row>
        <row r="737">
          <cell r="BC737">
            <v>40980</v>
          </cell>
        </row>
        <row r="738">
          <cell r="BC738">
            <v>40981</v>
          </cell>
        </row>
        <row r="739">
          <cell r="BC739">
            <v>40982</v>
          </cell>
        </row>
        <row r="740">
          <cell r="BC740">
            <v>40983</v>
          </cell>
        </row>
        <row r="741">
          <cell r="BC741">
            <v>40984</v>
          </cell>
        </row>
        <row r="742">
          <cell r="BC742">
            <v>40985</v>
          </cell>
        </row>
        <row r="743">
          <cell r="BC743">
            <v>40986</v>
          </cell>
        </row>
        <row r="744">
          <cell r="BC744">
            <v>40987</v>
          </cell>
        </row>
        <row r="745">
          <cell r="BC745">
            <v>40988</v>
          </cell>
        </row>
        <row r="746">
          <cell r="BC746">
            <v>40989</v>
          </cell>
        </row>
        <row r="747">
          <cell r="BC747">
            <v>40990</v>
          </cell>
        </row>
        <row r="748">
          <cell r="BC748">
            <v>40991</v>
          </cell>
        </row>
        <row r="749">
          <cell r="BC749">
            <v>40992</v>
          </cell>
        </row>
        <row r="750">
          <cell r="BC750">
            <v>40993</v>
          </cell>
        </row>
        <row r="751">
          <cell r="BC751">
            <v>40994</v>
          </cell>
        </row>
        <row r="752">
          <cell r="BC752">
            <v>40995</v>
          </cell>
        </row>
        <row r="753">
          <cell r="BC753">
            <v>40996</v>
          </cell>
        </row>
        <row r="754">
          <cell r="BC754">
            <v>40997</v>
          </cell>
        </row>
        <row r="755">
          <cell r="BC755">
            <v>40998</v>
          </cell>
        </row>
        <row r="756">
          <cell r="BC756">
            <v>40999</v>
          </cell>
        </row>
        <row r="757">
          <cell r="BC757">
            <v>41000</v>
          </cell>
        </row>
        <row r="758">
          <cell r="BC758">
            <v>41001</v>
          </cell>
        </row>
        <row r="759">
          <cell r="BC759">
            <v>41002</v>
          </cell>
        </row>
        <row r="760">
          <cell r="BC760">
            <v>41003</v>
          </cell>
        </row>
        <row r="761">
          <cell r="BC761">
            <v>41004</v>
          </cell>
        </row>
        <row r="762">
          <cell r="BC762">
            <v>41005</v>
          </cell>
        </row>
        <row r="763">
          <cell r="BC763">
            <v>41006</v>
          </cell>
        </row>
        <row r="764">
          <cell r="BC764">
            <v>41007</v>
          </cell>
        </row>
        <row r="765">
          <cell r="BC765">
            <v>41008</v>
          </cell>
        </row>
        <row r="766">
          <cell r="BC766">
            <v>41009</v>
          </cell>
        </row>
        <row r="767">
          <cell r="BC767">
            <v>41010</v>
          </cell>
        </row>
        <row r="768">
          <cell r="BC768">
            <v>41011</v>
          </cell>
        </row>
        <row r="769">
          <cell r="BC769">
            <v>41012</v>
          </cell>
        </row>
        <row r="770">
          <cell r="BC770">
            <v>41013</v>
          </cell>
        </row>
        <row r="771">
          <cell r="BC771">
            <v>41014</v>
          </cell>
        </row>
        <row r="772">
          <cell r="BC772">
            <v>41015</v>
          </cell>
        </row>
        <row r="773">
          <cell r="BC773">
            <v>41016</v>
          </cell>
        </row>
        <row r="774">
          <cell r="BC774">
            <v>41017</v>
          </cell>
        </row>
        <row r="775">
          <cell r="BC775">
            <v>41018</v>
          </cell>
        </row>
        <row r="776">
          <cell r="BC776">
            <v>41019</v>
          </cell>
        </row>
        <row r="777">
          <cell r="BC777">
            <v>41020</v>
          </cell>
        </row>
        <row r="778">
          <cell r="BC778">
            <v>41021</v>
          </cell>
        </row>
        <row r="779">
          <cell r="BC779">
            <v>41022</v>
          </cell>
        </row>
        <row r="780">
          <cell r="BC780">
            <v>41023</v>
          </cell>
        </row>
        <row r="781">
          <cell r="BC781">
            <v>41024</v>
          </cell>
        </row>
        <row r="782">
          <cell r="BC782">
            <v>41025</v>
          </cell>
        </row>
        <row r="783">
          <cell r="BC783">
            <v>41026</v>
          </cell>
        </row>
        <row r="784">
          <cell r="BC784">
            <v>41027</v>
          </cell>
        </row>
        <row r="785">
          <cell r="BC785">
            <v>41028</v>
          </cell>
        </row>
        <row r="786">
          <cell r="BC786">
            <v>41029</v>
          </cell>
        </row>
        <row r="787">
          <cell r="BC787">
            <v>41030</v>
          </cell>
        </row>
        <row r="788">
          <cell r="BC788">
            <v>41031</v>
          </cell>
        </row>
        <row r="789">
          <cell r="BC789">
            <v>41032</v>
          </cell>
        </row>
        <row r="790">
          <cell r="BC790">
            <v>41033</v>
          </cell>
        </row>
        <row r="791">
          <cell r="BC791">
            <v>41034</v>
          </cell>
        </row>
        <row r="792">
          <cell r="BC792">
            <v>41035</v>
          </cell>
        </row>
        <row r="793">
          <cell r="BC793">
            <v>41036</v>
          </cell>
        </row>
        <row r="794">
          <cell r="BC794">
            <v>41037</v>
          </cell>
        </row>
        <row r="795">
          <cell r="BC795">
            <v>41038</v>
          </cell>
        </row>
        <row r="796">
          <cell r="BC796">
            <v>41039</v>
          </cell>
        </row>
        <row r="797">
          <cell r="BC797">
            <v>41040</v>
          </cell>
        </row>
        <row r="798">
          <cell r="BC798">
            <v>41041</v>
          </cell>
        </row>
        <row r="799">
          <cell r="BC799">
            <v>41042</v>
          </cell>
        </row>
        <row r="800">
          <cell r="BC800">
            <v>41043</v>
          </cell>
        </row>
        <row r="801">
          <cell r="BC801">
            <v>41044</v>
          </cell>
        </row>
        <row r="802">
          <cell r="BC802">
            <v>41045</v>
          </cell>
        </row>
        <row r="803">
          <cell r="BC803">
            <v>41046</v>
          </cell>
        </row>
        <row r="804">
          <cell r="BC804">
            <v>41047</v>
          </cell>
        </row>
        <row r="805">
          <cell r="BC805">
            <v>41048</v>
          </cell>
        </row>
        <row r="806">
          <cell r="BC806">
            <v>41049</v>
          </cell>
        </row>
        <row r="807">
          <cell r="BC807">
            <v>41050</v>
          </cell>
        </row>
        <row r="808">
          <cell r="BC808">
            <v>41051</v>
          </cell>
        </row>
        <row r="809">
          <cell r="BC809">
            <v>41052</v>
          </cell>
        </row>
        <row r="810">
          <cell r="BC810">
            <v>41053</v>
          </cell>
        </row>
        <row r="811">
          <cell r="BC811">
            <v>41054</v>
          </cell>
        </row>
        <row r="812">
          <cell r="BC812">
            <v>41055</v>
          </cell>
        </row>
        <row r="813">
          <cell r="BC813">
            <v>41056</v>
          </cell>
        </row>
        <row r="814">
          <cell r="BC814">
            <v>41057</v>
          </cell>
        </row>
        <row r="815">
          <cell r="BC815">
            <v>41058</v>
          </cell>
        </row>
        <row r="816">
          <cell r="BC816">
            <v>41059</v>
          </cell>
        </row>
        <row r="817">
          <cell r="BC817">
            <v>41060</v>
          </cell>
        </row>
        <row r="818">
          <cell r="BC818">
            <v>41061</v>
          </cell>
        </row>
        <row r="819">
          <cell r="BC819">
            <v>41062</v>
          </cell>
        </row>
        <row r="820">
          <cell r="BC820">
            <v>41063</v>
          </cell>
        </row>
        <row r="821">
          <cell r="BC821">
            <v>41064</v>
          </cell>
        </row>
        <row r="822">
          <cell r="BC822">
            <v>41065</v>
          </cell>
        </row>
        <row r="823">
          <cell r="BC823">
            <v>41066</v>
          </cell>
        </row>
        <row r="824">
          <cell r="BC824">
            <v>41067</v>
          </cell>
        </row>
        <row r="825">
          <cell r="BC825">
            <v>41068</v>
          </cell>
        </row>
        <row r="826">
          <cell r="BC826">
            <v>41069</v>
          </cell>
        </row>
        <row r="827">
          <cell r="BC827">
            <v>41070</v>
          </cell>
        </row>
        <row r="828">
          <cell r="BC828">
            <v>41071</v>
          </cell>
        </row>
        <row r="829">
          <cell r="BC829">
            <v>41072</v>
          </cell>
        </row>
        <row r="830">
          <cell r="BC830">
            <v>41073</v>
          </cell>
        </row>
        <row r="831">
          <cell r="BC831">
            <v>41074</v>
          </cell>
        </row>
        <row r="832">
          <cell r="BC832">
            <v>41075</v>
          </cell>
        </row>
        <row r="833">
          <cell r="BC833">
            <v>41076</v>
          </cell>
        </row>
        <row r="834">
          <cell r="BC834">
            <v>41077</v>
          </cell>
        </row>
        <row r="835">
          <cell r="BC835">
            <v>41078</v>
          </cell>
        </row>
        <row r="836">
          <cell r="BC836">
            <v>41079</v>
          </cell>
        </row>
        <row r="837">
          <cell r="BC837">
            <v>41080</v>
          </cell>
        </row>
        <row r="838">
          <cell r="BC838">
            <v>41081</v>
          </cell>
        </row>
        <row r="839">
          <cell r="BC839">
            <v>41082</v>
          </cell>
        </row>
        <row r="840">
          <cell r="BC840">
            <v>41083</v>
          </cell>
        </row>
        <row r="841">
          <cell r="BC841">
            <v>41084</v>
          </cell>
        </row>
        <row r="842">
          <cell r="BC842">
            <v>41085</v>
          </cell>
        </row>
        <row r="843">
          <cell r="BC843">
            <v>41086</v>
          </cell>
        </row>
        <row r="844">
          <cell r="BC844">
            <v>41087</v>
          </cell>
        </row>
        <row r="845">
          <cell r="BC845">
            <v>41088</v>
          </cell>
        </row>
        <row r="846">
          <cell r="BC846">
            <v>41089</v>
          </cell>
        </row>
        <row r="847">
          <cell r="BC847">
            <v>41090</v>
          </cell>
        </row>
        <row r="848">
          <cell r="BC848">
            <v>41091</v>
          </cell>
        </row>
        <row r="849">
          <cell r="BC849">
            <v>41092</v>
          </cell>
        </row>
        <row r="850">
          <cell r="BC850">
            <v>41093</v>
          </cell>
        </row>
        <row r="851">
          <cell r="BC851">
            <v>41094</v>
          </cell>
        </row>
        <row r="852">
          <cell r="BC852">
            <v>41095</v>
          </cell>
        </row>
        <row r="853">
          <cell r="BC853">
            <v>41096</v>
          </cell>
        </row>
        <row r="854">
          <cell r="BC854">
            <v>41097</v>
          </cell>
        </row>
        <row r="855">
          <cell r="BC855">
            <v>41098</v>
          </cell>
        </row>
        <row r="856">
          <cell r="BC856">
            <v>41099</v>
          </cell>
        </row>
        <row r="857">
          <cell r="BC857">
            <v>41100</v>
          </cell>
        </row>
        <row r="858">
          <cell r="BC858">
            <v>41101</v>
          </cell>
        </row>
        <row r="859">
          <cell r="BC859">
            <v>41102</v>
          </cell>
        </row>
        <row r="860">
          <cell r="BC860">
            <v>41103</v>
          </cell>
        </row>
        <row r="861">
          <cell r="BC861">
            <v>41104</v>
          </cell>
        </row>
        <row r="862">
          <cell r="BC862">
            <v>41105</v>
          </cell>
        </row>
        <row r="863">
          <cell r="BC863">
            <v>41106</v>
          </cell>
        </row>
        <row r="864">
          <cell r="BC864">
            <v>41107</v>
          </cell>
        </row>
        <row r="865">
          <cell r="BC865">
            <v>41108</v>
          </cell>
        </row>
        <row r="866">
          <cell r="BC866">
            <v>41109</v>
          </cell>
        </row>
        <row r="867">
          <cell r="BC867">
            <v>41110</v>
          </cell>
        </row>
        <row r="868">
          <cell r="BC868">
            <v>41111</v>
          </cell>
        </row>
        <row r="869">
          <cell r="BC869">
            <v>41112</v>
          </cell>
        </row>
        <row r="870">
          <cell r="BC870">
            <v>41113</v>
          </cell>
        </row>
        <row r="871">
          <cell r="BC871">
            <v>41114</v>
          </cell>
        </row>
        <row r="872">
          <cell r="BC872">
            <v>41115</v>
          </cell>
        </row>
        <row r="873">
          <cell r="BC873">
            <v>41116</v>
          </cell>
        </row>
        <row r="874">
          <cell r="BC874">
            <v>41117</v>
          </cell>
        </row>
        <row r="875">
          <cell r="BC875">
            <v>41118</v>
          </cell>
        </row>
        <row r="876">
          <cell r="BC876">
            <v>41119</v>
          </cell>
        </row>
        <row r="877">
          <cell r="BC877">
            <v>41120</v>
          </cell>
        </row>
        <row r="878">
          <cell r="BC878">
            <v>41121</v>
          </cell>
        </row>
        <row r="879">
          <cell r="BC879">
            <v>41122</v>
          </cell>
        </row>
        <row r="880">
          <cell r="BC880">
            <v>41123</v>
          </cell>
        </row>
        <row r="881">
          <cell r="BC881">
            <v>41124</v>
          </cell>
        </row>
        <row r="882">
          <cell r="BC882">
            <v>41125</v>
          </cell>
        </row>
        <row r="883">
          <cell r="BC883">
            <v>41126</v>
          </cell>
        </row>
        <row r="884">
          <cell r="BC884">
            <v>41127</v>
          </cell>
        </row>
        <row r="885">
          <cell r="BC885">
            <v>41128</v>
          </cell>
        </row>
        <row r="886">
          <cell r="BC886">
            <v>41129</v>
          </cell>
        </row>
        <row r="887">
          <cell r="BC887">
            <v>41130</v>
          </cell>
        </row>
        <row r="888">
          <cell r="BC888">
            <v>41131</v>
          </cell>
        </row>
        <row r="889">
          <cell r="BC889">
            <v>41132</v>
          </cell>
        </row>
        <row r="890">
          <cell r="BC890">
            <v>41133</v>
          </cell>
        </row>
        <row r="891">
          <cell r="BC891">
            <v>41134</v>
          </cell>
        </row>
        <row r="892">
          <cell r="BC892">
            <v>41135</v>
          </cell>
        </row>
        <row r="893">
          <cell r="BC893">
            <v>41136</v>
          </cell>
        </row>
        <row r="894">
          <cell r="BC894">
            <v>41137</v>
          </cell>
        </row>
        <row r="895">
          <cell r="BC895">
            <v>41138</v>
          </cell>
        </row>
        <row r="896">
          <cell r="BC896">
            <v>41139</v>
          </cell>
        </row>
        <row r="897">
          <cell r="BC897">
            <v>41140</v>
          </cell>
        </row>
        <row r="898">
          <cell r="BC898">
            <v>41141</v>
          </cell>
        </row>
        <row r="899">
          <cell r="BC899">
            <v>41142</v>
          </cell>
        </row>
        <row r="900">
          <cell r="BC900">
            <v>41143</v>
          </cell>
        </row>
        <row r="901">
          <cell r="BC901">
            <v>41144</v>
          </cell>
        </row>
        <row r="902">
          <cell r="BC902">
            <v>41145</v>
          </cell>
        </row>
        <row r="903">
          <cell r="BC903">
            <v>41146</v>
          </cell>
        </row>
        <row r="904">
          <cell r="BC904">
            <v>41147</v>
          </cell>
        </row>
        <row r="905">
          <cell r="BC905">
            <v>41148</v>
          </cell>
        </row>
        <row r="906">
          <cell r="BC906">
            <v>41149</v>
          </cell>
        </row>
        <row r="907">
          <cell r="BC907">
            <v>41150</v>
          </cell>
        </row>
        <row r="908">
          <cell r="BC908">
            <v>41151</v>
          </cell>
        </row>
        <row r="909">
          <cell r="BC909">
            <v>41152</v>
          </cell>
        </row>
        <row r="910">
          <cell r="BC910">
            <v>41153</v>
          </cell>
        </row>
        <row r="911">
          <cell r="BC911">
            <v>41154</v>
          </cell>
        </row>
        <row r="912">
          <cell r="BC912">
            <v>41155</v>
          </cell>
        </row>
        <row r="913">
          <cell r="BC913">
            <v>41156</v>
          </cell>
        </row>
        <row r="914">
          <cell r="BC914">
            <v>41157</v>
          </cell>
        </row>
        <row r="915">
          <cell r="BC915">
            <v>41158</v>
          </cell>
        </row>
        <row r="916">
          <cell r="BC916">
            <v>41159</v>
          </cell>
        </row>
        <row r="917">
          <cell r="BC917">
            <v>41160</v>
          </cell>
        </row>
        <row r="918">
          <cell r="BC918">
            <v>41161</v>
          </cell>
        </row>
        <row r="919">
          <cell r="BC919">
            <v>41162</v>
          </cell>
        </row>
        <row r="920">
          <cell r="BC920">
            <v>41163</v>
          </cell>
        </row>
        <row r="921">
          <cell r="BC921">
            <v>41164</v>
          </cell>
        </row>
        <row r="922">
          <cell r="BC922">
            <v>41165</v>
          </cell>
        </row>
        <row r="923">
          <cell r="BC923">
            <v>41166</v>
          </cell>
        </row>
        <row r="924">
          <cell r="BC924">
            <v>41167</v>
          </cell>
        </row>
        <row r="925">
          <cell r="BC925">
            <v>41168</v>
          </cell>
        </row>
        <row r="926">
          <cell r="BC926">
            <v>41169</v>
          </cell>
        </row>
        <row r="927">
          <cell r="BC927">
            <v>41170</v>
          </cell>
        </row>
        <row r="928">
          <cell r="BC928">
            <v>41171</v>
          </cell>
        </row>
        <row r="929">
          <cell r="BC929">
            <v>41172</v>
          </cell>
        </row>
        <row r="930">
          <cell r="BC930">
            <v>41173</v>
          </cell>
        </row>
        <row r="931">
          <cell r="BC931">
            <v>41174</v>
          </cell>
        </row>
        <row r="932">
          <cell r="BC932">
            <v>41175</v>
          </cell>
        </row>
        <row r="933">
          <cell r="BC933">
            <v>41176</v>
          </cell>
        </row>
        <row r="934">
          <cell r="BC934">
            <v>41177</v>
          </cell>
        </row>
        <row r="935">
          <cell r="BC935">
            <v>41178</v>
          </cell>
        </row>
        <row r="936">
          <cell r="BC936">
            <v>41179</v>
          </cell>
        </row>
        <row r="937">
          <cell r="BC937">
            <v>41180</v>
          </cell>
        </row>
        <row r="938">
          <cell r="BC938">
            <v>41181</v>
          </cell>
        </row>
        <row r="939">
          <cell r="BC939">
            <v>41182</v>
          </cell>
        </row>
        <row r="940">
          <cell r="BC940">
            <v>41183</v>
          </cell>
        </row>
        <row r="941">
          <cell r="BC941">
            <v>41184</v>
          </cell>
        </row>
        <row r="942">
          <cell r="BC942">
            <v>41185</v>
          </cell>
        </row>
        <row r="943">
          <cell r="BC943">
            <v>41186</v>
          </cell>
        </row>
        <row r="944">
          <cell r="BC944">
            <v>41187</v>
          </cell>
        </row>
        <row r="945">
          <cell r="BC945">
            <v>41188</v>
          </cell>
        </row>
        <row r="946">
          <cell r="BC946">
            <v>41189</v>
          </cell>
        </row>
        <row r="947">
          <cell r="BC947">
            <v>41190</v>
          </cell>
        </row>
        <row r="948">
          <cell r="BC948">
            <v>41191</v>
          </cell>
        </row>
        <row r="949">
          <cell r="BC949">
            <v>41192</v>
          </cell>
        </row>
        <row r="950">
          <cell r="BC950">
            <v>41193</v>
          </cell>
        </row>
        <row r="951">
          <cell r="BC951">
            <v>41194</v>
          </cell>
        </row>
        <row r="952">
          <cell r="BC952">
            <v>41195</v>
          </cell>
        </row>
        <row r="953">
          <cell r="BC953">
            <v>41196</v>
          </cell>
        </row>
        <row r="954">
          <cell r="BC954">
            <v>41197</v>
          </cell>
        </row>
        <row r="955">
          <cell r="BC955">
            <v>41198</v>
          </cell>
        </row>
        <row r="956">
          <cell r="BC956">
            <v>41199</v>
          </cell>
        </row>
        <row r="957">
          <cell r="BC957">
            <v>41200</v>
          </cell>
        </row>
        <row r="958">
          <cell r="BC958">
            <v>41201</v>
          </cell>
        </row>
        <row r="959">
          <cell r="BC959">
            <v>41202</v>
          </cell>
        </row>
        <row r="960">
          <cell r="BC960">
            <v>41203</v>
          </cell>
        </row>
        <row r="961">
          <cell r="BC961">
            <v>41204</v>
          </cell>
        </row>
        <row r="962">
          <cell r="BC962">
            <v>41205</v>
          </cell>
        </row>
        <row r="963">
          <cell r="BC963">
            <v>41206</v>
          </cell>
        </row>
        <row r="964">
          <cell r="BC964">
            <v>41207</v>
          </cell>
        </row>
        <row r="965">
          <cell r="BC965">
            <v>41208</v>
          </cell>
        </row>
        <row r="966">
          <cell r="BC966">
            <v>41209</v>
          </cell>
        </row>
        <row r="967">
          <cell r="BC967">
            <v>41210</v>
          </cell>
        </row>
        <row r="968">
          <cell r="BC968">
            <v>41211</v>
          </cell>
        </row>
        <row r="969">
          <cell r="BC969">
            <v>41212</v>
          </cell>
        </row>
        <row r="970">
          <cell r="BC970">
            <v>41213</v>
          </cell>
        </row>
        <row r="971">
          <cell r="BC971">
            <v>41214</v>
          </cell>
        </row>
        <row r="972">
          <cell r="BC972">
            <v>41215</v>
          </cell>
        </row>
        <row r="973">
          <cell r="BC973">
            <v>41216</v>
          </cell>
        </row>
        <row r="974">
          <cell r="BC974">
            <v>41217</v>
          </cell>
        </row>
        <row r="975">
          <cell r="BC975">
            <v>41218</v>
          </cell>
        </row>
        <row r="976">
          <cell r="BC976">
            <v>41219</v>
          </cell>
        </row>
        <row r="977">
          <cell r="BC977">
            <v>41220</v>
          </cell>
        </row>
        <row r="978">
          <cell r="BC978">
            <v>41221</v>
          </cell>
        </row>
        <row r="979">
          <cell r="BC979">
            <v>41222</v>
          </cell>
        </row>
        <row r="980">
          <cell r="BC980">
            <v>41223</v>
          </cell>
        </row>
        <row r="981">
          <cell r="BC981">
            <v>41224</v>
          </cell>
        </row>
        <row r="982">
          <cell r="BC982">
            <v>41225</v>
          </cell>
        </row>
        <row r="983">
          <cell r="BC983">
            <v>41226</v>
          </cell>
        </row>
        <row r="984">
          <cell r="BC984">
            <v>41227</v>
          </cell>
        </row>
        <row r="985">
          <cell r="BC985">
            <v>41228</v>
          </cell>
        </row>
        <row r="986">
          <cell r="BC986">
            <v>41229</v>
          </cell>
        </row>
        <row r="987">
          <cell r="BC987">
            <v>41230</v>
          </cell>
        </row>
        <row r="988">
          <cell r="BC988">
            <v>41231</v>
          </cell>
        </row>
        <row r="989">
          <cell r="BC989">
            <v>41232</v>
          </cell>
        </row>
        <row r="990">
          <cell r="BC990">
            <v>41233</v>
          </cell>
        </row>
        <row r="991">
          <cell r="BC991">
            <v>41234</v>
          </cell>
        </row>
        <row r="992">
          <cell r="BC992">
            <v>41235</v>
          </cell>
        </row>
        <row r="993">
          <cell r="BC993">
            <v>41236</v>
          </cell>
        </row>
        <row r="994">
          <cell r="BC994">
            <v>41237</v>
          </cell>
        </row>
        <row r="995">
          <cell r="BC995">
            <v>41238</v>
          </cell>
        </row>
        <row r="996">
          <cell r="BC996">
            <v>41239</v>
          </cell>
        </row>
        <row r="997">
          <cell r="BC997">
            <v>41240</v>
          </cell>
        </row>
        <row r="998">
          <cell r="BC998">
            <v>41241</v>
          </cell>
        </row>
        <row r="999">
          <cell r="BC999">
            <v>41242</v>
          </cell>
        </row>
        <row r="1000">
          <cell r="BC1000">
            <v>41243</v>
          </cell>
        </row>
        <row r="1001">
          <cell r="BC1001">
            <v>41244</v>
          </cell>
        </row>
        <row r="1002">
          <cell r="BC1002">
            <v>41245</v>
          </cell>
        </row>
        <row r="1003">
          <cell r="BC1003">
            <v>41246</v>
          </cell>
        </row>
        <row r="1004">
          <cell r="BC1004">
            <v>41247</v>
          </cell>
        </row>
        <row r="1005">
          <cell r="BC1005">
            <v>41248</v>
          </cell>
        </row>
        <row r="1006">
          <cell r="BC1006">
            <v>41249</v>
          </cell>
        </row>
        <row r="1007">
          <cell r="BC1007">
            <v>41250</v>
          </cell>
        </row>
        <row r="1008">
          <cell r="BC1008">
            <v>41251</v>
          </cell>
        </row>
        <row r="1009">
          <cell r="BC1009">
            <v>41252</v>
          </cell>
        </row>
        <row r="1010">
          <cell r="BC1010">
            <v>41253</v>
          </cell>
        </row>
        <row r="1011">
          <cell r="BC1011">
            <v>41254</v>
          </cell>
        </row>
        <row r="1012">
          <cell r="BC1012">
            <v>41255</v>
          </cell>
        </row>
        <row r="1013">
          <cell r="BC1013">
            <v>41256</v>
          </cell>
        </row>
        <row r="1014">
          <cell r="BC1014">
            <v>41257</v>
          </cell>
        </row>
        <row r="1015">
          <cell r="BC1015">
            <v>41258</v>
          </cell>
        </row>
        <row r="1016">
          <cell r="BC1016">
            <v>41259</v>
          </cell>
        </row>
        <row r="1017">
          <cell r="BC1017">
            <v>41260</v>
          </cell>
        </row>
        <row r="1018">
          <cell r="BC1018">
            <v>41261</v>
          </cell>
        </row>
        <row r="1019">
          <cell r="BC1019">
            <v>41262</v>
          </cell>
        </row>
        <row r="1020">
          <cell r="BC1020">
            <v>41263</v>
          </cell>
        </row>
        <row r="1021">
          <cell r="BC1021">
            <v>41264</v>
          </cell>
        </row>
        <row r="1022">
          <cell r="BC1022">
            <v>41265</v>
          </cell>
        </row>
        <row r="1023">
          <cell r="BC1023">
            <v>41266</v>
          </cell>
        </row>
        <row r="1024">
          <cell r="BC1024">
            <v>41267</v>
          </cell>
        </row>
        <row r="1025">
          <cell r="BC1025">
            <v>41268</v>
          </cell>
        </row>
        <row r="1026">
          <cell r="BC1026">
            <v>41269</v>
          </cell>
        </row>
        <row r="1027">
          <cell r="BC1027">
            <v>41270</v>
          </cell>
        </row>
        <row r="1028">
          <cell r="BC1028">
            <v>41271</v>
          </cell>
        </row>
        <row r="1029">
          <cell r="BC1029">
            <v>41272</v>
          </cell>
        </row>
        <row r="1030">
          <cell r="BC1030">
            <v>41273</v>
          </cell>
        </row>
        <row r="1031">
          <cell r="BC1031">
            <v>41274</v>
          </cell>
        </row>
        <row r="1032">
          <cell r="BC1032">
            <v>41275</v>
          </cell>
        </row>
        <row r="1033">
          <cell r="BC1033">
            <v>41276</v>
          </cell>
        </row>
        <row r="1034">
          <cell r="BC1034">
            <v>41277</v>
          </cell>
        </row>
        <row r="1035">
          <cell r="BC1035">
            <v>41278</v>
          </cell>
        </row>
        <row r="1036">
          <cell r="BC1036">
            <v>41279</v>
          </cell>
        </row>
        <row r="1037">
          <cell r="BC1037">
            <v>41280</v>
          </cell>
        </row>
        <row r="1038">
          <cell r="BC1038">
            <v>41281</v>
          </cell>
        </row>
        <row r="1039">
          <cell r="BC1039">
            <v>41282</v>
          </cell>
        </row>
        <row r="1040">
          <cell r="BC1040">
            <v>41283</v>
          </cell>
        </row>
        <row r="1041">
          <cell r="BC1041">
            <v>41284</v>
          </cell>
        </row>
        <row r="1042">
          <cell r="BC1042">
            <v>41285</v>
          </cell>
        </row>
        <row r="1043">
          <cell r="BC1043">
            <v>41286</v>
          </cell>
        </row>
        <row r="1044">
          <cell r="BC1044">
            <v>41287</v>
          </cell>
        </row>
        <row r="1045">
          <cell r="BC1045">
            <v>41288</v>
          </cell>
        </row>
        <row r="1046">
          <cell r="BC1046">
            <v>41289</v>
          </cell>
        </row>
        <row r="1047">
          <cell r="BC1047">
            <v>41290</v>
          </cell>
        </row>
        <row r="1048">
          <cell r="BC1048">
            <v>41291</v>
          </cell>
        </row>
        <row r="1049">
          <cell r="BC1049">
            <v>41292</v>
          </cell>
        </row>
        <row r="1050">
          <cell r="BC1050">
            <v>41293</v>
          </cell>
        </row>
        <row r="1051">
          <cell r="BC1051">
            <v>41294</v>
          </cell>
        </row>
        <row r="1052">
          <cell r="BC1052">
            <v>41295</v>
          </cell>
        </row>
        <row r="1053">
          <cell r="BC1053">
            <v>41296</v>
          </cell>
        </row>
        <row r="1054">
          <cell r="BC1054">
            <v>41297</v>
          </cell>
        </row>
        <row r="1055">
          <cell r="BC1055">
            <v>41298</v>
          </cell>
        </row>
        <row r="1056">
          <cell r="BC1056">
            <v>41299</v>
          </cell>
        </row>
        <row r="1057">
          <cell r="BC1057">
            <v>41300</v>
          </cell>
        </row>
        <row r="1058">
          <cell r="BC1058">
            <v>41301</v>
          </cell>
        </row>
        <row r="1059">
          <cell r="BC1059">
            <v>41302</v>
          </cell>
        </row>
        <row r="1060">
          <cell r="BC1060">
            <v>41303</v>
          </cell>
        </row>
        <row r="1061">
          <cell r="BC1061">
            <v>41304</v>
          </cell>
        </row>
        <row r="1062">
          <cell r="BC1062">
            <v>41305</v>
          </cell>
        </row>
        <row r="1063">
          <cell r="BC1063">
            <v>41306</v>
          </cell>
        </row>
        <row r="1064">
          <cell r="BC1064">
            <v>41307</v>
          </cell>
        </row>
        <row r="1065">
          <cell r="BC1065">
            <v>41308</v>
          </cell>
        </row>
        <row r="1066">
          <cell r="BC1066">
            <v>41309</v>
          </cell>
        </row>
        <row r="1067">
          <cell r="BC1067">
            <v>41310</v>
          </cell>
        </row>
        <row r="1068">
          <cell r="BC1068">
            <v>41311</v>
          </cell>
        </row>
        <row r="1069">
          <cell r="BC1069">
            <v>41312</v>
          </cell>
        </row>
        <row r="1070">
          <cell r="BC1070">
            <v>41313</v>
          </cell>
        </row>
        <row r="1071">
          <cell r="BC1071">
            <v>41314</v>
          </cell>
        </row>
        <row r="1072">
          <cell r="BC1072">
            <v>41315</v>
          </cell>
        </row>
        <row r="1073">
          <cell r="BC1073">
            <v>41316</v>
          </cell>
        </row>
        <row r="1074">
          <cell r="BC1074">
            <v>41317</v>
          </cell>
        </row>
        <row r="1075">
          <cell r="BC1075">
            <v>41318</v>
          </cell>
        </row>
        <row r="1076">
          <cell r="BC1076">
            <v>41319</v>
          </cell>
        </row>
        <row r="1077">
          <cell r="BC1077">
            <v>41320</v>
          </cell>
        </row>
        <row r="1078">
          <cell r="BC1078">
            <v>41321</v>
          </cell>
        </row>
        <row r="1079">
          <cell r="BC1079">
            <v>41322</v>
          </cell>
        </row>
        <row r="1080">
          <cell r="BC1080">
            <v>41323</v>
          </cell>
        </row>
        <row r="1081">
          <cell r="BC1081">
            <v>41324</v>
          </cell>
        </row>
        <row r="1082">
          <cell r="BC1082">
            <v>41325</v>
          </cell>
        </row>
        <row r="1083">
          <cell r="BC1083">
            <v>41326</v>
          </cell>
        </row>
        <row r="1084">
          <cell r="BC1084">
            <v>41327</v>
          </cell>
        </row>
        <row r="1085">
          <cell r="BC1085">
            <v>41328</v>
          </cell>
        </row>
        <row r="1086">
          <cell r="BC1086">
            <v>41329</v>
          </cell>
        </row>
        <row r="1087">
          <cell r="BC1087">
            <v>41330</v>
          </cell>
        </row>
        <row r="1088">
          <cell r="BC1088">
            <v>41331</v>
          </cell>
        </row>
        <row r="1089">
          <cell r="BC1089">
            <v>41332</v>
          </cell>
        </row>
        <row r="1090">
          <cell r="BC1090">
            <v>41333</v>
          </cell>
        </row>
        <row r="1091">
          <cell r="BC1091">
            <v>41334</v>
          </cell>
        </row>
        <row r="1092">
          <cell r="BC1092">
            <v>41335</v>
          </cell>
        </row>
        <row r="1093">
          <cell r="BC1093">
            <v>41336</v>
          </cell>
        </row>
        <row r="1094">
          <cell r="BC1094">
            <v>41337</v>
          </cell>
        </row>
        <row r="1095">
          <cell r="BC1095">
            <v>41338</v>
          </cell>
        </row>
        <row r="1096">
          <cell r="BC1096">
            <v>41339</v>
          </cell>
        </row>
        <row r="1097">
          <cell r="BC1097">
            <v>41340</v>
          </cell>
        </row>
        <row r="1098">
          <cell r="BC1098">
            <v>41341</v>
          </cell>
        </row>
        <row r="1099">
          <cell r="BC1099">
            <v>41342</v>
          </cell>
        </row>
        <row r="1100">
          <cell r="BC1100">
            <v>41343</v>
          </cell>
        </row>
        <row r="1101">
          <cell r="BC1101">
            <v>41344</v>
          </cell>
        </row>
        <row r="1102">
          <cell r="BC1102">
            <v>41345</v>
          </cell>
        </row>
        <row r="1103">
          <cell r="BC1103">
            <v>41346</v>
          </cell>
        </row>
        <row r="1104">
          <cell r="BC1104">
            <v>41347</v>
          </cell>
        </row>
        <row r="1105">
          <cell r="BC1105">
            <v>41348</v>
          </cell>
        </row>
        <row r="1106">
          <cell r="BC1106">
            <v>41349</v>
          </cell>
        </row>
        <row r="1107">
          <cell r="BC1107">
            <v>41350</v>
          </cell>
        </row>
        <row r="1108">
          <cell r="BC1108">
            <v>41351</v>
          </cell>
        </row>
        <row r="1109">
          <cell r="BC1109">
            <v>41352</v>
          </cell>
        </row>
        <row r="1110">
          <cell r="BC1110">
            <v>41353</v>
          </cell>
        </row>
        <row r="1111">
          <cell r="BC1111">
            <v>41354</v>
          </cell>
        </row>
        <row r="1112">
          <cell r="BC1112">
            <v>41355</v>
          </cell>
        </row>
        <row r="1113">
          <cell r="BC1113">
            <v>41356</v>
          </cell>
        </row>
        <row r="1114">
          <cell r="BC1114">
            <v>41357</v>
          </cell>
        </row>
        <row r="1115">
          <cell r="BC1115">
            <v>41358</v>
          </cell>
        </row>
        <row r="1116">
          <cell r="BC1116">
            <v>41359</v>
          </cell>
        </row>
        <row r="1117">
          <cell r="BC1117">
            <v>41360</v>
          </cell>
        </row>
        <row r="1118">
          <cell r="BC1118">
            <v>41361</v>
          </cell>
        </row>
        <row r="1119">
          <cell r="BC1119">
            <v>41362</v>
          </cell>
        </row>
        <row r="1120">
          <cell r="BC1120">
            <v>41363</v>
          </cell>
        </row>
        <row r="1121">
          <cell r="BC1121">
            <v>41364</v>
          </cell>
        </row>
        <row r="1122">
          <cell r="BC1122">
            <v>41365</v>
          </cell>
        </row>
        <row r="1123">
          <cell r="BC1123">
            <v>41366</v>
          </cell>
        </row>
        <row r="1124">
          <cell r="BC1124">
            <v>41367</v>
          </cell>
        </row>
        <row r="1125">
          <cell r="BC1125">
            <v>41368</v>
          </cell>
        </row>
        <row r="1126">
          <cell r="BC1126">
            <v>41369</v>
          </cell>
        </row>
        <row r="1127">
          <cell r="BC1127">
            <v>41370</v>
          </cell>
        </row>
        <row r="1128">
          <cell r="BC1128">
            <v>41371</v>
          </cell>
        </row>
        <row r="1129">
          <cell r="BC1129">
            <v>41372</v>
          </cell>
        </row>
        <row r="1130">
          <cell r="BC1130">
            <v>41373</v>
          </cell>
        </row>
        <row r="1131">
          <cell r="BC1131">
            <v>41374</v>
          </cell>
        </row>
        <row r="1132">
          <cell r="BC1132">
            <v>41375</v>
          </cell>
        </row>
        <row r="1133">
          <cell r="BC1133">
            <v>41376</v>
          </cell>
        </row>
        <row r="1134">
          <cell r="BC1134">
            <v>41377</v>
          </cell>
        </row>
        <row r="1135">
          <cell r="BC1135">
            <v>41378</v>
          </cell>
        </row>
        <row r="1136">
          <cell r="BC1136">
            <v>41379</v>
          </cell>
        </row>
        <row r="1137">
          <cell r="BC1137">
            <v>41380</v>
          </cell>
        </row>
        <row r="1138">
          <cell r="BC1138">
            <v>41381</v>
          </cell>
        </row>
        <row r="1139">
          <cell r="BC1139">
            <v>41382</v>
          </cell>
        </row>
        <row r="1140">
          <cell r="BC1140">
            <v>41383</v>
          </cell>
        </row>
        <row r="1141">
          <cell r="BC1141">
            <v>41384</v>
          </cell>
        </row>
        <row r="1142">
          <cell r="BC1142">
            <v>41385</v>
          </cell>
        </row>
        <row r="1143">
          <cell r="BC1143">
            <v>41386</v>
          </cell>
        </row>
        <row r="1144">
          <cell r="BC1144">
            <v>41387</v>
          </cell>
        </row>
        <row r="1145">
          <cell r="BC1145">
            <v>41388</v>
          </cell>
        </row>
        <row r="1146">
          <cell r="BC1146">
            <v>41389</v>
          </cell>
        </row>
        <row r="1147">
          <cell r="BC1147">
            <v>41390</v>
          </cell>
        </row>
        <row r="1148">
          <cell r="BC1148">
            <v>41391</v>
          </cell>
        </row>
        <row r="1149">
          <cell r="BC1149">
            <v>41392</v>
          </cell>
        </row>
        <row r="1150">
          <cell r="BC1150">
            <v>41393</v>
          </cell>
        </row>
        <row r="1151">
          <cell r="BC1151">
            <v>41394</v>
          </cell>
        </row>
        <row r="1152">
          <cell r="BC1152">
            <v>41395</v>
          </cell>
        </row>
        <row r="1153">
          <cell r="BC1153">
            <v>41396</v>
          </cell>
        </row>
        <row r="1154">
          <cell r="BC1154">
            <v>41397</v>
          </cell>
        </row>
        <row r="1155">
          <cell r="BC1155">
            <v>41398</v>
          </cell>
        </row>
        <row r="1156">
          <cell r="BC1156">
            <v>41399</v>
          </cell>
        </row>
        <row r="1157">
          <cell r="BC1157">
            <v>41400</v>
          </cell>
        </row>
        <row r="1158">
          <cell r="BC1158">
            <v>41401</v>
          </cell>
        </row>
        <row r="1159">
          <cell r="BC1159">
            <v>41402</v>
          </cell>
        </row>
        <row r="1160">
          <cell r="BC1160">
            <v>41403</v>
          </cell>
        </row>
        <row r="1161">
          <cell r="BC1161">
            <v>41404</v>
          </cell>
        </row>
        <row r="1162">
          <cell r="BC1162">
            <v>41405</v>
          </cell>
        </row>
        <row r="1163">
          <cell r="BC1163">
            <v>41406</v>
          </cell>
        </row>
        <row r="1164">
          <cell r="BC1164">
            <v>41407</v>
          </cell>
        </row>
        <row r="1165">
          <cell r="BC1165">
            <v>41408</v>
          </cell>
        </row>
        <row r="1166">
          <cell r="BC1166">
            <v>41409</v>
          </cell>
        </row>
        <row r="1167">
          <cell r="BC1167">
            <v>41410</v>
          </cell>
        </row>
        <row r="1168">
          <cell r="BC1168">
            <v>41411</v>
          </cell>
        </row>
        <row r="1169">
          <cell r="BC1169">
            <v>41412</v>
          </cell>
        </row>
        <row r="1170">
          <cell r="BC1170">
            <v>41413</v>
          </cell>
        </row>
        <row r="1171">
          <cell r="BC1171">
            <v>41414</v>
          </cell>
        </row>
        <row r="1172">
          <cell r="BC1172">
            <v>41415</v>
          </cell>
        </row>
        <row r="1173">
          <cell r="BC1173">
            <v>41416</v>
          </cell>
        </row>
        <row r="1174">
          <cell r="BC1174">
            <v>41417</v>
          </cell>
        </row>
        <row r="1175">
          <cell r="BC1175">
            <v>41418</v>
          </cell>
        </row>
        <row r="1176">
          <cell r="BC1176">
            <v>41419</v>
          </cell>
        </row>
        <row r="1177">
          <cell r="BC1177">
            <v>41420</v>
          </cell>
        </row>
        <row r="1178">
          <cell r="BC1178">
            <v>41421</v>
          </cell>
        </row>
        <row r="1179">
          <cell r="BC1179">
            <v>41422</v>
          </cell>
        </row>
        <row r="1180">
          <cell r="BC1180">
            <v>41423</v>
          </cell>
        </row>
        <row r="1181">
          <cell r="BC1181">
            <v>41424</v>
          </cell>
        </row>
        <row r="1182">
          <cell r="BC1182">
            <v>41425</v>
          </cell>
        </row>
        <row r="1183">
          <cell r="BC1183">
            <v>41426</v>
          </cell>
        </row>
        <row r="1184">
          <cell r="BC1184">
            <v>41427</v>
          </cell>
        </row>
        <row r="1185">
          <cell r="BC1185">
            <v>41428</v>
          </cell>
        </row>
        <row r="1186">
          <cell r="BC1186">
            <v>41429</v>
          </cell>
        </row>
        <row r="1187">
          <cell r="BC1187">
            <v>41430</v>
          </cell>
        </row>
        <row r="1188">
          <cell r="BC1188">
            <v>41431</v>
          </cell>
        </row>
        <row r="1189">
          <cell r="BC1189">
            <v>41432</v>
          </cell>
        </row>
        <row r="1190">
          <cell r="BC1190">
            <v>41433</v>
          </cell>
        </row>
        <row r="1191">
          <cell r="BC1191">
            <v>41434</v>
          </cell>
        </row>
        <row r="1192">
          <cell r="BC1192">
            <v>41435</v>
          </cell>
        </row>
        <row r="1193">
          <cell r="BC1193">
            <v>41436</v>
          </cell>
        </row>
        <row r="1194">
          <cell r="BC1194">
            <v>41437</v>
          </cell>
        </row>
        <row r="1195">
          <cell r="BC1195">
            <v>41438</v>
          </cell>
        </row>
        <row r="1196">
          <cell r="BC1196">
            <v>41439</v>
          </cell>
        </row>
        <row r="1197">
          <cell r="BC1197">
            <v>41440</v>
          </cell>
        </row>
        <row r="1198">
          <cell r="BC1198">
            <v>41441</v>
          </cell>
        </row>
        <row r="1199">
          <cell r="BC1199">
            <v>41442</v>
          </cell>
        </row>
        <row r="1200">
          <cell r="BC1200">
            <v>41443</v>
          </cell>
        </row>
        <row r="1201">
          <cell r="BC1201">
            <v>41444</v>
          </cell>
        </row>
        <row r="1202">
          <cell r="BC1202">
            <v>41445</v>
          </cell>
        </row>
        <row r="1203">
          <cell r="BC1203">
            <v>41446</v>
          </cell>
        </row>
        <row r="1204">
          <cell r="BC1204">
            <v>41447</v>
          </cell>
        </row>
        <row r="1205">
          <cell r="BC1205">
            <v>41448</v>
          </cell>
        </row>
        <row r="1206">
          <cell r="BC1206">
            <v>41449</v>
          </cell>
        </row>
        <row r="1207">
          <cell r="BC1207">
            <v>41450</v>
          </cell>
        </row>
        <row r="1208">
          <cell r="BC1208">
            <v>41451</v>
          </cell>
        </row>
        <row r="1209">
          <cell r="BC1209">
            <v>41452</v>
          </cell>
        </row>
        <row r="1210">
          <cell r="BC1210">
            <v>41453</v>
          </cell>
        </row>
        <row r="1211">
          <cell r="BC1211">
            <v>41454</v>
          </cell>
        </row>
        <row r="1212">
          <cell r="BC1212">
            <v>41455</v>
          </cell>
        </row>
        <row r="1213">
          <cell r="BC1213">
            <v>41456</v>
          </cell>
        </row>
        <row r="1214">
          <cell r="BC1214">
            <v>41457</v>
          </cell>
        </row>
        <row r="1215">
          <cell r="BC1215">
            <v>41458</v>
          </cell>
        </row>
        <row r="1216">
          <cell r="BC1216">
            <v>41459</v>
          </cell>
        </row>
        <row r="1217">
          <cell r="BC1217">
            <v>41460</v>
          </cell>
        </row>
        <row r="1218">
          <cell r="BC1218">
            <v>41461</v>
          </cell>
        </row>
        <row r="1219">
          <cell r="BC1219">
            <v>41462</v>
          </cell>
        </row>
        <row r="1220">
          <cell r="BC1220">
            <v>41463</v>
          </cell>
        </row>
        <row r="1221">
          <cell r="BC1221">
            <v>41464</v>
          </cell>
        </row>
        <row r="1222">
          <cell r="BC1222">
            <v>41465</v>
          </cell>
        </row>
        <row r="1223">
          <cell r="BC1223">
            <v>41466</v>
          </cell>
        </row>
        <row r="1224">
          <cell r="BC1224">
            <v>41467</v>
          </cell>
        </row>
        <row r="1225">
          <cell r="BC1225">
            <v>41468</v>
          </cell>
        </row>
        <row r="1226">
          <cell r="BC1226">
            <v>41469</v>
          </cell>
        </row>
        <row r="1227">
          <cell r="BC1227">
            <v>41470</v>
          </cell>
        </row>
        <row r="1228">
          <cell r="BC1228">
            <v>41471</v>
          </cell>
        </row>
        <row r="1229">
          <cell r="BC1229">
            <v>41472</v>
          </cell>
        </row>
        <row r="1230">
          <cell r="BC1230">
            <v>41473</v>
          </cell>
        </row>
        <row r="1231">
          <cell r="BC1231">
            <v>41474</v>
          </cell>
        </row>
        <row r="1232">
          <cell r="BC1232">
            <v>41475</v>
          </cell>
        </row>
        <row r="1233">
          <cell r="BC1233">
            <v>41476</v>
          </cell>
        </row>
        <row r="1234">
          <cell r="BC1234">
            <v>41477</v>
          </cell>
        </row>
        <row r="1235">
          <cell r="BC1235">
            <v>41478</v>
          </cell>
        </row>
        <row r="1236">
          <cell r="BC1236">
            <v>41479</v>
          </cell>
        </row>
        <row r="1237">
          <cell r="BC1237">
            <v>41480</v>
          </cell>
        </row>
        <row r="1238">
          <cell r="BC1238">
            <v>41481</v>
          </cell>
        </row>
        <row r="1239">
          <cell r="BC1239">
            <v>41482</v>
          </cell>
        </row>
        <row r="1240">
          <cell r="BC1240">
            <v>41483</v>
          </cell>
        </row>
        <row r="1241">
          <cell r="BC1241">
            <v>41484</v>
          </cell>
        </row>
        <row r="1242">
          <cell r="BC1242">
            <v>41485</v>
          </cell>
        </row>
        <row r="1243">
          <cell r="BC1243">
            <v>41486</v>
          </cell>
        </row>
        <row r="1244">
          <cell r="BC1244">
            <v>41487</v>
          </cell>
        </row>
        <row r="1245">
          <cell r="BC1245">
            <v>41488</v>
          </cell>
        </row>
        <row r="1246">
          <cell r="BC1246">
            <v>41489</v>
          </cell>
        </row>
        <row r="1247">
          <cell r="BC1247">
            <v>41490</v>
          </cell>
        </row>
        <row r="1248">
          <cell r="BC1248">
            <v>41491</v>
          </cell>
        </row>
        <row r="1249">
          <cell r="BC1249">
            <v>41492</v>
          </cell>
        </row>
        <row r="1250">
          <cell r="BC1250">
            <v>41493</v>
          </cell>
        </row>
        <row r="1251">
          <cell r="BC1251">
            <v>41494</v>
          </cell>
        </row>
        <row r="1252">
          <cell r="BC1252">
            <v>41495</v>
          </cell>
        </row>
        <row r="1253">
          <cell r="BC1253">
            <v>41496</v>
          </cell>
        </row>
        <row r="1254">
          <cell r="BC1254">
            <v>41497</v>
          </cell>
        </row>
        <row r="1255">
          <cell r="BC1255">
            <v>41498</v>
          </cell>
        </row>
        <row r="1256">
          <cell r="BC1256">
            <v>41499</v>
          </cell>
        </row>
        <row r="1257">
          <cell r="BC1257">
            <v>41500</v>
          </cell>
        </row>
        <row r="1258">
          <cell r="BC1258">
            <v>41501</v>
          </cell>
        </row>
        <row r="1259">
          <cell r="BC1259">
            <v>41502</v>
          </cell>
        </row>
        <row r="1260">
          <cell r="BC1260">
            <v>41503</v>
          </cell>
        </row>
        <row r="1261">
          <cell r="BC1261">
            <v>41504</v>
          </cell>
        </row>
        <row r="1262">
          <cell r="BC1262">
            <v>41505</v>
          </cell>
        </row>
        <row r="1263">
          <cell r="BC1263">
            <v>41506</v>
          </cell>
        </row>
        <row r="1264">
          <cell r="BC1264">
            <v>41507</v>
          </cell>
        </row>
        <row r="1265">
          <cell r="BC1265">
            <v>41508</v>
          </cell>
        </row>
        <row r="1266">
          <cell r="BC1266">
            <v>41509</v>
          </cell>
        </row>
        <row r="1267">
          <cell r="BC1267">
            <v>41510</v>
          </cell>
        </row>
        <row r="1268">
          <cell r="BC1268">
            <v>41511</v>
          </cell>
        </row>
        <row r="1269">
          <cell r="BC1269">
            <v>41512</v>
          </cell>
        </row>
        <row r="1270">
          <cell r="BC1270">
            <v>41513</v>
          </cell>
        </row>
        <row r="1271">
          <cell r="BC1271">
            <v>41514</v>
          </cell>
        </row>
        <row r="1272">
          <cell r="BC1272">
            <v>41515</v>
          </cell>
        </row>
        <row r="1273">
          <cell r="BC1273">
            <v>41516</v>
          </cell>
        </row>
        <row r="1274">
          <cell r="BC1274">
            <v>41517</v>
          </cell>
        </row>
        <row r="1275">
          <cell r="BC1275">
            <v>41518</v>
          </cell>
        </row>
        <row r="1276">
          <cell r="BC1276">
            <v>41519</v>
          </cell>
        </row>
        <row r="1277">
          <cell r="BC1277">
            <v>41520</v>
          </cell>
        </row>
        <row r="1278">
          <cell r="BC1278">
            <v>41521</v>
          </cell>
        </row>
        <row r="1279">
          <cell r="BC1279">
            <v>41522</v>
          </cell>
        </row>
        <row r="1280">
          <cell r="BC1280">
            <v>41523</v>
          </cell>
        </row>
        <row r="1281">
          <cell r="BC1281">
            <v>41524</v>
          </cell>
        </row>
        <row r="1282">
          <cell r="BC1282">
            <v>41525</v>
          </cell>
        </row>
        <row r="1283">
          <cell r="BC1283">
            <v>41526</v>
          </cell>
        </row>
        <row r="1284">
          <cell r="BC1284">
            <v>41527</v>
          </cell>
        </row>
        <row r="1285">
          <cell r="BC1285">
            <v>41528</v>
          </cell>
        </row>
        <row r="1286">
          <cell r="BC1286">
            <v>41529</v>
          </cell>
        </row>
        <row r="1287">
          <cell r="BC1287">
            <v>41530</v>
          </cell>
        </row>
        <row r="1288">
          <cell r="BC1288">
            <v>41531</v>
          </cell>
        </row>
        <row r="1289">
          <cell r="BC1289">
            <v>41532</v>
          </cell>
        </row>
        <row r="1290">
          <cell r="BC1290">
            <v>41533</v>
          </cell>
        </row>
        <row r="1291">
          <cell r="BC1291">
            <v>41534</v>
          </cell>
        </row>
        <row r="1292">
          <cell r="BC1292">
            <v>41535</v>
          </cell>
        </row>
        <row r="1293">
          <cell r="BC1293">
            <v>41536</v>
          </cell>
        </row>
        <row r="1294">
          <cell r="BC1294">
            <v>41537</v>
          </cell>
        </row>
        <row r="1295">
          <cell r="BC1295">
            <v>41538</v>
          </cell>
        </row>
        <row r="1296">
          <cell r="BC1296">
            <v>41539</v>
          </cell>
        </row>
        <row r="1297">
          <cell r="BC1297">
            <v>41540</v>
          </cell>
        </row>
        <row r="1298">
          <cell r="BC1298">
            <v>41541</v>
          </cell>
        </row>
        <row r="1299">
          <cell r="BC1299">
            <v>41542</v>
          </cell>
        </row>
        <row r="1300">
          <cell r="BC1300">
            <v>41543</v>
          </cell>
        </row>
        <row r="1301">
          <cell r="BC1301">
            <v>41544</v>
          </cell>
        </row>
        <row r="1302">
          <cell r="BC1302">
            <v>41545</v>
          </cell>
        </row>
        <row r="1303">
          <cell r="BC1303">
            <v>41546</v>
          </cell>
        </row>
        <row r="1304">
          <cell r="BC1304">
            <v>41547</v>
          </cell>
        </row>
        <row r="1305">
          <cell r="BC1305">
            <v>41548</v>
          </cell>
        </row>
        <row r="1306">
          <cell r="BC1306">
            <v>41549</v>
          </cell>
        </row>
        <row r="1307">
          <cell r="BC1307">
            <v>41550</v>
          </cell>
        </row>
        <row r="1308">
          <cell r="BC1308">
            <v>41551</v>
          </cell>
        </row>
        <row r="1309">
          <cell r="BC1309">
            <v>41552</v>
          </cell>
        </row>
        <row r="1310">
          <cell r="BC1310">
            <v>41553</v>
          </cell>
        </row>
        <row r="1311">
          <cell r="BC1311">
            <v>41554</v>
          </cell>
        </row>
        <row r="1312">
          <cell r="BC1312">
            <v>41555</v>
          </cell>
        </row>
        <row r="1313">
          <cell r="BC1313">
            <v>41556</v>
          </cell>
        </row>
        <row r="1314">
          <cell r="BC1314">
            <v>41557</v>
          </cell>
        </row>
        <row r="1315">
          <cell r="BC1315">
            <v>41558</v>
          </cell>
        </row>
        <row r="1316">
          <cell r="BC1316">
            <v>41559</v>
          </cell>
        </row>
        <row r="1317">
          <cell r="BC1317">
            <v>41560</v>
          </cell>
        </row>
        <row r="1318">
          <cell r="BC1318">
            <v>41561</v>
          </cell>
        </row>
        <row r="1319">
          <cell r="BC1319">
            <v>41562</v>
          </cell>
        </row>
        <row r="1320">
          <cell r="BC1320">
            <v>41563</v>
          </cell>
        </row>
        <row r="1321">
          <cell r="BC1321">
            <v>41564</v>
          </cell>
        </row>
        <row r="1322">
          <cell r="BC1322">
            <v>41565</v>
          </cell>
        </row>
        <row r="1323">
          <cell r="BC1323">
            <v>41566</v>
          </cell>
        </row>
        <row r="1324">
          <cell r="BC1324">
            <v>41567</v>
          </cell>
        </row>
        <row r="1325">
          <cell r="BC1325">
            <v>41568</v>
          </cell>
        </row>
        <row r="1326">
          <cell r="BC1326">
            <v>41569</v>
          </cell>
        </row>
        <row r="1327">
          <cell r="BC1327">
            <v>41570</v>
          </cell>
        </row>
        <row r="1328">
          <cell r="BC1328">
            <v>41571</v>
          </cell>
        </row>
        <row r="1329">
          <cell r="BC1329">
            <v>41572</v>
          </cell>
        </row>
        <row r="1330">
          <cell r="BC1330">
            <v>41573</v>
          </cell>
        </row>
        <row r="1331">
          <cell r="BC1331">
            <v>41574</v>
          </cell>
        </row>
        <row r="1332">
          <cell r="BC1332">
            <v>41575</v>
          </cell>
        </row>
        <row r="1333">
          <cell r="BC1333">
            <v>41576</v>
          </cell>
        </row>
        <row r="1334">
          <cell r="BC1334">
            <v>41577</v>
          </cell>
        </row>
        <row r="1335">
          <cell r="BC1335">
            <v>41578</v>
          </cell>
        </row>
        <row r="1336">
          <cell r="BC1336">
            <v>41579</v>
          </cell>
        </row>
        <row r="1337">
          <cell r="BC1337">
            <v>41580</v>
          </cell>
        </row>
        <row r="1338">
          <cell r="BC1338">
            <v>41581</v>
          </cell>
        </row>
        <row r="1339">
          <cell r="BC1339">
            <v>41582</v>
          </cell>
        </row>
        <row r="1340">
          <cell r="BC1340">
            <v>41583</v>
          </cell>
        </row>
        <row r="1341">
          <cell r="BC1341">
            <v>41584</v>
          </cell>
        </row>
        <row r="1342">
          <cell r="BC1342">
            <v>41585</v>
          </cell>
        </row>
        <row r="1343">
          <cell r="BC1343">
            <v>41586</v>
          </cell>
        </row>
        <row r="1344">
          <cell r="BC1344">
            <v>41587</v>
          </cell>
        </row>
        <row r="1345">
          <cell r="BC1345">
            <v>41588</v>
          </cell>
        </row>
        <row r="1346">
          <cell r="BC1346">
            <v>41589</v>
          </cell>
        </row>
        <row r="1347">
          <cell r="BC1347">
            <v>41590</v>
          </cell>
        </row>
        <row r="1348">
          <cell r="BC1348">
            <v>41591</v>
          </cell>
        </row>
        <row r="1349">
          <cell r="BC1349">
            <v>41592</v>
          </cell>
        </row>
        <row r="1350">
          <cell r="BC1350">
            <v>41593</v>
          </cell>
        </row>
        <row r="1351">
          <cell r="BC1351">
            <v>41594</v>
          </cell>
        </row>
        <row r="1352">
          <cell r="BC1352">
            <v>41595</v>
          </cell>
        </row>
        <row r="1353">
          <cell r="BC1353">
            <v>41596</v>
          </cell>
        </row>
        <row r="1354">
          <cell r="BC1354">
            <v>41597</v>
          </cell>
        </row>
        <row r="1355">
          <cell r="BC1355">
            <v>41598</v>
          </cell>
        </row>
        <row r="1356">
          <cell r="BC1356">
            <v>41599</v>
          </cell>
        </row>
        <row r="1357">
          <cell r="BC1357">
            <v>41600</v>
          </cell>
        </row>
        <row r="1358">
          <cell r="BC1358">
            <v>41601</v>
          </cell>
        </row>
        <row r="1359">
          <cell r="BC1359">
            <v>41602</v>
          </cell>
        </row>
        <row r="1360">
          <cell r="BC1360">
            <v>41603</v>
          </cell>
        </row>
        <row r="1361">
          <cell r="BC1361">
            <v>41604</v>
          </cell>
        </row>
        <row r="1362">
          <cell r="BC1362">
            <v>41605</v>
          </cell>
        </row>
        <row r="1363">
          <cell r="BC1363">
            <v>41606</v>
          </cell>
        </row>
        <row r="1364">
          <cell r="BC1364">
            <v>41607</v>
          </cell>
        </row>
        <row r="1365">
          <cell r="BC1365">
            <v>41608</v>
          </cell>
        </row>
        <row r="1366">
          <cell r="BC1366">
            <v>41609</v>
          </cell>
        </row>
        <row r="1367">
          <cell r="BC1367">
            <v>41610</v>
          </cell>
        </row>
        <row r="1368">
          <cell r="BC1368">
            <v>41611</v>
          </cell>
        </row>
        <row r="1369">
          <cell r="BC1369">
            <v>41612</v>
          </cell>
        </row>
        <row r="1370">
          <cell r="BC1370">
            <v>41613</v>
          </cell>
        </row>
        <row r="1371">
          <cell r="BC1371">
            <v>41614</v>
          </cell>
        </row>
        <row r="1372">
          <cell r="BC1372">
            <v>41615</v>
          </cell>
        </row>
        <row r="1373">
          <cell r="BC1373">
            <v>41616</v>
          </cell>
        </row>
        <row r="1374">
          <cell r="BC1374">
            <v>41617</v>
          </cell>
        </row>
        <row r="1375">
          <cell r="BC1375">
            <v>41618</v>
          </cell>
        </row>
        <row r="1376">
          <cell r="BC1376">
            <v>41619</v>
          </cell>
        </row>
        <row r="1377">
          <cell r="BC1377">
            <v>41620</v>
          </cell>
        </row>
        <row r="1378">
          <cell r="BC1378">
            <v>41621</v>
          </cell>
        </row>
        <row r="1379">
          <cell r="BC1379">
            <v>41622</v>
          </cell>
        </row>
        <row r="1380">
          <cell r="BC1380">
            <v>41623</v>
          </cell>
        </row>
        <row r="1381">
          <cell r="BC1381">
            <v>41624</v>
          </cell>
        </row>
        <row r="1382">
          <cell r="BC1382">
            <v>41625</v>
          </cell>
        </row>
        <row r="1383">
          <cell r="BC1383">
            <v>41626</v>
          </cell>
        </row>
        <row r="1384">
          <cell r="BC1384">
            <v>41627</v>
          </cell>
        </row>
        <row r="1385">
          <cell r="BC1385">
            <v>41628</v>
          </cell>
        </row>
        <row r="1386">
          <cell r="BC1386">
            <v>41629</v>
          </cell>
        </row>
        <row r="1387">
          <cell r="BC1387">
            <v>41630</v>
          </cell>
        </row>
        <row r="1388">
          <cell r="BC1388">
            <v>41631</v>
          </cell>
        </row>
        <row r="1389">
          <cell r="BC1389">
            <v>41632</v>
          </cell>
        </row>
        <row r="1390">
          <cell r="BC1390">
            <v>41633</v>
          </cell>
        </row>
        <row r="1391">
          <cell r="BC1391">
            <v>41634</v>
          </cell>
        </row>
        <row r="1392">
          <cell r="BC1392">
            <v>41635</v>
          </cell>
        </row>
        <row r="1393">
          <cell r="BC1393">
            <v>41636</v>
          </cell>
        </row>
        <row r="1394">
          <cell r="BC1394">
            <v>41637</v>
          </cell>
        </row>
        <row r="1395">
          <cell r="BC1395">
            <v>41638</v>
          </cell>
        </row>
        <row r="1396">
          <cell r="BC1396">
            <v>41639</v>
          </cell>
        </row>
        <row r="1397">
          <cell r="BC1397">
            <v>41640</v>
          </cell>
        </row>
        <row r="1398">
          <cell r="BC1398">
            <v>41641</v>
          </cell>
        </row>
        <row r="1399">
          <cell r="BC1399">
            <v>41642</v>
          </cell>
        </row>
        <row r="1400">
          <cell r="BC1400">
            <v>41643</v>
          </cell>
        </row>
        <row r="1401">
          <cell r="BC1401">
            <v>41644</v>
          </cell>
        </row>
        <row r="1402">
          <cell r="BC1402">
            <v>41645</v>
          </cell>
        </row>
        <row r="1403">
          <cell r="BC1403">
            <v>41646</v>
          </cell>
        </row>
        <row r="1404">
          <cell r="BC1404">
            <v>41647</v>
          </cell>
        </row>
        <row r="1405">
          <cell r="BC1405">
            <v>41648</v>
          </cell>
        </row>
        <row r="1406">
          <cell r="BC1406">
            <v>41649</v>
          </cell>
        </row>
        <row r="1407">
          <cell r="BC1407">
            <v>41650</v>
          </cell>
        </row>
        <row r="1408">
          <cell r="BC1408">
            <v>41651</v>
          </cell>
        </row>
        <row r="1409">
          <cell r="BC1409">
            <v>41652</v>
          </cell>
        </row>
        <row r="1410">
          <cell r="BC1410">
            <v>41653</v>
          </cell>
        </row>
        <row r="1411">
          <cell r="BC1411">
            <v>41654</v>
          </cell>
        </row>
        <row r="1412">
          <cell r="BC1412">
            <v>41655</v>
          </cell>
        </row>
        <row r="1413">
          <cell r="BC1413">
            <v>41656</v>
          </cell>
        </row>
        <row r="1414">
          <cell r="BC1414">
            <v>41657</v>
          </cell>
        </row>
        <row r="1415">
          <cell r="BC1415">
            <v>41658</v>
          </cell>
        </row>
        <row r="1416">
          <cell r="BC1416">
            <v>41659</v>
          </cell>
        </row>
        <row r="1417">
          <cell r="BC1417">
            <v>41660</v>
          </cell>
        </row>
        <row r="1418">
          <cell r="BC1418">
            <v>41661</v>
          </cell>
        </row>
        <row r="1419">
          <cell r="BC1419">
            <v>41662</v>
          </cell>
        </row>
        <row r="1420">
          <cell r="BC1420">
            <v>41663</v>
          </cell>
        </row>
        <row r="1421">
          <cell r="BC1421">
            <v>41664</v>
          </cell>
        </row>
        <row r="1422">
          <cell r="BC1422">
            <v>41665</v>
          </cell>
        </row>
        <row r="1423">
          <cell r="BC1423">
            <v>41666</v>
          </cell>
        </row>
        <row r="1424">
          <cell r="BC1424">
            <v>41667</v>
          </cell>
        </row>
        <row r="1425">
          <cell r="BC1425">
            <v>41668</v>
          </cell>
        </row>
        <row r="1426">
          <cell r="BC1426">
            <v>41669</v>
          </cell>
        </row>
        <row r="1427">
          <cell r="BC1427">
            <v>41670</v>
          </cell>
        </row>
        <row r="1428">
          <cell r="BC1428">
            <v>41671</v>
          </cell>
        </row>
        <row r="1429">
          <cell r="BC1429">
            <v>41672</v>
          </cell>
        </row>
        <row r="1430">
          <cell r="BC1430">
            <v>41673</v>
          </cell>
        </row>
        <row r="1431">
          <cell r="BC1431">
            <v>41674</v>
          </cell>
        </row>
        <row r="1432">
          <cell r="BC1432">
            <v>41675</v>
          </cell>
        </row>
        <row r="1433">
          <cell r="BC1433">
            <v>41676</v>
          </cell>
        </row>
        <row r="1434">
          <cell r="BC1434">
            <v>41677</v>
          </cell>
        </row>
        <row r="1435">
          <cell r="BC1435">
            <v>41678</v>
          </cell>
        </row>
        <row r="1436">
          <cell r="BC1436">
            <v>41679</v>
          </cell>
        </row>
        <row r="1437">
          <cell r="BC1437">
            <v>41680</v>
          </cell>
        </row>
        <row r="1438">
          <cell r="BC1438">
            <v>41681</v>
          </cell>
        </row>
        <row r="1439">
          <cell r="BC1439">
            <v>41682</v>
          </cell>
        </row>
        <row r="1440">
          <cell r="BC1440">
            <v>41683</v>
          </cell>
        </row>
        <row r="1441">
          <cell r="BC1441">
            <v>41684</v>
          </cell>
        </row>
        <row r="1442">
          <cell r="BC1442">
            <v>41685</v>
          </cell>
        </row>
        <row r="1443">
          <cell r="BC1443">
            <v>41686</v>
          </cell>
        </row>
        <row r="1444">
          <cell r="BC1444">
            <v>41687</v>
          </cell>
        </row>
        <row r="1445">
          <cell r="BC1445">
            <v>41688</v>
          </cell>
        </row>
        <row r="1446">
          <cell r="BC1446">
            <v>41689</v>
          </cell>
        </row>
        <row r="1447">
          <cell r="BC1447">
            <v>41690</v>
          </cell>
        </row>
        <row r="1448">
          <cell r="BC1448">
            <v>41691</v>
          </cell>
        </row>
        <row r="1449">
          <cell r="BC1449">
            <v>41692</v>
          </cell>
        </row>
        <row r="1450">
          <cell r="BC1450">
            <v>41693</v>
          </cell>
        </row>
        <row r="1451">
          <cell r="BC1451">
            <v>41694</v>
          </cell>
        </row>
        <row r="1452">
          <cell r="BC1452">
            <v>41695</v>
          </cell>
        </row>
        <row r="1453">
          <cell r="BC1453">
            <v>41696</v>
          </cell>
        </row>
        <row r="1454">
          <cell r="BC1454">
            <v>41697</v>
          </cell>
        </row>
        <row r="1455">
          <cell r="BC1455">
            <v>41698</v>
          </cell>
        </row>
        <row r="1456">
          <cell r="BC1456">
            <v>41699</v>
          </cell>
        </row>
        <row r="1457">
          <cell r="BC1457">
            <v>41700</v>
          </cell>
        </row>
        <row r="1458">
          <cell r="BC1458">
            <v>41701</v>
          </cell>
        </row>
        <row r="1459">
          <cell r="BC1459">
            <v>41702</v>
          </cell>
        </row>
        <row r="1460">
          <cell r="BC1460">
            <v>41703</v>
          </cell>
        </row>
        <row r="1461">
          <cell r="BC1461">
            <v>41704</v>
          </cell>
        </row>
        <row r="1462">
          <cell r="BC1462">
            <v>41705</v>
          </cell>
        </row>
        <row r="1463">
          <cell r="BC1463">
            <v>41706</v>
          </cell>
        </row>
        <row r="1464">
          <cell r="BC1464">
            <v>41707</v>
          </cell>
        </row>
        <row r="1465">
          <cell r="BC1465">
            <v>41708</v>
          </cell>
        </row>
        <row r="1466">
          <cell r="BC1466">
            <v>41709</v>
          </cell>
        </row>
        <row r="1467">
          <cell r="BC1467">
            <v>41710</v>
          </cell>
        </row>
        <row r="1468">
          <cell r="BC1468">
            <v>41711</v>
          </cell>
        </row>
        <row r="1469">
          <cell r="BC1469">
            <v>41712</v>
          </cell>
        </row>
        <row r="1470">
          <cell r="BC1470">
            <v>41713</v>
          </cell>
        </row>
        <row r="1471">
          <cell r="BC1471">
            <v>41714</v>
          </cell>
        </row>
        <row r="1472">
          <cell r="BC1472">
            <v>41715</v>
          </cell>
        </row>
        <row r="1473">
          <cell r="BC1473">
            <v>41716</v>
          </cell>
        </row>
        <row r="1474">
          <cell r="BC1474">
            <v>41717</v>
          </cell>
        </row>
        <row r="1475">
          <cell r="BC1475">
            <v>41718</v>
          </cell>
        </row>
        <row r="1476">
          <cell r="BC1476">
            <v>41719</v>
          </cell>
        </row>
        <row r="1477">
          <cell r="BC1477">
            <v>41720</v>
          </cell>
        </row>
        <row r="1478">
          <cell r="BC1478">
            <v>41721</v>
          </cell>
        </row>
        <row r="1479">
          <cell r="BC1479">
            <v>41722</v>
          </cell>
        </row>
        <row r="1480">
          <cell r="BC1480">
            <v>41723</v>
          </cell>
        </row>
        <row r="1481">
          <cell r="BC1481">
            <v>41724</v>
          </cell>
        </row>
        <row r="1482">
          <cell r="BC1482">
            <v>41725</v>
          </cell>
        </row>
        <row r="1483">
          <cell r="BC1483">
            <v>41726</v>
          </cell>
        </row>
        <row r="1484">
          <cell r="BC1484">
            <v>41727</v>
          </cell>
        </row>
        <row r="1485">
          <cell r="BC1485">
            <v>41728</v>
          </cell>
        </row>
        <row r="1486">
          <cell r="BC1486">
            <v>41729</v>
          </cell>
        </row>
        <row r="1487">
          <cell r="BC1487">
            <v>41730</v>
          </cell>
        </row>
        <row r="1488">
          <cell r="BC1488">
            <v>41731</v>
          </cell>
        </row>
        <row r="1489">
          <cell r="BC1489">
            <v>41732</v>
          </cell>
        </row>
        <row r="1490">
          <cell r="BC1490">
            <v>41733</v>
          </cell>
        </row>
        <row r="1491">
          <cell r="BC1491">
            <v>41734</v>
          </cell>
        </row>
        <row r="1492">
          <cell r="BC1492">
            <v>41735</v>
          </cell>
        </row>
        <row r="1493">
          <cell r="BC1493">
            <v>41736</v>
          </cell>
        </row>
        <row r="1494">
          <cell r="BC1494">
            <v>41737</v>
          </cell>
        </row>
        <row r="1495">
          <cell r="BC1495">
            <v>41738</v>
          </cell>
        </row>
        <row r="1496">
          <cell r="BC1496">
            <v>41739</v>
          </cell>
        </row>
        <row r="1497">
          <cell r="BC1497">
            <v>41740</v>
          </cell>
        </row>
        <row r="1498">
          <cell r="BC1498">
            <v>41741</v>
          </cell>
        </row>
        <row r="1499">
          <cell r="BC1499">
            <v>41742</v>
          </cell>
        </row>
        <row r="1500">
          <cell r="BC1500">
            <v>41743</v>
          </cell>
        </row>
        <row r="1501">
          <cell r="BC1501">
            <v>41744</v>
          </cell>
        </row>
        <row r="1502">
          <cell r="BC1502">
            <v>41745</v>
          </cell>
        </row>
        <row r="1503">
          <cell r="BC1503">
            <v>41746</v>
          </cell>
        </row>
        <row r="1504">
          <cell r="BC1504">
            <v>41747</v>
          </cell>
        </row>
        <row r="1505">
          <cell r="BC1505">
            <v>41748</v>
          </cell>
        </row>
        <row r="1506">
          <cell r="BC1506">
            <v>41749</v>
          </cell>
        </row>
        <row r="1507">
          <cell r="BC1507">
            <v>41750</v>
          </cell>
        </row>
        <row r="1508">
          <cell r="BC1508">
            <v>41751</v>
          </cell>
        </row>
        <row r="1509">
          <cell r="BC1509">
            <v>41752</v>
          </cell>
        </row>
        <row r="1510">
          <cell r="BC1510">
            <v>41753</v>
          </cell>
        </row>
        <row r="1511">
          <cell r="BC1511">
            <v>41754</v>
          </cell>
        </row>
        <row r="1512">
          <cell r="BC1512">
            <v>41755</v>
          </cell>
        </row>
        <row r="1513">
          <cell r="BC1513">
            <v>41756</v>
          </cell>
        </row>
        <row r="1514">
          <cell r="BC1514">
            <v>41757</v>
          </cell>
        </row>
        <row r="1515">
          <cell r="BC1515">
            <v>41758</v>
          </cell>
        </row>
        <row r="1516">
          <cell r="BC1516">
            <v>41759</v>
          </cell>
        </row>
        <row r="1517">
          <cell r="BC1517">
            <v>41760</v>
          </cell>
        </row>
        <row r="1518">
          <cell r="BC1518">
            <v>41761</v>
          </cell>
        </row>
        <row r="1519">
          <cell r="BC1519">
            <v>41762</v>
          </cell>
        </row>
        <row r="1520">
          <cell r="BC1520">
            <v>41763</v>
          </cell>
        </row>
        <row r="1521">
          <cell r="BC1521">
            <v>41764</v>
          </cell>
        </row>
        <row r="1522">
          <cell r="BC1522">
            <v>41765</v>
          </cell>
        </row>
        <row r="1523">
          <cell r="BC1523">
            <v>41766</v>
          </cell>
        </row>
        <row r="1524">
          <cell r="BC1524">
            <v>41767</v>
          </cell>
        </row>
        <row r="1525">
          <cell r="BC1525">
            <v>41768</v>
          </cell>
        </row>
        <row r="1526">
          <cell r="BC1526">
            <v>41769</v>
          </cell>
        </row>
        <row r="1527">
          <cell r="BC1527">
            <v>41770</v>
          </cell>
        </row>
        <row r="1528">
          <cell r="BC1528">
            <v>41771</v>
          </cell>
        </row>
        <row r="1529">
          <cell r="BC1529">
            <v>41772</v>
          </cell>
        </row>
        <row r="1530">
          <cell r="BC1530">
            <v>41773</v>
          </cell>
        </row>
        <row r="1531">
          <cell r="BC1531">
            <v>41774</v>
          </cell>
        </row>
        <row r="1532">
          <cell r="BC1532">
            <v>41775</v>
          </cell>
        </row>
        <row r="1533">
          <cell r="BC1533">
            <v>41776</v>
          </cell>
        </row>
        <row r="1534">
          <cell r="BC1534">
            <v>41777</v>
          </cell>
        </row>
        <row r="1535">
          <cell r="BC1535">
            <v>41778</v>
          </cell>
        </row>
        <row r="1536">
          <cell r="BC1536">
            <v>41779</v>
          </cell>
        </row>
        <row r="1537">
          <cell r="BC1537">
            <v>41780</v>
          </cell>
        </row>
        <row r="1538">
          <cell r="BC1538">
            <v>41781</v>
          </cell>
        </row>
        <row r="1539">
          <cell r="BC1539">
            <v>41782</v>
          </cell>
        </row>
        <row r="1540">
          <cell r="BC1540">
            <v>41783</v>
          </cell>
        </row>
        <row r="1541">
          <cell r="BC1541">
            <v>41784</v>
          </cell>
        </row>
        <row r="1542">
          <cell r="BC1542">
            <v>41785</v>
          </cell>
        </row>
        <row r="1543">
          <cell r="BC1543">
            <v>41786</v>
          </cell>
        </row>
        <row r="1544">
          <cell r="BC1544">
            <v>41787</v>
          </cell>
        </row>
        <row r="1545">
          <cell r="BC1545">
            <v>41788</v>
          </cell>
        </row>
        <row r="1546">
          <cell r="BC1546">
            <v>41789</v>
          </cell>
        </row>
        <row r="1547">
          <cell r="BC1547">
            <v>41790</v>
          </cell>
        </row>
        <row r="1548">
          <cell r="BC1548">
            <v>41791</v>
          </cell>
        </row>
        <row r="1549">
          <cell r="BC1549">
            <v>41792</v>
          </cell>
        </row>
        <row r="1550">
          <cell r="BC1550">
            <v>41793</v>
          </cell>
        </row>
        <row r="1551">
          <cell r="BC1551">
            <v>41794</v>
          </cell>
        </row>
        <row r="1552">
          <cell r="BC1552">
            <v>41795</v>
          </cell>
        </row>
        <row r="1553">
          <cell r="BC1553">
            <v>41796</v>
          </cell>
        </row>
        <row r="1554">
          <cell r="BC1554">
            <v>41797</v>
          </cell>
        </row>
        <row r="1555">
          <cell r="BC1555">
            <v>41798</v>
          </cell>
        </row>
        <row r="1556">
          <cell r="BC1556">
            <v>41799</v>
          </cell>
        </row>
        <row r="1557">
          <cell r="BC1557">
            <v>41800</v>
          </cell>
        </row>
        <row r="1558">
          <cell r="BC1558">
            <v>41801</v>
          </cell>
        </row>
        <row r="1559">
          <cell r="BC1559">
            <v>41802</v>
          </cell>
        </row>
        <row r="1560">
          <cell r="BC1560">
            <v>41803</v>
          </cell>
        </row>
        <row r="1561">
          <cell r="BC1561">
            <v>41804</v>
          </cell>
        </row>
        <row r="1562">
          <cell r="BC1562">
            <v>41805</v>
          </cell>
        </row>
        <row r="1563">
          <cell r="BC1563">
            <v>41806</v>
          </cell>
        </row>
        <row r="1564">
          <cell r="BC1564">
            <v>41807</v>
          </cell>
        </row>
        <row r="1565">
          <cell r="BC1565">
            <v>41808</v>
          </cell>
        </row>
        <row r="1566">
          <cell r="BC1566">
            <v>41809</v>
          </cell>
        </row>
        <row r="1567">
          <cell r="BC1567">
            <v>41810</v>
          </cell>
        </row>
        <row r="1568">
          <cell r="BC1568">
            <v>41811</v>
          </cell>
        </row>
        <row r="1569">
          <cell r="BC1569">
            <v>41812</v>
          </cell>
        </row>
        <row r="1570">
          <cell r="BC1570">
            <v>41813</v>
          </cell>
        </row>
        <row r="1571">
          <cell r="BC1571">
            <v>41814</v>
          </cell>
        </row>
        <row r="1572">
          <cell r="BC1572">
            <v>41815</v>
          </cell>
        </row>
        <row r="1573">
          <cell r="BC1573">
            <v>41816</v>
          </cell>
        </row>
        <row r="1574">
          <cell r="BC1574">
            <v>41817</v>
          </cell>
        </row>
        <row r="1575">
          <cell r="BC1575">
            <v>41818</v>
          </cell>
        </row>
        <row r="1576">
          <cell r="BC1576">
            <v>41819</v>
          </cell>
        </row>
        <row r="1577">
          <cell r="BC1577">
            <v>41820</v>
          </cell>
        </row>
        <row r="1578">
          <cell r="BC1578">
            <v>41821</v>
          </cell>
        </row>
        <row r="1579">
          <cell r="BC1579">
            <v>41822</v>
          </cell>
        </row>
        <row r="1580">
          <cell r="BC1580">
            <v>41823</v>
          </cell>
        </row>
        <row r="1581">
          <cell r="BC1581">
            <v>41824</v>
          </cell>
        </row>
        <row r="1582">
          <cell r="BC1582">
            <v>41825</v>
          </cell>
        </row>
        <row r="1583">
          <cell r="BC1583">
            <v>41826</v>
          </cell>
        </row>
        <row r="1584">
          <cell r="BC1584">
            <v>41827</v>
          </cell>
        </row>
        <row r="1585">
          <cell r="BC1585">
            <v>41828</v>
          </cell>
        </row>
        <row r="1586">
          <cell r="BC1586">
            <v>41829</v>
          </cell>
        </row>
        <row r="1587">
          <cell r="BC1587">
            <v>41830</v>
          </cell>
        </row>
        <row r="1588">
          <cell r="BC1588">
            <v>41831</v>
          </cell>
        </row>
        <row r="1589">
          <cell r="BC1589">
            <v>41832</v>
          </cell>
        </row>
        <row r="1590">
          <cell r="BC1590">
            <v>41833</v>
          </cell>
        </row>
        <row r="1591">
          <cell r="BC1591">
            <v>41834</v>
          </cell>
        </row>
        <row r="1592">
          <cell r="BC1592">
            <v>41835</v>
          </cell>
        </row>
        <row r="1593">
          <cell r="BC1593">
            <v>41836</v>
          </cell>
        </row>
        <row r="1594">
          <cell r="BC1594">
            <v>41837</v>
          </cell>
        </row>
        <row r="1595">
          <cell r="BC1595">
            <v>41838</v>
          </cell>
        </row>
        <row r="1596">
          <cell r="BC1596">
            <v>41839</v>
          </cell>
        </row>
        <row r="1597">
          <cell r="BC1597">
            <v>41840</v>
          </cell>
        </row>
        <row r="1598">
          <cell r="BC1598">
            <v>41841</v>
          </cell>
        </row>
        <row r="1599">
          <cell r="BC1599">
            <v>41842</v>
          </cell>
        </row>
        <row r="1600">
          <cell r="BC1600">
            <v>41843</v>
          </cell>
        </row>
        <row r="1601">
          <cell r="BC1601">
            <v>41844</v>
          </cell>
        </row>
        <row r="1602">
          <cell r="BC1602">
            <v>41845</v>
          </cell>
        </row>
        <row r="1603">
          <cell r="BC1603">
            <v>41846</v>
          </cell>
        </row>
        <row r="1604">
          <cell r="BC1604">
            <v>41847</v>
          </cell>
        </row>
        <row r="1605">
          <cell r="BC1605">
            <v>41848</v>
          </cell>
        </row>
        <row r="1606">
          <cell r="BC1606">
            <v>41849</v>
          </cell>
        </row>
        <row r="1607">
          <cell r="BC1607">
            <v>41850</v>
          </cell>
        </row>
        <row r="1608">
          <cell r="BC1608">
            <v>41851</v>
          </cell>
        </row>
        <row r="1609">
          <cell r="BC1609">
            <v>41852</v>
          </cell>
        </row>
        <row r="1610">
          <cell r="BC1610">
            <v>41853</v>
          </cell>
        </row>
        <row r="1611">
          <cell r="BC1611">
            <v>41854</v>
          </cell>
        </row>
        <row r="1612">
          <cell r="BC1612">
            <v>41855</v>
          </cell>
        </row>
        <row r="1613">
          <cell r="BC1613">
            <v>41856</v>
          </cell>
        </row>
        <row r="1614">
          <cell r="BC1614">
            <v>41857</v>
          </cell>
        </row>
        <row r="1615">
          <cell r="BC1615">
            <v>41858</v>
          </cell>
        </row>
        <row r="1616">
          <cell r="BC1616">
            <v>41859</v>
          </cell>
        </row>
        <row r="1617">
          <cell r="BC1617">
            <v>41860</v>
          </cell>
        </row>
        <row r="1618">
          <cell r="BC1618">
            <v>41861</v>
          </cell>
        </row>
        <row r="1619">
          <cell r="BC1619">
            <v>41862</v>
          </cell>
        </row>
        <row r="1620">
          <cell r="BC1620">
            <v>41863</v>
          </cell>
        </row>
        <row r="1621">
          <cell r="BC1621">
            <v>41864</v>
          </cell>
        </row>
        <row r="1622">
          <cell r="BC1622">
            <v>41865</v>
          </cell>
        </row>
        <row r="1623">
          <cell r="BC1623">
            <v>41866</v>
          </cell>
        </row>
        <row r="1624">
          <cell r="BC1624">
            <v>41867</v>
          </cell>
        </row>
        <row r="1625">
          <cell r="BC1625">
            <v>41868</v>
          </cell>
        </row>
        <row r="1626">
          <cell r="BC1626">
            <v>41869</v>
          </cell>
        </row>
        <row r="1627">
          <cell r="BC1627">
            <v>41870</v>
          </cell>
        </row>
        <row r="1628">
          <cell r="BC1628">
            <v>41871</v>
          </cell>
        </row>
        <row r="1629">
          <cell r="BC1629">
            <v>41872</v>
          </cell>
        </row>
        <row r="1630">
          <cell r="BC1630">
            <v>41873</v>
          </cell>
        </row>
        <row r="1631">
          <cell r="BC1631">
            <v>41874</v>
          </cell>
        </row>
        <row r="1632">
          <cell r="BC1632">
            <v>41875</v>
          </cell>
        </row>
        <row r="1633">
          <cell r="BC1633">
            <v>41876</v>
          </cell>
        </row>
        <row r="1634">
          <cell r="BC1634">
            <v>41877</v>
          </cell>
        </row>
        <row r="1635">
          <cell r="BC1635">
            <v>41878</v>
          </cell>
        </row>
        <row r="1636">
          <cell r="BC1636">
            <v>41879</v>
          </cell>
        </row>
        <row r="1637">
          <cell r="BC1637">
            <v>41880</v>
          </cell>
        </row>
        <row r="1638">
          <cell r="BC1638">
            <v>41881</v>
          </cell>
        </row>
        <row r="1639">
          <cell r="BC1639">
            <v>41882</v>
          </cell>
        </row>
        <row r="1640">
          <cell r="BC1640">
            <v>41883</v>
          </cell>
        </row>
        <row r="1641">
          <cell r="BC1641">
            <v>41884</v>
          </cell>
        </row>
        <row r="1642">
          <cell r="BC1642">
            <v>41885</v>
          </cell>
        </row>
        <row r="1643">
          <cell r="BC1643">
            <v>41886</v>
          </cell>
        </row>
        <row r="1644">
          <cell r="BC1644">
            <v>41887</v>
          </cell>
        </row>
        <row r="1645">
          <cell r="BC1645">
            <v>41888</v>
          </cell>
        </row>
        <row r="1646">
          <cell r="BC1646">
            <v>41889</v>
          </cell>
        </row>
        <row r="1647">
          <cell r="BC1647">
            <v>41890</v>
          </cell>
        </row>
        <row r="1648">
          <cell r="BC1648">
            <v>41891</v>
          </cell>
        </row>
        <row r="1649">
          <cell r="BC1649">
            <v>41892</v>
          </cell>
        </row>
        <row r="1650">
          <cell r="BC1650">
            <v>41893</v>
          </cell>
        </row>
        <row r="1651">
          <cell r="BC1651">
            <v>41894</v>
          </cell>
        </row>
        <row r="1652">
          <cell r="BC1652">
            <v>41895</v>
          </cell>
        </row>
        <row r="1653">
          <cell r="BC1653">
            <v>41896</v>
          </cell>
        </row>
        <row r="1654">
          <cell r="BC1654">
            <v>41897</v>
          </cell>
        </row>
        <row r="1655">
          <cell r="BC1655">
            <v>41898</v>
          </cell>
        </row>
        <row r="1656">
          <cell r="BC1656">
            <v>41899</v>
          </cell>
        </row>
        <row r="1657">
          <cell r="BC1657">
            <v>41900</v>
          </cell>
        </row>
        <row r="1658">
          <cell r="BC1658">
            <v>41901</v>
          </cell>
        </row>
        <row r="1659">
          <cell r="BC1659">
            <v>41902</v>
          </cell>
        </row>
        <row r="1660">
          <cell r="BC1660">
            <v>41903</v>
          </cell>
        </row>
        <row r="1661">
          <cell r="BC1661">
            <v>41904</v>
          </cell>
        </row>
        <row r="1662">
          <cell r="BC1662">
            <v>41905</v>
          </cell>
        </row>
        <row r="1663">
          <cell r="BC1663">
            <v>41906</v>
          </cell>
        </row>
        <row r="1664">
          <cell r="BC1664">
            <v>41907</v>
          </cell>
        </row>
        <row r="1665">
          <cell r="BC1665">
            <v>41908</v>
          </cell>
        </row>
        <row r="1666">
          <cell r="BC1666">
            <v>41909</v>
          </cell>
        </row>
        <row r="1667">
          <cell r="BC1667">
            <v>41910</v>
          </cell>
        </row>
        <row r="1668">
          <cell r="BC1668">
            <v>41911</v>
          </cell>
        </row>
        <row r="1669">
          <cell r="BC1669">
            <v>41912</v>
          </cell>
        </row>
        <row r="1670">
          <cell r="BC1670">
            <v>41913</v>
          </cell>
        </row>
        <row r="1671">
          <cell r="BC1671">
            <v>41914</v>
          </cell>
        </row>
        <row r="1672">
          <cell r="BC1672">
            <v>41915</v>
          </cell>
        </row>
        <row r="1673">
          <cell r="BC1673">
            <v>41916</v>
          </cell>
        </row>
        <row r="1674">
          <cell r="BC1674">
            <v>41917</v>
          </cell>
        </row>
        <row r="1675">
          <cell r="BC1675">
            <v>41918</v>
          </cell>
        </row>
        <row r="1676">
          <cell r="BC1676">
            <v>41919</v>
          </cell>
        </row>
        <row r="1677">
          <cell r="BC1677">
            <v>41920</v>
          </cell>
        </row>
        <row r="1678">
          <cell r="BC1678">
            <v>41921</v>
          </cell>
        </row>
        <row r="1679">
          <cell r="BC1679">
            <v>41922</v>
          </cell>
        </row>
        <row r="1680">
          <cell r="BC1680">
            <v>41923</v>
          </cell>
        </row>
        <row r="1681">
          <cell r="BC1681">
            <v>41924</v>
          </cell>
        </row>
        <row r="1682">
          <cell r="BC1682">
            <v>41925</v>
          </cell>
        </row>
        <row r="1683">
          <cell r="BC1683">
            <v>41926</v>
          </cell>
        </row>
        <row r="1684">
          <cell r="BC1684">
            <v>41927</v>
          </cell>
        </row>
        <row r="1685">
          <cell r="BC1685">
            <v>41928</v>
          </cell>
        </row>
        <row r="1686">
          <cell r="BC1686">
            <v>41929</v>
          </cell>
        </row>
        <row r="1687">
          <cell r="BC1687">
            <v>41930</v>
          </cell>
        </row>
        <row r="1688">
          <cell r="BC1688">
            <v>41931</v>
          </cell>
        </row>
        <row r="1689">
          <cell r="BC1689">
            <v>41932</v>
          </cell>
        </row>
        <row r="1690">
          <cell r="BC1690">
            <v>41933</v>
          </cell>
        </row>
        <row r="1691">
          <cell r="BC1691">
            <v>41934</v>
          </cell>
        </row>
        <row r="1692">
          <cell r="BC1692">
            <v>41935</v>
          </cell>
        </row>
        <row r="1693">
          <cell r="BC1693">
            <v>41936</v>
          </cell>
        </row>
        <row r="1694">
          <cell r="BC1694">
            <v>41937</v>
          </cell>
        </row>
        <row r="1695">
          <cell r="BC1695">
            <v>41938</v>
          </cell>
        </row>
        <row r="1696">
          <cell r="BC1696">
            <v>41939</v>
          </cell>
        </row>
        <row r="1697">
          <cell r="BC1697">
            <v>41940</v>
          </cell>
        </row>
        <row r="1698">
          <cell r="BC1698">
            <v>41941</v>
          </cell>
        </row>
        <row r="1699">
          <cell r="BC1699">
            <v>41942</v>
          </cell>
        </row>
        <row r="1700">
          <cell r="BC1700">
            <v>41943</v>
          </cell>
        </row>
        <row r="1701">
          <cell r="BC1701">
            <v>41944</v>
          </cell>
        </row>
        <row r="1702">
          <cell r="BC1702">
            <v>41945</v>
          </cell>
        </row>
        <row r="1703">
          <cell r="BC1703">
            <v>41946</v>
          </cell>
        </row>
        <row r="1704">
          <cell r="BC1704">
            <v>41947</v>
          </cell>
        </row>
        <row r="1705">
          <cell r="BC1705">
            <v>41948</v>
          </cell>
        </row>
        <row r="1706">
          <cell r="BC1706">
            <v>41949</v>
          </cell>
        </row>
        <row r="1707">
          <cell r="BC1707">
            <v>41950</v>
          </cell>
        </row>
        <row r="1708">
          <cell r="BC1708">
            <v>41951</v>
          </cell>
        </row>
        <row r="1709">
          <cell r="BC1709">
            <v>41952</v>
          </cell>
        </row>
        <row r="1710">
          <cell r="BC1710">
            <v>41953</v>
          </cell>
        </row>
        <row r="1711">
          <cell r="BC1711">
            <v>41954</v>
          </cell>
        </row>
        <row r="1712">
          <cell r="BC1712">
            <v>41955</v>
          </cell>
        </row>
        <row r="1713">
          <cell r="BC1713">
            <v>41956</v>
          </cell>
        </row>
        <row r="1714">
          <cell r="BC1714">
            <v>41957</v>
          </cell>
        </row>
        <row r="1715">
          <cell r="BC1715">
            <v>41958</v>
          </cell>
        </row>
        <row r="1716">
          <cell r="BC1716">
            <v>41959</v>
          </cell>
        </row>
        <row r="1717">
          <cell r="BC1717">
            <v>41960</v>
          </cell>
        </row>
        <row r="1718">
          <cell r="BC1718">
            <v>41961</v>
          </cell>
        </row>
        <row r="1719">
          <cell r="BC1719">
            <v>41962</v>
          </cell>
        </row>
        <row r="1720">
          <cell r="BC1720">
            <v>41963</v>
          </cell>
        </row>
        <row r="1721">
          <cell r="BC1721">
            <v>41964</v>
          </cell>
        </row>
        <row r="1722">
          <cell r="BC1722">
            <v>41965</v>
          </cell>
        </row>
        <row r="1723">
          <cell r="BC1723">
            <v>41966</v>
          </cell>
        </row>
        <row r="1724">
          <cell r="BC1724">
            <v>41967</v>
          </cell>
        </row>
        <row r="1725">
          <cell r="BC1725">
            <v>41968</v>
          </cell>
        </row>
        <row r="1726">
          <cell r="BC1726">
            <v>41969</v>
          </cell>
        </row>
        <row r="1727">
          <cell r="BC1727">
            <v>41970</v>
          </cell>
        </row>
        <row r="1728">
          <cell r="BC1728">
            <v>41971</v>
          </cell>
        </row>
        <row r="1729">
          <cell r="BC1729">
            <v>41972</v>
          </cell>
        </row>
        <row r="1730">
          <cell r="BC1730">
            <v>41973</v>
          </cell>
        </row>
        <row r="1731">
          <cell r="BC1731">
            <v>41974</v>
          </cell>
        </row>
        <row r="1732">
          <cell r="BC1732">
            <v>41975</v>
          </cell>
        </row>
        <row r="1733">
          <cell r="BC1733">
            <v>41976</v>
          </cell>
        </row>
        <row r="1734">
          <cell r="BC1734">
            <v>41977</v>
          </cell>
        </row>
        <row r="1735">
          <cell r="BC1735">
            <v>41978</v>
          </cell>
        </row>
        <row r="1736">
          <cell r="BC1736">
            <v>41979</v>
          </cell>
        </row>
        <row r="1737">
          <cell r="BC1737">
            <v>41980</v>
          </cell>
        </row>
        <row r="1738">
          <cell r="BC1738">
            <v>41981</v>
          </cell>
        </row>
        <row r="1739">
          <cell r="BC1739">
            <v>41982</v>
          </cell>
        </row>
        <row r="1740">
          <cell r="BC1740">
            <v>41983</v>
          </cell>
        </row>
        <row r="1741">
          <cell r="BC1741">
            <v>41984</v>
          </cell>
        </row>
        <row r="1742">
          <cell r="BC1742">
            <v>41985</v>
          </cell>
        </row>
        <row r="1743">
          <cell r="BC1743">
            <v>41986</v>
          </cell>
        </row>
        <row r="1744">
          <cell r="BC1744">
            <v>41987</v>
          </cell>
        </row>
        <row r="1745">
          <cell r="BC1745">
            <v>41988</v>
          </cell>
        </row>
        <row r="1746">
          <cell r="BC1746">
            <v>41989</v>
          </cell>
        </row>
        <row r="1747">
          <cell r="BC1747">
            <v>41990</v>
          </cell>
        </row>
        <row r="1748">
          <cell r="BC1748">
            <v>41991</v>
          </cell>
        </row>
        <row r="1749">
          <cell r="BC1749">
            <v>41992</v>
          </cell>
        </row>
        <row r="1750">
          <cell r="BC1750">
            <v>41993</v>
          </cell>
        </row>
        <row r="1751">
          <cell r="BC1751">
            <v>41994</v>
          </cell>
        </row>
        <row r="1752">
          <cell r="BC1752">
            <v>41995</v>
          </cell>
        </row>
        <row r="1753">
          <cell r="BC1753">
            <v>41996</v>
          </cell>
        </row>
        <row r="1754">
          <cell r="BC1754">
            <v>41997</v>
          </cell>
        </row>
        <row r="1755">
          <cell r="BC1755">
            <v>41998</v>
          </cell>
        </row>
        <row r="1756">
          <cell r="BC1756">
            <v>41999</v>
          </cell>
        </row>
        <row r="1757">
          <cell r="BC1757">
            <v>42000</v>
          </cell>
        </row>
        <row r="1758">
          <cell r="BC1758">
            <v>42001</v>
          </cell>
        </row>
        <row r="1759">
          <cell r="BC1759">
            <v>42002</v>
          </cell>
        </row>
        <row r="1760">
          <cell r="BC1760">
            <v>42003</v>
          </cell>
        </row>
        <row r="1761">
          <cell r="BC1761">
            <v>42004</v>
          </cell>
        </row>
        <row r="1762">
          <cell r="BC1762">
            <v>42005</v>
          </cell>
        </row>
        <row r="1763">
          <cell r="BC1763">
            <v>42006</v>
          </cell>
        </row>
        <row r="1764">
          <cell r="BC1764">
            <v>42007</v>
          </cell>
        </row>
        <row r="1765">
          <cell r="BC1765">
            <v>42008</v>
          </cell>
        </row>
        <row r="1766">
          <cell r="BC1766">
            <v>42009</v>
          </cell>
        </row>
        <row r="1767">
          <cell r="BC1767">
            <v>42010</v>
          </cell>
        </row>
        <row r="1768">
          <cell r="BC1768">
            <v>42011</v>
          </cell>
        </row>
        <row r="1769">
          <cell r="BC1769">
            <v>42012</v>
          </cell>
        </row>
        <row r="1770">
          <cell r="BC1770">
            <v>42013</v>
          </cell>
        </row>
        <row r="1771">
          <cell r="BC1771">
            <v>42014</v>
          </cell>
        </row>
        <row r="1772">
          <cell r="BC1772">
            <v>42015</v>
          </cell>
        </row>
        <row r="1773">
          <cell r="BC1773">
            <v>42016</v>
          </cell>
        </row>
        <row r="1774">
          <cell r="BC1774">
            <v>42017</v>
          </cell>
        </row>
        <row r="1775">
          <cell r="BC1775">
            <v>42018</v>
          </cell>
        </row>
        <row r="1776">
          <cell r="BC1776">
            <v>42019</v>
          </cell>
        </row>
        <row r="1777">
          <cell r="BC1777">
            <v>42020</v>
          </cell>
        </row>
        <row r="1778">
          <cell r="BC1778">
            <v>42021</v>
          </cell>
        </row>
        <row r="1779">
          <cell r="BC1779">
            <v>42022</v>
          </cell>
        </row>
        <row r="1780">
          <cell r="BC1780">
            <v>42023</v>
          </cell>
        </row>
        <row r="1781">
          <cell r="BC1781">
            <v>42024</v>
          </cell>
        </row>
        <row r="1782">
          <cell r="BC1782">
            <v>42025</v>
          </cell>
        </row>
        <row r="1783">
          <cell r="BC1783">
            <v>42026</v>
          </cell>
        </row>
        <row r="1784">
          <cell r="BC1784">
            <v>42027</v>
          </cell>
        </row>
        <row r="1785">
          <cell r="BC1785">
            <v>42028</v>
          </cell>
        </row>
        <row r="1786">
          <cell r="BC1786">
            <v>42029</v>
          </cell>
        </row>
        <row r="1787">
          <cell r="BC1787">
            <v>42030</v>
          </cell>
        </row>
        <row r="1788">
          <cell r="BC1788">
            <v>42031</v>
          </cell>
        </row>
        <row r="1789">
          <cell r="BC1789">
            <v>42032</v>
          </cell>
        </row>
        <row r="1790">
          <cell r="BC1790">
            <v>42033</v>
          </cell>
        </row>
        <row r="1791">
          <cell r="BC1791">
            <v>42034</v>
          </cell>
        </row>
        <row r="1792">
          <cell r="BC1792">
            <v>42035</v>
          </cell>
        </row>
        <row r="1793">
          <cell r="BC1793">
            <v>42036</v>
          </cell>
        </row>
        <row r="1794">
          <cell r="BC1794">
            <v>42037</v>
          </cell>
        </row>
        <row r="1795">
          <cell r="BC1795">
            <v>42038</v>
          </cell>
        </row>
        <row r="1796">
          <cell r="BC1796">
            <v>42039</v>
          </cell>
        </row>
        <row r="1797">
          <cell r="BC1797">
            <v>42040</v>
          </cell>
        </row>
        <row r="1798">
          <cell r="BC1798">
            <v>42041</v>
          </cell>
        </row>
        <row r="1799">
          <cell r="BC1799">
            <v>42042</v>
          </cell>
        </row>
        <row r="1800">
          <cell r="BC1800">
            <v>42043</v>
          </cell>
        </row>
        <row r="1801">
          <cell r="BC1801">
            <v>42044</v>
          </cell>
        </row>
        <row r="1802">
          <cell r="BC1802">
            <v>42045</v>
          </cell>
        </row>
        <row r="1803">
          <cell r="BC1803">
            <v>42046</v>
          </cell>
        </row>
        <row r="1804">
          <cell r="BC1804">
            <v>42047</v>
          </cell>
        </row>
        <row r="1805">
          <cell r="BC1805">
            <v>42048</v>
          </cell>
        </row>
        <row r="1806">
          <cell r="BC1806">
            <v>42049</v>
          </cell>
        </row>
        <row r="1807">
          <cell r="BC1807">
            <v>42050</v>
          </cell>
        </row>
        <row r="1808">
          <cell r="BC1808">
            <v>42051</v>
          </cell>
        </row>
        <row r="1809">
          <cell r="BC1809">
            <v>42052</v>
          </cell>
        </row>
        <row r="1810">
          <cell r="BC1810">
            <v>42053</v>
          </cell>
        </row>
        <row r="1811">
          <cell r="BC1811">
            <v>42054</v>
          </cell>
        </row>
        <row r="1812">
          <cell r="BC1812">
            <v>42055</v>
          </cell>
        </row>
        <row r="1813">
          <cell r="BC1813">
            <v>42056</v>
          </cell>
        </row>
        <row r="1814">
          <cell r="BC1814">
            <v>42057</v>
          </cell>
        </row>
        <row r="1815">
          <cell r="BC1815">
            <v>42058</v>
          </cell>
        </row>
        <row r="1816">
          <cell r="BC1816">
            <v>42059</v>
          </cell>
        </row>
        <row r="1817">
          <cell r="BC1817">
            <v>42060</v>
          </cell>
        </row>
        <row r="1818">
          <cell r="BC1818">
            <v>42061</v>
          </cell>
        </row>
        <row r="1819">
          <cell r="BC1819">
            <v>42062</v>
          </cell>
        </row>
        <row r="1820">
          <cell r="BC1820">
            <v>42063</v>
          </cell>
        </row>
        <row r="1821">
          <cell r="BC1821">
            <v>42064</v>
          </cell>
        </row>
        <row r="1822">
          <cell r="BC1822">
            <v>42065</v>
          </cell>
        </row>
        <row r="1823">
          <cell r="BC1823">
            <v>42066</v>
          </cell>
        </row>
        <row r="1824">
          <cell r="BC1824">
            <v>42067</v>
          </cell>
        </row>
        <row r="1825">
          <cell r="BC1825">
            <v>42068</v>
          </cell>
        </row>
        <row r="1826">
          <cell r="BC1826">
            <v>42069</v>
          </cell>
        </row>
        <row r="1827">
          <cell r="BC1827">
            <v>42070</v>
          </cell>
        </row>
        <row r="1828">
          <cell r="BC1828">
            <v>42071</v>
          </cell>
        </row>
        <row r="1829">
          <cell r="BC1829">
            <v>42072</v>
          </cell>
        </row>
        <row r="1830">
          <cell r="BC1830">
            <v>42073</v>
          </cell>
        </row>
        <row r="1831">
          <cell r="BC1831">
            <v>42074</v>
          </cell>
        </row>
        <row r="1832">
          <cell r="BC1832">
            <v>42075</v>
          </cell>
        </row>
        <row r="1833">
          <cell r="BC1833">
            <v>42076</v>
          </cell>
        </row>
        <row r="1834">
          <cell r="BC1834">
            <v>42077</v>
          </cell>
        </row>
        <row r="1835">
          <cell r="BC1835">
            <v>42078</v>
          </cell>
        </row>
        <row r="1836">
          <cell r="BC1836">
            <v>42079</v>
          </cell>
        </row>
        <row r="1837">
          <cell r="BC1837">
            <v>42080</v>
          </cell>
        </row>
        <row r="1838">
          <cell r="BC1838">
            <v>42081</v>
          </cell>
        </row>
        <row r="1839">
          <cell r="BC1839">
            <v>42082</v>
          </cell>
        </row>
        <row r="1840">
          <cell r="BC1840">
            <v>42083</v>
          </cell>
        </row>
        <row r="1841">
          <cell r="BC1841">
            <v>42084</v>
          </cell>
        </row>
        <row r="1842">
          <cell r="BC1842">
            <v>42085</v>
          </cell>
        </row>
        <row r="1843">
          <cell r="BC1843">
            <v>42086</v>
          </cell>
        </row>
        <row r="1844">
          <cell r="BC1844">
            <v>42087</v>
          </cell>
        </row>
        <row r="1845">
          <cell r="BC1845">
            <v>42088</v>
          </cell>
        </row>
        <row r="1846">
          <cell r="BC1846">
            <v>42089</v>
          </cell>
        </row>
        <row r="1847">
          <cell r="BC1847">
            <v>42090</v>
          </cell>
        </row>
        <row r="1848">
          <cell r="BC1848">
            <v>42091</v>
          </cell>
        </row>
        <row r="1849">
          <cell r="BC1849">
            <v>42092</v>
          </cell>
        </row>
        <row r="1850">
          <cell r="BC1850">
            <v>42093</v>
          </cell>
        </row>
        <row r="1851">
          <cell r="BC1851">
            <v>42094</v>
          </cell>
        </row>
        <row r="1852">
          <cell r="BC1852">
            <v>42095</v>
          </cell>
        </row>
        <row r="1853">
          <cell r="BC1853">
            <v>42096</v>
          </cell>
        </row>
        <row r="1854">
          <cell r="BC1854">
            <v>42097</v>
          </cell>
        </row>
        <row r="1855">
          <cell r="BC1855">
            <v>42098</v>
          </cell>
        </row>
        <row r="1856">
          <cell r="BC1856">
            <v>42099</v>
          </cell>
        </row>
        <row r="1857">
          <cell r="BC1857">
            <v>42100</v>
          </cell>
        </row>
        <row r="1858">
          <cell r="BC1858">
            <v>42101</v>
          </cell>
        </row>
        <row r="1859">
          <cell r="BC1859">
            <v>42102</v>
          </cell>
        </row>
        <row r="1860">
          <cell r="BC1860">
            <v>42103</v>
          </cell>
        </row>
        <row r="1861">
          <cell r="BC1861">
            <v>42104</v>
          </cell>
        </row>
        <row r="1862">
          <cell r="BC1862">
            <v>42105</v>
          </cell>
        </row>
        <row r="1863">
          <cell r="BC1863">
            <v>42106</v>
          </cell>
        </row>
        <row r="1864">
          <cell r="BC1864">
            <v>42107</v>
          </cell>
        </row>
        <row r="1865">
          <cell r="BC1865">
            <v>42108</v>
          </cell>
        </row>
        <row r="1866">
          <cell r="BC1866">
            <v>42109</v>
          </cell>
        </row>
        <row r="1867">
          <cell r="BC1867">
            <v>42110</v>
          </cell>
        </row>
        <row r="1868">
          <cell r="BC1868">
            <v>42111</v>
          </cell>
        </row>
        <row r="1869">
          <cell r="BC1869">
            <v>42112</v>
          </cell>
        </row>
        <row r="1870">
          <cell r="BC1870">
            <v>42113</v>
          </cell>
        </row>
        <row r="1871">
          <cell r="BC1871">
            <v>42114</v>
          </cell>
        </row>
        <row r="1872">
          <cell r="BC1872">
            <v>42115</v>
          </cell>
        </row>
        <row r="1873">
          <cell r="BC1873">
            <v>42116</v>
          </cell>
        </row>
        <row r="1874">
          <cell r="BC1874">
            <v>42117</v>
          </cell>
        </row>
        <row r="1875">
          <cell r="BC1875">
            <v>42118</v>
          </cell>
        </row>
        <row r="1876">
          <cell r="BC1876">
            <v>42119</v>
          </cell>
        </row>
        <row r="1877">
          <cell r="BC1877">
            <v>42120</v>
          </cell>
        </row>
        <row r="1878">
          <cell r="BC1878">
            <v>42121</v>
          </cell>
        </row>
        <row r="1879">
          <cell r="BC1879">
            <v>42122</v>
          </cell>
        </row>
        <row r="1880">
          <cell r="BC1880">
            <v>42123</v>
          </cell>
        </row>
        <row r="1881">
          <cell r="BC1881">
            <v>42124</v>
          </cell>
        </row>
        <row r="1882">
          <cell r="BC1882">
            <v>42125</v>
          </cell>
        </row>
        <row r="1883">
          <cell r="BC1883">
            <v>42126</v>
          </cell>
        </row>
        <row r="1884">
          <cell r="BC1884">
            <v>42127</v>
          </cell>
        </row>
        <row r="1885">
          <cell r="BC1885">
            <v>42128</v>
          </cell>
        </row>
        <row r="1886">
          <cell r="BC1886">
            <v>42129</v>
          </cell>
        </row>
        <row r="1887">
          <cell r="BC1887">
            <v>42130</v>
          </cell>
        </row>
        <row r="1888">
          <cell r="BC1888">
            <v>42131</v>
          </cell>
        </row>
        <row r="1889">
          <cell r="BC1889">
            <v>42132</v>
          </cell>
        </row>
        <row r="1890">
          <cell r="BC1890">
            <v>42133</v>
          </cell>
        </row>
        <row r="1891">
          <cell r="BC1891">
            <v>42134</v>
          </cell>
        </row>
        <row r="1892">
          <cell r="BC1892">
            <v>42135</v>
          </cell>
        </row>
        <row r="1893">
          <cell r="BC1893">
            <v>42136</v>
          </cell>
        </row>
        <row r="1894">
          <cell r="BC1894">
            <v>42137</v>
          </cell>
        </row>
        <row r="1895">
          <cell r="BC1895">
            <v>42138</v>
          </cell>
        </row>
        <row r="1896">
          <cell r="BC1896">
            <v>42139</v>
          </cell>
        </row>
        <row r="1897">
          <cell r="BC1897">
            <v>42140</v>
          </cell>
        </row>
        <row r="1898">
          <cell r="BC1898">
            <v>42141</v>
          </cell>
        </row>
        <row r="1899">
          <cell r="BC1899">
            <v>42142</v>
          </cell>
        </row>
        <row r="1900">
          <cell r="BC1900">
            <v>42143</v>
          </cell>
        </row>
        <row r="1901">
          <cell r="BC1901">
            <v>42144</v>
          </cell>
        </row>
        <row r="1902">
          <cell r="BC1902">
            <v>42145</v>
          </cell>
        </row>
        <row r="1903">
          <cell r="BC1903">
            <v>42146</v>
          </cell>
        </row>
        <row r="1904">
          <cell r="BC1904">
            <v>42147</v>
          </cell>
        </row>
        <row r="1905">
          <cell r="BC1905">
            <v>42148</v>
          </cell>
        </row>
        <row r="1906">
          <cell r="BC1906">
            <v>42149</v>
          </cell>
        </row>
        <row r="1907">
          <cell r="BC1907">
            <v>42150</v>
          </cell>
        </row>
        <row r="1908">
          <cell r="BC1908">
            <v>42151</v>
          </cell>
        </row>
        <row r="1909">
          <cell r="BC1909">
            <v>42152</v>
          </cell>
        </row>
        <row r="1910">
          <cell r="BC1910">
            <v>42153</v>
          </cell>
        </row>
        <row r="1911">
          <cell r="BC1911">
            <v>42154</v>
          </cell>
        </row>
        <row r="1912">
          <cell r="BC1912">
            <v>42155</v>
          </cell>
        </row>
        <row r="1913">
          <cell r="BC1913">
            <v>42156</v>
          </cell>
        </row>
        <row r="1914">
          <cell r="BC1914">
            <v>42157</v>
          </cell>
        </row>
        <row r="1915">
          <cell r="BC1915">
            <v>42158</v>
          </cell>
        </row>
        <row r="1916">
          <cell r="BC1916">
            <v>42159</v>
          </cell>
        </row>
        <row r="1917">
          <cell r="BC1917">
            <v>42160</v>
          </cell>
        </row>
        <row r="1918">
          <cell r="BC1918">
            <v>42161</v>
          </cell>
        </row>
        <row r="1919">
          <cell r="BC1919">
            <v>42162</v>
          </cell>
        </row>
        <row r="1920">
          <cell r="BC1920">
            <v>42163</v>
          </cell>
        </row>
        <row r="1921">
          <cell r="BC1921">
            <v>42164</v>
          </cell>
        </row>
        <row r="1922">
          <cell r="BC1922">
            <v>42165</v>
          </cell>
        </row>
        <row r="1923">
          <cell r="BC1923">
            <v>42166</v>
          </cell>
        </row>
        <row r="1924">
          <cell r="BC1924">
            <v>42167</v>
          </cell>
        </row>
        <row r="1925">
          <cell r="BC1925">
            <v>42168</v>
          </cell>
        </row>
        <row r="1926">
          <cell r="BC1926">
            <v>42169</v>
          </cell>
        </row>
        <row r="1927">
          <cell r="BC1927">
            <v>42170</v>
          </cell>
        </row>
        <row r="1928">
          <cell r="BC1928">
            <v>42171</v>
          </cell>
        </row>
        <row r="1929">
          <cell r="BC1929">
            <v>42172</v>
          </cell>
        </row>
        <row r="1930">
          <cell r="BC1930">
            <v>42173</v>
          </cell>
        </row>
        <row r="1931">
          <cell r="BC1931">
            <v>42174</v>
          </cell>
        </row>
        <row r="1932">
          <cell r="BC1932">
            <v>42175</v>
          </cell>
        </row>
        <row r="1933">
          <cell r="BC1933">
            <v>42176</v>
          </cell>
        </row>
        <row r="1934">
          <cell r="BC1934">
            <v>42177</v>
          </cell>
        </row>
        <row r="1935">
          <cell r="BC1935">
            <v>42178</v>
          </cell>
        </row>
        <row r="1936">
          <cell r="BC1936">
            <v>42179</v>
          </cell>
        </row>
        <row r="1937">
          <cell r="BC1937">
            <v>42180</v>
          </cell>
        </row>
        <row r="1938">
          <cell r="BC1938">
            <v>42181</v>
          </cell>
        </row>
        <row r="1939">
          <cell r="BC1939">
            <v>42182</v>
          </cell>
        </row>
        <row r="1940">
          <cell r="BC1940">
            <v>42183</v>
          </cell>
        </row>
        <row r="1941">
          <cell r="BC1941">
            <v>42184</v>
          </cell>
        </row>
        <row r="1942">
          <cell r="BC1942">
            <v>42185</v>
          </cell>
        </row>
        <row r="1943">
          <cell r="BC1943">
            <v>42186</v>
          </cell>
        </row>
        <row r="1944">
          <cell r="BC1944">
            <v>42187</v>
          </cell>
        </row>
        <row r="1945">
          <cell r="BC1945">
            <v>42188</v>
          </cell>
        </row>
        <row r="1946">
          <cell r="BC1946">
            <v>42189</v>
          </cell>
        </row>
        <row r="1947">
          <cell r="BC1947">
            <v>42190</v>
          </cell>
        </row>
        <row r="1948">
          <cell r="BC1948">
            <v>42191</v>
          </cell>
        </row>
        <row r="1949">
          <cell r="BC1949">
            <v>42192</v>
          </cell>
        </row>
        <row r="1950">
          <cell r="BC1950">
            <v>42193</v>
          </cell>
        </row>
        <row r="1951">
          <cell r="BC1951">
            <v>42194</v>
          </cell>
        </row>
        <row r="1952">
          <cell r="BC1952">
            <v>42195</v>
          </cell>
        </row>
        <row r="1953">
          <cell r="BC1953">
            <v>42196</v>
          </cell>
        </row>
        <row r="1954">
          <cell r="BC1954">
            <v>42197</v>
          </cell>
        </row>
        <row r="1955">
          <cell r="BC1955">
            <v>42198</v>
          </cell>
        </row>
        <row r="1956">
          <cell r="BC1956">
            <v>42199</v>
          </cell>
        </row>
        <row r="1957">
          <cell r="BC1957">
            <v>42200</v>
          </cell>
        </row>
        <row r="1958">
          <cell r="BC1958">
            <v>42201</v>
          </cell>
        </row>
        <row r="1959">
          <cell r="BC1959">
            <v>42202</v>
          </cell>
        </row>
        <row r="1960">
          <cell r="BC1960">
            <v>42203</v>
          </cell>
        </row>
        <row r="1961">
          <cell r="BC1961">
            <v>42204</v>
          </cell>
        </row>
        <row r="1962">
          <cell r="BC1962">
            <v>42205</v>
          </cell>
        </row>
        <row r="1963">
          <cell r="BC1963">
            <v>42206</v>
          </cell>
        </row>
        <row r="1964">
          <cell r="BC1964">
            <v>42207</v>
          </cell>
        </row>
        <row r="1965">
          <cell r="BC1965">
            <v>42208</v>
          </cell>
        </row>
        <row r="1966">
          <cell r="BC1966">
            <v>42209</v>
          </cell>
        </row>
        <row r="1967">
          <cell r="BC1967">
            <v>42210</v>
          </cell>
        </row>
        <row r="1968">
          <cell r="BC1968">
            <v>42211</v>
          </cell>
        </row>
        <row r="1969">
          <cell r="BC1969">
            <v>42212</v>
          </cell>
        </row>
        <row r="1970">
          <cell r="BC1970">
            <v>42213</v>
          </cell>
        </row>
        <row r="1971">
          <cell r="BC1971">
            <v>42214</v>
          </cell>
        </row>
        <row r="1972">
          <cell r="BC1972">
            <v>42215</v>
          </cell>
        </row>
        <row r="1973">
          <cell r="BC1973">
            <v>42216</v>
          </cell>
        </row>
        <row r="1974">
          <cell r="BC1974">
            <v>42217</v>
          </cell>
        </row>
        <row r="1975">
          <cell r="BC1975">
            <v>42218</v>
          </cell>
        </row>
        <row r="1976">
          <cell r="BC1976">
            <v>42219</v>
          </cell>
        </row>
        <row r="1977">
          <cell r="BC1977">
            <v>42220</v>
          </cell>
        </row>
        <row r="1978">
          <cell r="BC1978">
            <v>42221</v>
          </cell>
        </row>
        <row r="1979">
          <cell r="BC1979">
            <v>42222</v>
          </cell>
        </row>
        <row r="1980">
          <cell r="BC1980">
            <v>42223</v>
          </cell>
        </row>
        <row r="1981">
          <cell r="BC1981">
            <v>42224</v>
          </cell>
        </row>
        <row r="1982">
          <cell r="BC1982">
            <v>42225</v>
          </cell>
        </row>
        <row r="1983">
          <cell r="BC1983">
            <v>42226</v>
          </cell>
        </row>
        <row r="1984">
          <cell r="BC1984">
            <v>42227</v>
          </cell>
        </row>
        <row r="1985">
          <cell r="BC1985">
            <v>42228</v>
          </cell>
        </row>
        <row r="1986">
          <cell r="BC1986">
            <v>42229</v>
          </cell>
        </row>
        <row r="1987">
          <cell r="BC1987">
            <v>42230</v>
          </cell>
        </row>
        <row r="1988">
          <cell r="BC1988">
            <v>42231</v>
          </cell>
        </row>
        <row r="1989">
          <cell r="BC1989">
            <v>42232</v>
          </cell>
        </row>
        <row r="1990">
          <cell r="BC1990">
            <v>42233</v>
          </cell>
        </row>
        <row r="1991">
          <cell r="BC1991">
            <v>42234</v>
          </cell>
        </row>
        <row r="1992">
          <cell r="BC1992">
            <v>42235</v>
          </cell>
        </row>
        <row r="1993">
          <cell r="BC1993">
            <v>42236</v>
          </cell>
        </row>
        <row r="1994">
          <cell r="BC1994">
            <v>42237</v>
          </cell>
        </row>
        <row r="1995">
          <cell r="BC1995">
            <v>42238</v>
          </cell>
        </row>
        <row r="1996">
          <cell r="BC1996">
            <v>42239</v>
          </cell>
        </row>
        <row r="1997">
          <cell r="BC1997">
            <v>42240</v>
          </cell>
        </row>
        <row r="1998">
          <cell r="BC1998">
            <v>42241</v>
          </cell>
        </row>
        <row r="1999">
          <cell r="BC1999">
            <v>42242</v>
          </cell>
        </row>
        <row r="2000">
          <cell r="BC2000">
            <v>42243</v>
          </cell>
        </row>
        <row r="2001">
          <cell r="BC2001">
            <v>42244</v>
          </cell>
        </row>
        <row r="2002">
          <cell r="BC2002">
            <v>42245</v>
          </cell>
        </row>
        <row r="2003">
          <cell r="BC2003">
            <v>42246</v>
          </cell>
        </row>
        <row r="2004">
          <cell r="BC2004">
            <v>42247</v>
          </cell>
        </row>
        <row r="2005">
          <cell r="BC2005">
            <v>42248</v>
          </cell>
        </row>
        <row r="2006">
          <cell r="BC2006">
            <v>42249</v>
          </cell>
        </row>
        <row r="2007">
          <cell r="BC2007">
            <v>42250</v>
          </cell>
        </row>
        <row r="2008">
          <cell r="BC2008">
            <v>42251</v>
          </cell>
        </row>
        <row r="2009">
          <cell r="BC2009">
            <v>42252</v>
          </cell>
        </row>
        <row r="2010">
          <cell r="BC2010">
            <v>42253</v>
          </cell>
        </row>
        <row r="2011">
          <cell r="BC2011">
            <v>42254</v>
          </cell>
        </row>
        <row r="2012">
          <cell r="BC2012">
            <v>42255</v>
          </cell>
        </row>
        <row r="2013">
          <cell r="BC2013">
            <v>42256</v>
          </cell>
        </row>
        <row r="2014">
          <cell r="BC2014">
            <v>42257</v>
          </cell>
        </row>
        <row r="2015">
          <cell r="BC2015">
            <v>42258</v>
          </cell>
        </row>
        <row r="2016">
          <cell r="BC2016">
            <v>42259</v>
          </cell>
        </row>
        <row r="2017">
          <cell r="BC2017">
            <v>42260</v>
          </cell>
        </row>
        <row r="2018">
          <cell r="BC2018">
            <v>42261</v>
          </cell>
        </row>
        <row r="2019">
          <cell r="BC2019">
            <v>42262</v>
          </cell>
        </row>
        <row r="2020">
          <cell r="BC2020">
            <v>42263</v>
          </cell>
        </row>
        <row r="2021">
          <cell r="BC2021">
            <v>42264</v>
          </cell>
        </row>
        <row r="2022">
          <cell r="BC2022">
            <v>42265</v>
          </cell>
        </row>
        <row r="2023">
          <cell r="BC2023">
            <v>42266</v>
          </cell>
        </row>
        <row r="2024">
          <cell r="BC2024">
            <v>42267</v>
          </cell>
        </row>
        <row r="2025">
          <cell r="BC2025">
            <v>42268</v>
          </cell>
        </row>
        <row r="2026">
          <cell r="BC2026">
            <v>42269</v>
          </cell>
        </row>
        <row r="2027">
          <cell r="BC2027">
            <v>42270</v>
          </cell>
        </row>
        <row r="2028">
          <cell r="BC2028">
            <v>42271</v>
          </cell>
        </row>
        <row r="2029">
          <cell r="BC2029">
            <v>42272</v>
          </cell>
        </row>
        <row r="2030">
          <cell r="BC2030">
            <v>42273</v>
          </cell>
        </row>
        <row r="2031">
          <cell r="BC2031">
            <v>42274</v>
          </cell>
        </row>
        <row r="2032">
          <cell r="BC2032">
            <v>42275</v>
          </cell>
        </row>
        <row r="2033">
          <cell r="BC2033">
            <v>42276</v>
          </cell>
        </row>
        <row r="2034">
          <cell r="BC2034">
            <v>42277</v>
          </cell>
        </row>
        <row r="2035">
          <cell r="BC2035">
            <v>42278</v>
          </cell>
        </row>
        <row r="2036">
          <cell r="BC2036">
            <v>42279</v>
          </cell>
        </row>
        <row r="2037">
          <cell r="BC2037">
            <v>42280</v>
          </cell>
        </row>
        <row r="2038">
          <cell r="BC2038">
            <v>42281</v>
          </cell>
        </row>
        <row r="2039">
          <cell r="BC2039">
            <v>42282</v>
          </cell>
        </row>
        <row r="2040">
          <cell r="BC2040">
            <v>42283</v>
          </cell>
        </row>
        <row r="2041">
          <cell r="BC2041">
            <v>42284</v>
          </cell>
        </row>
        <row r="2042">
          <cell r="BC2042">
            <v>42285</v>
          </cell>
        </row>
        <row r="2043">
          <cell r="BC2043">
            <v>42286</v>
          </cell>
        </row>
        <row r="2044">
          <cell r="BC2044">
            <v>42287</v>
          </cell>
        </row>
        <row r="2045">
          <cell r="BC2045">
            <v>42288</v>
          </cell>
        </row>
        <row r="2046">
          <cell r="BC2046">
            <v>42289</v>
          </cell>
        </row>
        <row r="2047">
          <cell r="BC2047">
            <v>42290</v>
          </cell>
        </row>
        <row r="2048">
          <cell r="BC2048">
            <v>42291</v>
          </cell>
        </row>
        <row r="2049">
          <cell r="BC2049">
            <v>42292</v>
          </cell>
        </row>
        <row r="2050">
          <cell r="BC2050">
            <v>42293</v>
          </cell>
        </row>
        <row r="2051">
          <cell r="BC2051">
            <v>42294</v>
          </cell>
        </row>
        <row r="2052">
          <cell r="BC2052">
            <v>42295</v>
          </cell>
        </row>
        <row r="2053">
          <cell r="BC2053">
            <v>42296</v>
          </cell>
        </row>
        <row r="2054">
          <cell r="BC2054">
            <v>42297</v>
          </cell>
        </row>
        <row r="2055">
          <cell r="BC2055">
            <v>42298</v>
          </cell>
        </row>
        <row r="2056">
          <cell r="BC2056">
            <v>42299</v>
          </cell>
        </row>
        <row r="2057">
          <cell r="BC2057">
            <v>42300</v>
          </cell>
        </row>
        <row r="2058">
          <cell r="BC2058">
            <v>42301</v>
          </cell>
        </row>
        <row r="2059">
          <cell r="BC2059">
            <v>42302</v>
          </cell>
        </row>
        <row r="2060">
          <cell r="BC2060">
            <v>42303</v>
          </cell>
        </row>
        <row r="2061">
          <cell r="BC2061">
            <v>42304</v>
          </cell>
        </row>
        <row r="2062">
          <cell r="BC2062">
            <v>42305</v>
          </cell>
        </row>
        <row r="2063">
          <cell r="BC2063">
            <v>42306</v>
          </cell>
        </row>
        <row r="2064">
          <cell r="BC2064">
            <v>42307</v>
          </cell>
        </row>
        <row r="2065">
          <cell r="BC2065">
            <v>42308</v>
          </cell>
        </row>
        <row r="2066">
          <cell r="BC2066">
            <v>42309</v>
          </cell>
        </row>
        <row r="2067">
          <cell r="BC2067">
            <v>42310</v>
          </cell>
        </row>
        <row r="2068">
          <cell r="BC2068">
            <v>42311</v>
          </cell>
        </row>
        <row r="2069">
          <cell r="BC2069">
            <v>42312</v>
          </cell>
        </row>
        <row r="2070">
          <cell r="BC2070">
            <v>42313</v>
          </cell>
        </row>
        <row r="2071">
          <cell r="BC2071">
            <v>42314</v>
          </cell>
        </row>
        <row r="2072">
          <cell r="BC2072">
            <v>42315</v>
          </cell>
        </row>
        <row r="2073">
          <cell r="BC2073">
            <v>42316</v>
          </cell>
        </row>
        <row r="2074">
          <cell r="BC2074">
            <v>42317</v>
          </cell>
        </row>
        <row r="2075">
          <cell r="BC2075">
            <v>42318</v>
          </cell>
        </row>
        <row r="2076">
          <cell r="BC2076">
            <v>42319</v>
          </cell>
        </row>
        <row r="2077">
          <cell r="BC2077">
            <v>42320</v>
          </cell>
        </row>
        <row r="2078">
          <cell r="BC2078">
            <v>42321</v>
          </cell>
        </row>
        <row r="2079">
          <cell r="BC2079">
            <v>42322</v>
          </cell>
        </row>
        <row r="2080">
          <cell r="BC2080">
            <v>42323</v>
          </cell>
        </row>
        <row r="2081">
          <cell r="BC2081">
            <v>42324</v>
          </cell>
        </row>
        <row r="2082">
          <cell r="BC2082">
            <v>42325</v>
          </cell>
        </row>
        <row r="2083">
          <cell r="BC2083">
            <v>42326</v>
          </cell>
        </row>
        <row r="2084">
          <cell r="BC2084">
            <v>42327</v>
          </cell>
        </row>
        <row r="2085">
          <cell r="BC2085">
            <v>42328</v>
          </cell>
        </row>
        <row r="2086">
          <cell r="BC2086">
            <v>42329</v>
          </cell>
        </row>
        <row r="2087">
          <cell r="BC2087">
            <v>42330</v>
          </cell>
        </row>
        <row r="2088">
          <cell r="BC2088">
            <v>42331</v>
          </cell>
        </row>
        <row r="2089">
          <cell r="BC2089">
            <v>42332</v>
          </cell>
        </row>
        <row r="2090">
          <cell r="BC2090">
            <v>42333</v>
          </cell>
        </row>
        <row r="2091">
          <cell r="BC2091">
            <v>42334</v>
          </cell>
        </row>
        <row r="2092">
          <cell r="BC2092">
            <v>42335</v>
          </cell>
        </row>
        <row r="2093">
          <cell r="BC2093">
            <v>42336</v>
          </cell>
        </row>
        <row r="2094">
          <cell r="BC2094">
            <v>42337</v>
          </cell>
        </row>
        <row r="2095">
          <cell r="BC2095">
            <v>42338</v>
          </cell>
        </row>
        <row r="2096">
          <cell r="BC2096">
            <v>42339</v>
          </cell>
        </row>
        <row r="2097">
          <cell r="BC2097">
            <v>42340</v>
          </cell>
        </row>
        <row r="2098">
          <cell r="BC2098">
            <v>42341</v>
          </cell>
        </row>
        <row r="2099">
          <cell r="BC2099">
            <v>42342</v>
          </cell>
        </row>
        <row r="2100">
          <cell r="BC2100">
            <v>42343</v>
          </cell>
        </row>
        <row r="2101">
          <cell r="BC2101">
            <v>42344</v>
          </cell>
        </row>
        <row r="2102">
          <cell r="BC2102">
            <v>42345</v>
          </cell>
        </row>
        <row r="2103">
          <cell r="BC2103">
            <v>42346</v>
          </cell>
        </row>
        <row r="2104">
          <cell r="BC2104">
            <v>42347</v>
          </cell>
        </row>
        <row r="2105">
          <cell r="BC2105">
            <v>42348</v>
          </cell>
        </row>
        <row r="2106">
          <cell r="BC2106">
            <v>42349</v>
          </cell>
        </row>
        <row r="2107">
          <cell r="BC2107">
            <v>42350</v>
          </cell>
        </row>
        <row r="2108">
          <cell r="BC2108">
            <v>42351</v>
          </cell>
        </row>
        <row r="2109">
          <cell r="BC2109">
            <v>42352</v>
          </cell>
        </row>
        <row r="2110">
          <cell r="BC2110">
            <v>42353</v>
          </cell>
        </row>
        <row r="2111">
          <cell r="BC2111">
            <v>42354</v>
          </cell>
        </row>
        <row r="2112">
          <cell r="BC2112">
            <v>42355</v>
          </cell>
        </row>
        <row r="2113">
          <cell r="BC2113">
            <v>42356</v>
          </cell>
        </row>
        <row r="2114">
          <cell r="BC2114">
            <v>42357</v>
          </cell>
        </row>
        <row r="2115">
          <cell r="BC2115">
            <v>42358</v>
          </cell>
        </row>
        <row r="2116">
          <cell r="BC2116">
            <v>42359</v>
          </cell>
        </row>
        <row r="2117">
          <cell r="BC2117">
            <v>42360</v>
          </cell>
        </row>
        <row r="2118">
          <cell r="BC2118">
            <v>42361</v>
          </cell>
        </row>
        <row r="2119">
          <cell r="BC2119">
            <v>42362</v>
          </cell>
        </row>
        <row r="2120">
          <cell r="BC2120">
            <v>42363</v>
          </cell>
        </row>
        <row r="2121">
          <cell r="BC2121">
            <v>42364</v>
          </cell>
        </row>
        <row r="2122">
          <cell r="BC2122">
            <v>42365</v>
          </cell>
        </row>
        <row r="2123">
          <cell r="BC2123">
            <v>42366</v>
          </cell>
        </row>
        <row r="2124">
          <cell r="BC2124">
            <v>42367</v>
          </cell>
        </row>
        <row r="2125">
          <cell r="BC2125">
            <v>42368</v>
          </cell>
        </row>
        <row r="2126">
          <cell r="BC2126">
            <v>42369</v>
          </cell>
        </row>
        <row r="2127">
          <cell r="BC2127">
            <v>42370</v>
          </cell>
        </row>
        <row r="2128">
          <cell r="BC2128">
            <v>42371</v>
          </cell>
        </row>
        <row r="2129">
          <cell r="BC2129">
            <v>42372</v>
          </cell>
        </row>
        <row r="2130">
          <cell r="BC2130">
            <v>42373</v>
          </cell>
        </row>
        <row r="2131">
          <cell r="BC2131">
            <v>42374</v>
          </cell>
        </row>
        <row r="2132">
          <cell r="BC2132">
            <v>42375</v>
          </cell>
        </row>
        <row r="2133">
          <cell r="BC2133">
            <v>42376</v>
          </cell>
        </row>
        <row r="2134">
          <cell r="BC2134">
            <v>42377</v>
          </cell>
        </row>
        <row r="2135">
          <cell r="BC2135">
            <v>42378</v>
          </cell>
        </row>
        <row r="2136">
          <cell r="BC2136">
            <v>42379</v>
          </cell>
        </row>
        <row r="2137">
          <cell r="BC2137">
            <v>42380</v>
          </cell>
        </row>
        <row r="2138">
          <cell r="BC2138">
            <v>42381</v>
          </cell>
        </row>
        <row r="2139">
          <cell r="BC2139">
            <v>42382</v>
          </cell>
        </row>
        <row r="2140">
          <cell r="BC2140">
            <v>42383</v>
          </cell>
        </row>
        <row r="2141">
          <cell r="BC2141">
            <v>42384</v>
          </cell>
        </row>
        <row r="2142">
          <cell r="BC2142">
            <v>42385</v>
          </cell>
        </row>
        <row r="2143">
          <cell r="BC2143">
            <v>42386</v>
          </cell>
        </row>
        <row r="2144">
          <cell r="BC2144">
            <v>42387</v>
          </cell>
        </row>
        <row r="2145">
          <cell r="BC2145">
            <v>42388</v>
          </cell>
        </row>
        <row r="2146">
          <cell r="BC2146">
            <v>42389</v>
          </cell>
        </row>
        <row r="2147">
          <cell r="BC2147">
            <v>42390</v>
          </cell>
        </row>
        <row r="2148">
          <cell r="BC2148">
            <v>42391</v>
          </cell>
        </row>
        <row r="2149">
          <cell r="BC2149">
            <v>42392</v>
          </cell>
        </row>
        <row r="2150">
          <cell r="BC2150">
            <v>42393</v>
          </cell>
        </row>
        <row r="2151">
          <cell r="BC2151">
            <v>42394</v>
          </cell>
        </row>
        <row r="2152">
          <cell r="BC2152">
            <v>42395</v>
          </cell>
        </row>
        <row r="2153">
          <cell r="BC2153">
            <v>42396</v>
          </cell>
        </row>
        <row r="2154">
          <cell r="BC2154">
            <v>42397</v>
          </cell>
        </row>
        <row r="2155">
          <cell r="BC2155">
            <v>42398</v>
          </cell>
        </row>
        <row r="2156">
          <cell r="BC2156">
            <v>42399</v>
          </cell>
        </row>
        <row r="2157">
          <cell r="BC2157">
            <v>42400</v>
          </cell>
        </row>
        <row r="2158">
          <cell r="BC2158">
            <v>42401</v>
          </cell>
        </row>
        <row r="2159">
          <cell r="BC2159">
            <v>42402</v>
          </cell>
        </row>
        <row r="2160">
          <cell r="BC2160">
            <v>42403</v>
          </cell>
        </row>
        <row r="2161">
          <cell r="BC2161">
            <v>42404</v>
          </cell>
        </row>
        <row r="2162">
          <cell r="BC2162">
            <v>42405</v>
          </cell>
        </row>
        <row r="2163">
          <cell r="BC2163">
            <v>42406</v>
          </cell>
        </row>
        <row r="2164">
          <cell r="BC2164">
            <v>42407</v>
          </cell>
        </row>
        <row r="2165">
          <cell r="BC2165">
            <v>42408</v>
          </cell>
        </row>
        <row r="2166">
          <cell r="BC2166">
            <v>42409</v>
          </cell>
        </row>
        <row r="2167">
          <cell r="BC2167">
            <v>42410</v>
          </cell>
        </row>
        <row r="2168">
          <cell r="BC2168">
            <v>42411</v>
          </cell>
        </row>
        <row r="2169">
          <cell r="BC2169">
            <v>42412</v>
          </cell>
        </row>
        <row r="2170">
          <cell r="BC2170">
            <v>42413</v>
          </cell>
        </row>
        <row r="2171">
          <cell r="BC2171">
            <v>42414</v>
          </cell>
        </row>
        <row r="2172">
          <cell r="BC2172">
            <v>42415</v>
          </cell>
        </row>
        <row r="2173">
          <cell r="BC2173">
            <v>42416</v>
          </cell>
        </row>
        <row r="2174">
          <cell r="BC2174">
            <v>42417</v>
          </cell>
        </row>
        <row r="2175">
          <cell r="BC2175">
            <v>42418</v>
          </cell>
        </row>
        <row r="2176">
          <cell r="BC2176">
            <v>42419</v>
          </cell>
        </row>
        <row r="2177">
          <cell r="BC2177">
            <v>42420</v>
          </cell>
        </row>
        <row r="2178">
          <cell r="BC2178">
            <v>42421</v>
          </cell>
        </row>
        <row r="2179">
          <cell r="BC2179">
            <v>42422</v>
          </cell>
        </row>
        <row r="2180">
          <cell r="BC2180">
            <v>42423</v>
          </cell>
        </row>
        <row r="2181">
          <cell r="BC2181">
            <v>42424</v>
          </cell>
        </row>
        <row r="2182">
          <cell r="BC2182">
            <v>42425</v>
          </cell>
        </row>
        <row r="2183">
          <cell r="BC2183">
            <v>42426</v>
          </cell>
        </row>
        <row r="2184">
          <cell r="BC2184">
            <v>42427</v>
          </cell>
        </row>
        <row r="2185">
          <cell r="BC2185">
            <v>42428</v>
          </cell>
        </row>
        <row r="2186">
          <cell r="BC2186">
            <v>42429</v>
          </cell>
        </row>
        <row r="2187">
          <cell r="BC2187">
            <v>42430</v>
          </cell>
        </row>
        <row r="2188">
          <cell r="BC2188">
            <v>42431</v>
          </cell>
        </row>
        <row r="2189">
          <cell r="BC2189">
            <v>42432</v>
          </cell>
        </row>
        <row r="2190">
          <cell r="BC2190">
            <v>42433</v>
          </cell>
        </row>
        <row r="2191">
          <cell r="BC2191">
            <v>42434</v>
          </cell>
        </row>
        <row r="2192">
          <cell r="BC2192">
            <v>42435</v>
          </cell>
        </row>
        <row r="2193">
          <cell r="BC2193">
            <v>42436</v>
          </cell>
        </row>
        <row r="2194">
          <cell r="BC2194">
            <v>42437</v>
          </cell>
        </row>
        <row r="2195">
          <cell r="BC2195">
            <v>42438</v>
          </cell>
        </row>
        <row r="2196">
          <cell r="BC2196">
            <v>42439</v>
          </cell>
        </row>
        <row r="2197">
          <cell r="BC2197">
            <v>42440</v>
          </cell>
        </row>
        <row r="2198">
          <cell r="BC2198">
            <v>42441</v>
          </cell>
        </row>
        <row r="2199">
          <cell r="BC2199">
            <v>42442</v>
          </cell>
        </row>
        <row r="2200">
          <cell r="BC2200">
            <v>42443</v>
          </cell>
        </row>
        <row r="2201">
          <cell r="BC2201">
            <v>42444</v>
          </cell>
        </row>
        <row r="2202">
          <cell r="BC2202">
            <v>42445</v>
          </cell>
        </row>
        <row r="2203">
          <cell r="BC2203">
            <v>42446</v>
          </cell>
        </row>
        <row r="2204">
          <cell r="BC2204">
            <v>42447</v>
          </cell>
        </row>
        <row r="2205">
          <cell r="BC2205">
            <v>42448</v>
          </cell>
        </row>
        <row r="2206">
          <cell r="BC2206">
            <v>42449</v>
          </cell>
        </row>
        <row r="2207">
          <cell r="BC2207">
            <v>42450</v>
          </cell>
        </row>
        <row r="2208">
          <cell r="BC2208">
            <v>42451</v>
          </cell>
        </row>
        <row r="2209">
          <cell r="BC2209">
            <v>42452</v>
          </cell>
        </row>
        <row r="2210">
          <cell r="BC2210">
            <v>42453</v>
          </cell>
        </row>
        <row r="2211">
          <cell r="BC2211">
            <v>42454</v>
          </cell>
        </row>
        <row r="2212">
          <cell r="BC2212">
            <v>42455</v>
          </cell>
        </row>
        <row r="2213">
          <cell r="BC2213">
            <v>42456</v>
          </cell>
        </row>
        <row r="2214">
          <cell r="BC2214">
            <v>42457</v>
          </cell>
        </row>
        <row r="2215">
          <cell r="BC2215">
            <v>42458</v>
          </cell>
        </row>
        <row r="2216">
          <cell r="BC2216">
            <v>42459</v>
          </cell>
        </row>
        <row r="2217">
          <cell r="BC2217">
            <v>42460</v>
          </cell>
        </row>
        <row r="2218">
          <cell r="BC2218">
            <v>42461</v>
          </cell>
        </row>
        <row r="2219">
          <cell r="BC2219">
            <v>42462</v>
          </cell>
        </row>
        <row r="2220">
          <cell r="BC2220">
            <v>42463</v>
          </cell>
        </row>
        <row r="2221">
          <cell r="BC2221">
            <v>42464</v>
          </cell>
        </row>
        <row r="2222">
          <cell r="BC2222">
            <v>42465</v>
          </cell>
        </row>
        <row r="2223">
          <cell r="BC2223">
            <v>42466</v>
          </cell>
        </row>
        <row r="2224">
          <cell r="BC2224">
            <v>42467</v>
          </cell>
        </row>
        <row r="2225">
          <cell r="BC2225">
            <v>42468</v>
          </cell>
        </row>
        <row r="2226">
          <cell r="BC2226">
            <v>42469</v>
          </cell>
        </row>
        <row r="2227">
          <cell r="BC2227">
            <v>42470</v>
          </cell>
        </row>
        <row r="2228">
          <cell r="BC2228">
            <v>42471</v>
          </cell>
        </row>
        <row r="2229">
          <cell r="BC2229">
            <v>42472</v>
          </cell>
        </row>
        <row r="2230">
          <cell r="BC2230">
            <v>42473</v>
          </cell>
        </row>
        <row r="2231">
          <cell r="BC2231">
            <v>42474</v>
          </cell>
        </row>
        <row r="2232">
          <cell r="BC2232">
            <v>42475</v>
          </cell>
        </row>
        <row r="2233">
          <cell r="BC2233">
            <v>42476</v>
          </cell>
        </row>
        <row r="2234">
          <cell r="BC2234">
            <v>42477</v>
          </cell>
        </row>
        <row r="2235">
          <cell r="BC2235">
            <v>42478</v>
          </cell>
        </row>
        <row r="2236">
          <cell r="BC2236">
            <v>42479</v>
          </cell>
        </row>
        <row r="2237">
          <cell r="BC2237">
            <v>42480</v>
          </cell>
        </row>
        <row r="2238">
          <cell r="BC2238">
            <v>42481</v>
          </cell>
        </row>
        <row r="2239">
          <cell r="BC2239">
            <v>42482</v>
          </cell>
        </row>
        <row r="2240">
          <cell r="BC2240">
            <v>42483</v>
          </cell>
        </row>
        <row r="2241">
          <cell r="BC2241">
            <v>42484</v>
          </cell>
        </row>
        <row r="2242">
          <cell r="BC2242">
            <v>42485</v>
          </cell>
        </row>
        <row r="2243">
          <cell r="BC2243">
            <v>42486</v>
          </cell>
        </row>
        <row r="2244">
          <cell r="BC2244">
            <v>42487</v>
          </cell>
        </row>
        <row r="2245">
          <cell r="BC2245">
            <v>42488</v>
          </cell>
        </row>
        <row r="2246">
          <cell r="BC2246">
            <v>42489</v>
          </cell>
        </row>
        <row r="2247">
          <cell r="BC2247">
            <v>42490</v>
          </cell>
        </row>
        <row r="2248">
          <cell r="BC2248">
            <v>42491</v>
          </cell>
        </row>
        <row r="2249">
          <cell r="BC2249">
            <v>42492</v>
          </cell>
        </row>
        <row r="2250">
          <cell r="BC2250">
            <v>42493</v>
          </cell>
        </row>
        <row r="2251">
          <cell r="BC2251">
            <v>42494</v>
          </cell>
        </row>
        <row r="2252">
          <cell r="BC2252">
            <v>42495</v>
          </cell>
        </row>
        <row r="2253">
          <cell r="BC2253">
            <v>42496</v>
          </cell>
        </row>
        <row r="2254">
          <cell r="BC2254">
            <v>42497</v>
          </cell>
        </row>
        <row r="2255">
          <cell r="BC2255">
            <v>42498</v>
          </cell>
        </row>
        <row r="2256">
          <cell r="BC2256">
            <v>42499</v>
          </cell>
        </row>
        <row r="2257">
          <cell r="BC2257">
            <v>42500</v>
          </cell>
        </row>
        <row r="2258">
          <cell r="BC2258">
            <v>42501</v>
          </cell>
        </row>
        <row r="2259">
          <cell r="BC2259">
            <v>42502</v>
          </cell>
        </row>
        <row r="2260">
          <cell r="BC2260">
            <v>42503</v>
          </cell>
        </row>
        <row r="2261">
          <cell r="BC2261">
            <v>42504</v>
          </cell>
        </row>
        <row r="2262">
          <cell r="BC2262">
            <v>42505</v>
          </cell>
        </row>
        <row r="2263">
          <cell r="BC2263">
            <v>42506</v>
          </cell>
        </row>
        <row r="2264">
          <cell r="BC2264">
            <v>42507</v>
          </cell>
        </row>
        <row r="2265">
          <cell r="BC2265">
            <v>42508</v>
          </cell>
        </row>
        <row r="2266">
          <cell r="BC2266">
            <v>42509</v>
          </cell>
        </row>
        <row r="2267">
          <cell r="BC2267">
            <v>42510</v>
          </cell>
        </row>
        <row r="2268">
          <cell r="BC2268">
            <v>42511</v>
          </cell>
        </row>
        <row r="2269">
          <cell r="BC2269">
            <v>42512</v>
          </cell>
        </row>
        <row r="2270">
          <cell r="BC2270">
            <v>42513</v>
          </cell>
        </row>
        <row r="2271">
          <cell r="BC2271">
            <v>42514</v>
          </cell>
        </row>
        <row r="2272">
          <cell r="BC2272">
            <v>42515</v>
          </cell>
        </row>
        <row r="2273">
          <cell r="BC2273">
            <v>42516</v>
          </cell>
        </row>
        <row r="2274">
          <cell r="BC2274">
            <v>42517</v>
          </cell>
        </row>
        <row r="2275">
          <cell r="BC2275">
            <v>42518</v>
          </cell>
        </row>
        <row r="2276">
          <cell r="BC2276">
            <v>42519</v>
          </cell>
        </row>
        <row r="2277">
          <cell r="BC2277">
            <v>42520</v>
          </cell>
        </row>
        <row r="2278">
          <cell r="BC2278">
            <v>42521</v>
          </cell>
        </row>
        <row r="2279">
          <cell r="BC2279">
            <v>42522</v>
          </cell>
        </row>
        <row r="2280">
          <cell r="BC2280">
            <v>42523</v>
          </cell>
        </row>
        <row r="2281">
          <cell r="BC2281">
            <v>42524</v>
          </cell>
        </row>
        <row r="2282">
          <cell r="BC2282">
            <v>42525</v>
          </cell>
        </row>
        <row r="2283">
          <cell r="BC2283">
            <v>42526</v>
          </cell>
        </row>
        <row r="2284">
          <cell r="BC2284">
            <v>42527</v>
          </cell>
        </row>
        <row r="2285">
          <cell r="BC2285">
            <v>42528</v>
          </cell>
        </row>
        <row r="2286">
          <cell r="BC2286">
            <v>42529</v>
          </cell>
        </row>
        <row r="2287">
          <cell r="BC2287">
            <v>42530</v>
          </cell>
        </row>
        <row r="2288">
          <cell r="BC2288">
            <v>42531</v>
          </cell>
        </row>
        <row r="2289">
          <cell r="BC2289">
            <v>42532</v>
          </cell>
        </row>
        <row r="2290">
          <cell r="BC2290">
            <v>42533</v>
          </cell>
        </row>
        <row r="2291">
          <cell r="BC2291">
            <v>42534</v>
          </cell>
        </row>
        <row r="2292">
          <cell r="BC2292">
            <v>42535</v>
          </cell>
        </row>
        <row r="2293">
          <cell r="BC2293">
            <v>42536</v>
          </cell>
        </row>
        <row r="2294">
          <cell r="BC2294">
            <v>42537</v>
          </cell>
        </row>
        <row r="2295">
          <cell r="BC2295">
            <v>42538</v>
          </cell>
        </row>
        <row r="2296">
          <cell r="BC2296">
            <v>42539</v>
          </cell>
        </row>
        <row r="2297">
          <cell r="BC2297">
            <v>42540</v>
          </cell>
        </row>
        <row r="2298">
          <cell r="BC2298">
            <v>42541</v>
          </cell>
        </row>
        <row r="2299">
          <cell r="BC2299">
            <v>42542</v>
          </cell>
        </row>
        <row r="2300">
          <cell r="BC2300">
            <v>42543</v>
          </cell>
        </row>
        <row r="2301">
          <cell r="BC2301">
            <v>42544</v>
          </cell>
        </row>
        <row r="2302">
          <cell r="BC2302">
            <v>42545</v>
          </cell>
        </row>
        <row r="2303">
          <cell r="BC2303">
            <v>42546</v>
          </cell>
        </row>
        <row r="2304">
          <cell r="BC2304">
            <v>42547</v>
          </cell>
        </row>
        <row r="2305">
          <cell r="BC2305">
            <v>42548</v>
          </cell>
        </row>
        <row r="2306">
          <cell r="BC2306">
            <v>42549</v>
          </cell>
        </row>
        <row r="2307">
          <cell r="BC2307">
            <v>42550</v>
          </cell>
        </row>
        <row r="2308">
          <cell r="BC2308">
            <v>42551</v>
          </cell>
        </row>
        <row r="2309">
          <cell r="BC2309">
            <v>42552</v>
          </cell>
        </row>
        <row r="2310">
          <cell r="BC2310">
            <v>42553</v>
          </cell>
        </row>
        <row r="2311">
          <cell r="BC2311">
            <v>42554</v>
          </cell>
        </row>
        <row r="2312">
          <cell r="BC2312">
            <v>42555</v>
          </cell>
        </row>
        <row r="2313">
          <cell r="BC2313">
            <v>42556</v>
          </cell>
        </row>
        <row r="2314">
          <cell r="BC2314">
            <v>42557</v>
          </cell>
        </row>
        <row r="2315">
          <cell r="BC2315">
            <v>42558</v>
          </cell>
        </row>
        <row r="2316">
          <cell r="BC2316">
            <v>42559</v>
          </cell>
        </row>
        <row r="2317">
          <cell r="BC2317">
            <v>42560</v>
          </cell>
        </row>
        <row r="2318">
          <cell r="BC2318">
            <v>42561</v>
          </cell>
        </row>
        <row r="2319">
          <cell r="BC2319">
            <v>42562</v>
          </cell>
        </row>
        <row r="2320">
          <cell r="BC2320">
            <v>42563</v>
          </cell>
        </row>
        <row r="2321">
          <cell r="BC2321">
            <v>42564</v>
          </cell>
        </row>
        <row r="2322">
          <cell r="BC2322">
            <v>42565</v>
          </cell>
        </row>
        <row r="2323">
          <cell r="BC2323">
            <v>42566</v>
          </cell>
        </row>
        <row r="2324">
          <cell r="BC2324">
            <v>42567</v>
          </cell>
        </row>
        <row r="2325">
          <cell r="BC2325">
            <v>42568</v>
          </cell>
        </row>
        <row r="2326">
          <cell r="BC2326">
            <v>42569</v>
          </cell>
        </row>
        <row r="2327">
          <cell r="BC2327">
            <v>42570</v>
          </cell>
        </row>
        <row r="2328">
          <cell r="BC2328">
            <v>42571</v>
          </cell>
        </row>
        <row r="2329">
          <cell r="BC2329">
            <v>42572</v>
          </cell>
        </row>
        <row r="2330">
          <cell r="BC2330">
            <v>42573</v>
          </cell>
        </row>
        <row r="2331">
          <cell r="BC2331">
            <v>42574</v>
          </cell>
        </row>
        <row r="2332">
          <cell r="BC2332">
            <v>42575</v>
          </cell>
        </row>
        <row r="2333">
          <cell r="BC2333">
            <v>42576</v>
          </cell>
        </row>
        <row r="2334">
          <cell r="BC2334">
            <v>42577</v>
          </cell>
        </row>
        <row r="2335">
          <cell r="BC2335">
            <v>42578</v>
          </cell>
        </row>
        <row r="2336">
          <cell r="BC2336">
            <v>42579</v>
          </cell>
        </row>
        <row r="2337">
          <cell r="BC2337">
            <v>42580</v>
          </cell>
        </row>
        <row r="2338">
          <cell r="BC2338">
            <v>42581</v>
          </cell>
        </row>
        <row r="2339">
          <cell r="BC2339">
            <v>42582</v>
          </cell>
        </row>
        <row r="2340">
          <cell r="BC2340">
            <v>42583</v>
          </cell>
        </row>
        <row r="2341">
          <cell r="BC2341">
            <v>42584</v>
          </cell>
        </row>
        <row r="2342">
          <cell r="BC2342">
            <v>42585</v>
          </cell>
        </row>
        <row r="2343">
          <cell r="BC2343">
            <v>42586</v>
          </cell>
        </row>
        <row r="2344">
          <cell r="BC2344">
            <v>42587</v>
          </cell>
        </row>
        <row r="2345">
          <cell r="BC2345">
            <v>42588</v>
          </cell>
        </row>
        <row r="2346">
          <cell r="BC2346">
            <v>42589</v>
          </cell>
        </row>
        <row r="2347">
          <cell r="BC2347">
            <v>42590</v>
          </cell>
        </row>
        <row r="2348">
          <cell r="BC2348">
            <v>42591</v>
          </cell>
        </row>
        <row r="2349">
          <cell r="BC2349">
            <v>42592</v>
          </cell>
        </row>
        <row r="2350">
          <cell r="BC2350">
            <v>42593</v>
          </cell>
        </row>
        <row r="2351">
          <cell r="BC2351">
            <v>42594</v>
          </cell>
        </row>
        <row r="2352">
          <cell r="BC2352">
            <v>42595</v>
          </cell>
        </row>
        <row r="2353">
          <cell r="BC2353">
            <v>42596</v>
          </cell>
        </row>
        <row r="2354">
          <cell r="BC2354">
            <v>42597</v>
          </cell>
        </row>
        <row r="2355">
          <cell r="BC2355">
            <v>42598</v>
          </cell>
        </row>
        <row r="2356">
          <cell r="BC2356">
            <v>42599</v>
          </cell>
        </row>
        <row r="2357">
          <cell r="BC2357">
            <v>42600</v>
          </cell>
        </row>
        <row r="2358">
          <cell r="BC2358">
            <v>42601</v>
          </cell>
        </row>
        <row r="2359">
          <cell r="BC2359">
            <v>42602</v>
          </cell>
        </row>
        <row r="2360">
          <cell r="BC2360">
            <v>42603</v>
          </cell>
        </row>
        <row r="2361">
          <cell r="BC2361">
            <v>42604</v>
          </cell>
        </row>
        <row r="2362">
          <cell r="BC2362">
            <v>42605</v>
          </cell>
        </row>
        <row r="2363">
          <cell r="BC2363">
            <v>42606</v>
          </cell>
        </row>
        <row r="2364">
          <cell r="BC2364">
            <v>42607</v>
          </cell>
        </row>
        <row r="2365">
          <cell r="BC2365">
            <v>42608</v>
          </cell>
        </row>
        <row r="2366">
          <cell r="BC2366">
            <v>42609</v>
          </cell>
        </row>
        <row r="2367">
          <cell r="BC2367">
            <v>42610</v>
          </cell>
        </row>
        <row r="2368">
          <cell r="BC2368">
            <v>42611</v>
          </cell>
        </row>
        <row r="2369">
          <cell r="BC2369">
            <v>42612</v>
          </cell>
        </row>
        <row r="2370">
          <cell r="BC2370">
            <v>42613</v>
          </cell>
        </row>
        <row r="2371">
          <cell r="BC2371">
            <v>42614</v>
          </cell>
        </row>
        <row r="2372">
          <cell r="BC2372">
            <v>42615</v>
          </cell>
        </row>
        <row r="2373">
          <cell r="BC2373">
            <v>42616</v>
          </cell>
        </row>
        <row r="2374">
          <cell r="BC2374">
            <v>42617</v>
          </cell>
        </row>
        <row r="2375">
          <cell r="BC2375">
            <v>42618</v>
          </cell>
        </row>
        <row r="2376">
          <cell r="BC2376">
            <v>42619</v>
          </cell>
        </row>
        <row r="2377">
          <cell r="BC2377">
            <v>42620</v>
          </cell>
        </row>
        <row r="2378">
          <cell r="BC2378">
            <v>42621</v>
          </cell>
        </row>
        <row r="2379">
          <cell r="BC2379">
            <v>42622</v>
          </cell>
        </row>
        <row r="2380">
          <cell r="BC2380">
            <v>42623</v>
          </cell>
        </row>
        <row r="2381">
          <cell r="BC2381">
            <v>42624</v>
          </cell>
        </row>
        <row r="2382">
          <cell r="BC2382">
            <v>42625</v>
          </cell>
        </row>
        <row r="2383">
          <cell r="BC2383">
            <v>42626</v>
          </cell>
        </row>
        <row r="2384">
          <cell r="BC2384">
            <v>42627</v>
          </cell>
        </row>
        <row r="2385">
          <cell r="BC2385">
            <v>42628</v>
          </cell>
        </row>
        <row r="2386">
          <cell r="BC2386">
            <v>42629</v>
          </cell>
        </row>
        <row r="2387">
          <cell r="BC2387">
            <v>42630</v>
          </cell>
        </row>
        <row r="2388">
          <cell r="BC2388">
            <v>42631</v>
          </cell>
        </row>
        <row r="2389">
          <cell r="BC2389">
            <v>42632</v>
          </cell>
        </row>
        <row r="2390">
          <cell r="BC2390">
            <v>42633</v>
          </cell>
        </row>
        <row r="2391">
          <cell r="BC2391">
            <v>42634</v>
          </cell>
        </row>
        <row r="2392">
          <cell r="BC2392">
            <v>42635</v>
          </cell>
        </row>
        <row r="2393">
          <cell r="BC2393">
            <v>42636</v>
          </cell>
        </row>
        <row r="2394">
          <cell r="BC2394">
            <v>42637</v>
          </cell>
        </row>
        <row r="2395">
          <cell r="BC2395">
            <v>42638</v>
          </cell>
        </row>
        <row r="2396">
          <cell r="BC2396">
            <v>42639</v>
          </cell>
        </row>
        <row r="2397">
          <cell r="BC2397">
            <v>42640</v>
          </cell>
        </row>
        <row r="2398">
          <cell r="BC2398">
            <v>42641</v>
          </cell>
        </row>
        <row r="2399">
          <cell r="BC2399">
            <v>42642</v>
          </cell>
        </row>
        <row r="2400">
          <cell r="BC2400">
            <v>42643</v>
          </cell>
        </row>
        <row r="2401">
          <cell r="BC2401">
            <v>42644</v>
          </cell>
        </row>
        <row r="2402">
          <cell r="BC2402">
            <v>42645</v>
          </cell>
        </row>
        <row r="2403">
          <cell r="BC2403">
            <v>42646</v>
          </cell>
        </row>
        <row r="2404">
          <cell r="BC2404">
            <v>42647</v>
          </cell>
        </row>
        <row r="2405">
          <cell r="BC2405">
            <v>42648</v>
          </cell>
        </row>
        <row r="2406">
          <cell r="BC2406">
            <v>42649</v>
          </cell>
        </row>
        <row r="2407">
          <cell r="BC2407">
            <v>42650</v>
          </cell>
        </row>
        <row r="2408">
          <cell r="BC2408">
            <v>42651</v>
          </cell>
        </row>
        <row r="2409">
          <cell r="BC2409">
            <v>42652</v>
          </cell>
        </row>
        <row r="2410">
          <cell r="BC2410">
            <v>42653</v>
          </cell>
        </row>
        <row r="2411">
          <cell r="BC2411">
            <v>42654</v>
          </cell>
        </row>
        <row r="2412">
          <cell r="BC2412">
            <v>42655</v>
          </cell>
        </row>
        <row r="2413">
          <cell r="BC2413">
            <v>42656</v>
          </cell>
        </row>
        <row r="2414">
          <cell r="BC2414">
            <v>42657</v>
          </cell>
        </row>
        <row r="2415">
          <cell r="BC2415">
            <v>42658</v>
          </cell>
        </row>
        <row r="2416">
          <cell r="BC2416">
            <v>42659</v>
          </cell>
        </row>
        <row r="2417">
          <cell r="BC2417">
            <v>42660</v>
          </cell>
        </row>
        <row r="2418">
          <cell r="BC2418">
            <v>42661</v>
          </cell>
        </row>
        <row r="2419">
          <cell r="BC2419">
            <v>42662</v>
          </cell>
        </row>
        <row r="2420">
          <cell r="BC2420">
            <v>42663</v>
          </cell>
        </row>
        <row r="2421">
          <cell r="BC2421">
            <v>42664</v>
          </cell>
        </row>
        <row r="2422">
          <cell r="BC2422">
            <v>42665</v>
          </cell>
        </row>
        <row r="2423">
          <cell r="BC2423">
            <v>42666</v>
          </cell>
        </row>
        <row r="2424">
          <cell r="BC2424">
            <v>42667</v>
          </cell>
        </row>
        <row r="2425">
          <cell r="BC2425">
            <v>42668</v>
          </cell>
        </row>
        <row r="2426">
          <cell r="BC2426">
            <v>42669</v>
          </cell>
        </row>
        <row r="2427">
          <cell r="BC2427">
            <v>42670</v>
          </cell>
        </row>
        <row r="2428">
          <cell r="BC2428">
            <v>42671</v>
          </cell>
        </row>
        <row r="2429">
          <cell r="BC2429">
            <v>42672</v>
          </cell>
        </row>
        <row r="2430">
          <cell r="BC2430">
            <v>42673</v>
          </cell>
        </row>
        <row r="2431">
          <cell r="BC2431">
            <v>42674</v>
          </cell>
        </row>
        <row r="2432">
          <cell r="BC2432">
            <v>42675</v>
          </cell>
        </row>
        <row r="2433">
          <cell r="BC2433">
            <v>42676</v>
          </cell>
        </row>
        <row r="2434">
          <cell r="BC2434">
            <v>42677</v>
          </cell>
        </row>
        <row r="2435">
          <cell r="BC2435">
            <v>42678</v>
          </cell>
        </row>
        <row r="2436">
          <cell r="BC2436">
            <v>42679</v>
          </cell>
        </row>
        <row r="2437">
          <cell r="BC2437">
            <v>42680</v>
          </cell>
        </row>
        <row r="2438">
          <cell r="BC2438">
            <v>42681</v>
          </cell>
        </row>
        <row r="2439">
          <cell r="BC2439">
            <v>42682</v>
          </cell>
        </row>
        <row r="2440">
          <cell r="BC2440">
            <v>42683</v>
          </cell>
        </row>
        <row r="2441">
          <cell r="BC2441">
            <v>42684</v>
          </cell>
        </row>
        <row r="2442">
          <cell r="BC2442">
            <v>42685</v>
          </cell>
        </row>
        <row r="2443">
          <cell r="BC2443">
            <v>42686</v>
          </cell>
        </row>
        <row r="2444">
          <cell r="BC2444">
            <v>42687</v>
          </cell>
        </row>
        <row r="2445">
          <cell r="BC2445">
            <v>42688</v>
          </cell>
        </row>
        <row r="2446">
          <cell r="BC2446">
            <v>42689</v>
          </cell>
        </row>
        <row r="2447">
          <cell r="BC2447">
            <v>42690</v>
          </cell>
        </row>
        <row r="2448">
          <cell r="BC2448">
            <v>42691</v>
          </cell>
        </row>
        <row r="2449">
          <cell r="BC2449">
            <v>42692</v>
          </cell>
        </row>
        <row r="2450">
          <cell r="BC2450">
            <v>42693</v>
          </cell>
        </row>
        <row r="2451">
          <cell r="BC2451">
            <v>42694</v>
          </cell>
        </row>
        <row r="2452">
          <cell r="BC2452">
            <v>42695</v>
          </cell>
        </row>
        <row r="2453">
          <cell r="BC2453">
            <v>42696</v>
          </cell>
        </row>
        <row r="2454">
          <cell r="BC2454">
            <v>42697</v>
          </cell>
        </row>
        <row r="2455">
          <cell r="BC2455">
            <v>42698</v>
          </cell>
        </row>
        <row r="2456">
          <cell r="BC2456">
            <v>42699</v>
          </cell>
        </row>
        <row r="2457">
          <cell r="BC2457">
            <v>42700</v>
          </cell>
        </row>
        <row r="2458">
          <cell r="BC2458">
            <v>42701</v>
          </cell>
        </row>
        <row r="2459">
          <cell r="BC2459">
            <v>42702</v>
          </cell>
        </row>
        <row r="2460">
          <cell r="BC2460">
            <v>42703</v>
          </cell>
        </row>
        <row r="2461">
          <cell r="BC2461">
            <v>42704</v>
          </cell>
        </row>
        <row r="2462">
          <cell r="BC2462">
            <v>42705</v>
          </cell>
        </row>
        <row r="2463">
          <cell r="BC2463">
            <v>42706</v>
          </cell>
        </row>
        <row r="2464">
          <cell r="BC2464">
            <v>42707</v>
          </cell>
        </row>
        <row r="2465">
          <cell r="BC2465">
            <v>42708</v>
          </cell>
        </row>
        <row r="2466">
          <cell r="BC2466">
            <v>42709</v>
          </cell>
        </row>
        <row r="2467">
          <cell r="BC2467">
            <v>42710</v>
          </cell>
        </row>
        <row r="2468">
          <cell r="BC2468">
            <v>42711</v>
          </cell>
        </row>
        <row r="2469">
          <cell r="BC2469">
            <v>42712</v>
          </cell>
        </row>
        <row r="2470">
          <cell r="BC2470">
            <v>42713</v>
          </cell>
        </row>
        <row r="2471">
          <cell r="BC2471">
            <v>42714</v>
          </cell>
        </row>
        <row r="2472">
          <cell r="BC2472">
            <v>42715</v>
          </cell>
        </row>
        <row r="2473">
          <cell r="BC2473">
            <v>42716</v>
          </cell>
        </row>
        <row r="2474">
          <cell r="BC2474">
            <v>42717</v>
          </cell>
        </row>
        <row r="2475">
          <cell r="BC2475">
            <v>42718</v>
          </cell>
        </row>
        <row r="2476">
          <cell r="BC2476">
            <v>42719</v>
          </cell>
        </row>
        <row r="2477">
          <cell r="BC2477">
            <v>42720</v>
          </cell>
        </row>
        <row r="2478">
          <cell r="BC2478">
            <v>42721</v>
          </cell>
        </row>
        <row r="2479">
          <cell r="BC2479">
            <v>42722</v>
          </cell>
        </row>
        <row r="2480">
          <cell r="BC2480">
            <v>42723</v>
          </cell>
        </row>
        <row r="2481">
          <cell r="BC2481">
            <v>42724</v>
          </cell>
        </row>
        <row r="2482">
          <cell r="BC2482">
            <v>42725</v>
          </cell>
        </row>
        <row r="2483">
          <cell r="BC2483">
            <v>42726</v>
          </cell>
        </row>
        <row r="2484">
          <cell r="BC2484">
            <v>42727</v>
          </cell>
        </row>
        <row r="2485">
          <cell r="BC2485">
            <v>42728</v>
          </cell>
        </row>
        <row r="2486">
          <cell r="BC2486">
            <v>42729</v>
          </cell>
        </row>
        <row r="2487">
          <cell r="BC2487">
            <v>42730</v>
          </cell>
        </row>
        <row r="2488">
          <cell r="BC2488">
            <v>42731</v>
          </cell>
        </row>
        <row r="2489">
          <cell r="BC2489">
            <v>42732</v>
          </cell>
        </row>
        <row r="2490">
          <cell r="BC2490">
            <v>42733</v>
          </cell>
        </row>
        <row r="2491">
          <cell r="BC2491">
            <v>42734</v>
          </cell>
        </row>
        <row r="2492">
          <cell r="BC2492">
            <v>42735</v>
          </cell>
        </row>
        <row r="2493">
          <cell r="BC2493">
            <v>42736</v>
          </cell>
        </row>
        <row r="2494">
          <cell r="BC2494">
            <v>42737</v>
          </cell>
        </row>
        <row r="2495">
          <cell r="BC2495">
            <v>42738</v>
          </cell>
        </row>
        <row r="2496">
          <cell r="BC2496">
            <v>42739</v>
          </cell>
        </row>
        <row r="2497">
          <cell r="BC2497">
            <v>42740</v>
          </cell>
        </row>
        <row r="2498">
          <cell r="BC2498">
            <v>42741</v>
          </cell>
        </row>
        <row r="2499">
          <cell r="BC2499">
            <v>42742</v>
          </cell>
        </row>
        <row r="2500">
          <cell r="BC2500">
            <v>42743</v>
          </cell>
        </row>
        <row r="2501">
          <cell r="BC2501">
            <v>42744</v>
          </cell>
        </row>
        <row r="2502">
          <cell r="BC2502">
            <v>42745</v>
          </cell>
        </row>
        <row r="2503">
          <cell r="BC2503">
            <v>42746</v>
          </cell>
        </row>
        <row r="2504">
          <cell r="BC2504">
            <v>42747</v>
          </cell>
        </row>
        <row r="2505">
          <cell r="BC2505">
            <v>42748</v>
          </cell>
        </row>
        <row r="2506">
          <cell r="BC2506">
            <v>42749</v>
          </cell>
        </row>
        <row r="2507">
          <cell r="BC2507">
            <v>42750</v>
          </cell>
        </row>
        <row r="2508">
          <cell r="BC2508">
            <v>42751</v>
          </cell>
        </row>
        <row r="2509">
          <cell r="BC2509">
            <v>42752</v>
          </cell>
        </row>
        <row r="2510">
          <cell r="BC2510">
            <v>42753</v>
          </cell>
        </row>
        <row r="2511">
          <cell r="BC2511">
            <v>42754</v>
          </cell>
        </row>
        <row r="2512">
          <cell r="BC2512">
            <v>42755</v>
          </cell>
        </row>
        <row r="2513">
          <cell r="BC2513">
            <v>42756</v>
          </cell>
        </row>
        <row r="2514">
          <cell r="BC2514">
            <v>42757</v>
          </cell>
        </row>
        <row r="2515">
          <cell r="BC2515">
            <v>42758</v>
          </cell>
        </row>
        <row r="2516">
          <cell r="BC2516">
            <v>42759</v>
          </cell>
        </row>
        <row r="2517">
          <cell r="BC2517">
            <v>42760</v>
          </cell>
        </row>
        <row r="2518">
          <cell r="BC2518">
            <v>42761</v>
          </cell>
        </row>
        <row r="2519">
          <cell r="BC2519">
            <v>42762</v>
          </cell>
        </row>
        <row r="2520">
          <cell r="BC2520">
            <v>42763</v>
          </cell>
        </row>
        <row r="2521">
          <cell r="BC2521">
            <v>42764</v>
          </cell>
        </row>
        <row r="2522">
          <cell r="BC2522">
            <v>42765</v>
          </cell>
        </row>
        <row r="2523">
          <cell r="BC2523">
            <v>42766</v>
          </cell>
        </row>
        <row r="2524">
          <cell r="BC2524">
            <v>42767</v>
          </cell>
        </row>
        <row r="2525">
          <cell r="BC2525">
            <v>42768</v>
          </cell>
        </row>
        <row r="2526">
          <cell r="BC2526">
            <v>42769</v>
          </cell>
        </row>
        <row r="2527">
          <cell r="BC2527">
            <v>42770</v>
          </cell>
        </row>
        <row r="2528">
          <cell r="BC2528">
            <v>42771</v>
          </cell>
        </row>
        <row r="2529">
          <cell r="BC2529">
            <v>42772</v>
          </cell>
        </row>
        <row r="2530">
          <cell r="BC2530">
            <v>42773</v>
          </cell>
        </row>
        <row r="2531">
          <cell r="BC2531">
            <v>42774</v>
          </cell>
        </row>
        <row r="2532">
          <cell r="BC2532">
            <v>42775</v>
          </cell>
        </row>
        <row r="2533">
          <cell r="BC2533">
            <v>42776</v>
          </cell>
        </row>
        <row r="2534">
          <cell r="BC2534">
            <v>42777</v>
          </cell>
        </row>
        <row r="2535">
          <cell r="BC2535">
            <v>42778</v>
          </cell>
        </row>
        <row r="2536">
          <cell r="BC2536">
            <v>42779</v>
          </cell>
        </row>
        <row r="2537">
          <cell r="BC2537">
            <v>42780</v>
          </cell>
        </row>
        <row r="2538">
          <cell r="BC2538">
            <v>42781</v>
          </cell>
        </row>
        <row r="2539">
          <cell r="BC2539">
            <v>42782</v>
          </cell>
        </row>
        <row r="2540">
          <cell r="BC2540">
            <v>42783</v>
          </cell>
        </row>
        <row r="2541">
          <cell r="BC2541">
            <v>42784</v>
          </cell>
        </row>
        <row r="2542">
          <cell r="BC2542">
            <v>42785</v>
          </cell>
        </row>
        <row r="2543">
          <cell r="BC2543">
            <v>42786</v>
          </cell>
        </row>
        <row r="2544">
          <cell r="BC2544">
            <v>42787</v>
          </cell>
        </row>
        <row r="2545">
          <cell r="BC2545">
            <v>42788</v>
          </cell>
        </row>
        <row r="2546">
          <cell r="BC2546">
            <v>42789</v>
          </cell>
        </row>
        <row r="2547">
          <cell r="BC2547">
            <v>42790</v>
          </cell>
        </row>
        <row r="2548">
          <cell r="BC2548">
            <v>42791</v>
          </cell>
        </row>
        <row r="2549">
          <cell r="BC2549">
            <v>42792</v>
          </cell>
        </row>
        <row r="2550">
          <cell r="BC2550">
            <v>42793</v>
          </cell>
        </row>
        <row r="2551">
          <cell r="BC2551">
            <v>42794</v>
          </cell>
        </row>
        <row r="2552">
          <cell r="BC2552">
            <v>42795</v>
          </cell>
        </row>
        <row r="2553">
          <cell r="BC2553">
            <v>42796</v>
          </cell>
        </row>
        <row r="2554">
          <cell r="BC2554">
            <v>42797</v>
          </cell>
        </row>
        <row r="2555">
          <cell r="BC2555">
            <v>42798</v>
          </cell>
        </row>
        <row r="2556">
          <cell r="BC2556">
            <v>42799</v>
          </cell>
        </row>
        <row r="2557">
          <cell r="BC2557">
            <v>42800</v>
          </cell>
        </row>
        <row r="2558">
          <cell r="BC2558">
            <v>42801</v>
          </cell>
        </row>
        <row r="2559">
          <cell r="BC2559">
            <v>42802</v>
          </cell>
        </row>
        <row r="2560">
          <cell r="BC2560">
            <v>42803</v>
          </cell>
        </row>
        <row r="2561">
          <cell r="BC2561">
            <v>42804</v>
          </cell>
        </row>
        <row r="2562">
          <cell r="BC2562">
            <v>42805</v>
          </cell>
        </row>
        <row r="2563">
          <cell r="BC2563">
            <v>42806</v>
          </cell>
        </row>
        <row r="2564">
          <cell r="BC2564">
            <v>42807</v>
          </cell>
        </row>
        <row r="2565">
          <cell r="BC2565">
            <v>42808</v>
          </cell>
        </row>
        <row r="2566">
          <cell r="BC2566">
            <v>42809</v>
          </cell>
        </row>
        <row r="2567">
          <cell r="BC2567">
            <v>42810</v>
          </cell>
        </row>
        <row r="2568">
          <cell r="BC2568">
            <v>42811</v>
          </cell>
        </row>
        <row r="2569">
          <cell r="BC2569">
            <v>42812</v>
          </cell>
        </row>
        <row r="2570">
          <cell r="BC2570">
            <v>42813</v>
          </cell>
        </row>
        <row r="2571">
          <cell r="BC2571">
            <v>42814</v>
          </cell>
        </row>
        <row r="2572">
          <cell r="BC2572">
            <v>42815</v>
          </cell>
        </row>
        <row r="2573">
          <cell r="BC2573">
            <v>42816</v>
          </cell>
        </row>
        <row r="2574">
          <cell r="BC2574">
            <v>42817</v>
          </cell>
        </row>
        <row r="2575">
          <cell r="BC2575">
            <v>42818</v>
          </cell>
        </row>
        <row r="2576">
          <cell r="BC2576">
            <v>42819</v>
          </cell>
        </row>
        <row r="2577">
          <cell r="BC2577">
            <v>42820</v>
          </cell>
        </row>
        <row r="2578">
          <cell r="BC2578">
            <v>42821</v>
          </cell>
        </row>
        <row r="2579">
          <cell r="BC2579">
            <v>42822</v>
          </cell>
        </row>
        <row r="2580">
          <cell r="BC2580">
            <v>42823</v>
          </cell>
        </row>
        <row r="2581">
          <cell r="BC2581">
            <v>42824</v>
          </cell>
        </row>
        <row r="2582">
          <cell r="BC2582">
            <v>42825</v>
          </cell>
        </row>
        <row r="2583">
          <cell r="BC2583">
            <v>42826</v>
          </cell>
        </row>
        <row r="2584">
          <cell r="BC2584">
            <v>42827</v>
          </cell>
        </row>
        <row r="2585">
          <cell r="BC2585">
            <v>42828</v>
          </cell>
        </row>
        <row r="2586">
          <cell r="BC2586">
            <v>42829</v>
          </cell>
        </row>
        <row r="2587">
          <cell r="BC2587">
            <v>42830</v>
          </cell>
        </row>
        <row r="2588">
          <cell r="BC2588">
            <v>42831</v>
          </cell>
        </row>
        <row r="2589">
          <cell r="BC2589">
            <v>42832</v>
          </cell>
        </row>
        <row r="2590">
          <cell r="BC2590">
            <v>42833</v>
          </cell>
        </row>
        <row r="2591">
          <cell r="BC2591">
            <v>42834</v>
          </cell>
        </row>
        <row r="2592">
          <cell r="BC2592">
            <v>42835</v>
          </cell>
        </row>
        <row r="2593">
          <cell r="BC2593">
            <v>42836</v>
          </cell>
        </row>
        <row r="2594">
          <cell r="BC2594">
            <v>42837</v>
          </cell>
        </row>
        <row r="2595">
          <cell r="BC2595">
            <v>42838</v>
          </cell>
        </row>
        <row r="2596">
          <cell r="BC2596">
            <v>42839</v>
          </cell>
        </row>
        <row r="2597">
          <cell r="BC2597">
            <v>42840</v>
          </cell>
        </row>
        <row r="2598">
          <cell r="BC2598">
            <v>42841</v>
          </cell>
        </row>
        <row r="2599">
          <cell r="BC2599">
            <v>42842</v>
          </cell>
        </row>
        <row r="2600">
          <cell r="BC2600">
            <v>42843</v>
          </cell>
        </row>
        <row r="2601">
          <cell r="BC2601">
            <v>42844</v>
          </cell>
        </row>
        <row r="2602">
          <cell r="BC2602">
            <v>42845</v>
          </cell>
        </row>
        <row r="2603">
          <cell r="BC2603">
            <v>42846</v>
          </cell>
        </row>
        <row r="2604">
          <cell r="BC2604">
            <v>42847</v>
          </cell>
        </row>
        <row r="2605">
          <cell r="BC2605">
            <v>42848</v>
          </cell>
        </row>
        <row r="2606">
          <cell r="BC2606">
            <v>42849</v>
          </cell>
        </row>
        <row r="2607">
          <cell r="BC2607">
            <v>42850</v>
          </cell>
        </row>
        <row r="2608">
          <cell r="BC2608">
            <v>42851</v>
          </cell>
        </row>
        <row r="2609">
          <cell r="BC2609">
            <v>42852</v>
          </cell>
        </row>
        <row r="2610">
          <cell r="BC2610">
            <v>42853</v>
          </cell>
        </row>
        <row r="2611">
          <cell r="BC2611">
            <v>42854</v>
          </cell>
        </row>
        <row r="2612">
          <cell r="BC2612">
            <v>42855</v>
          </cell>
        </row>
        <row r="2613">
          <cell r="BC2613">
            <v>42856</v>
          </cell>
        </row>
        <row r="2614">
          <cell r="BC2614">
            <v>42857</v>
          </cell>
        </row>
        <row r="2615">
          <cell r="BC2615">
            <v>42858</v>
          </cell>
        </row>
        <row r="2616">
          <cell r="BC2616">
            <v>42859</v>
          </cell>
        </row>
        <row r="2617">
          <cell r="BC2617">
            <v>42860</v>
          </cell>
        </row>
        <row r="2618">
          <cell r="BC2618">
            <v>42861</v>
          </cell>
        </row>
        <row r="2619">
          <cell r="BC2619">
            <v>42862</v>
          </cell>
        </row>
        <row r="2620">
          <cell r="BC2620">
            <v>42863</v>
          </cell>
        </row>
        <row r="2621">
          <cell r="BC2621">
            <v>42864</v>
          </cell>
        </row>
        <row r="2622">
          <cell r="BC2622">
            <v>42865</v>
          </cell>
        </row>
        <row r="2623">
          <cell r="BC2623">
            <v>42866</v>
          </cell>
        </row>
        <row r="2624">
          <cell r="BC2624">
            <v>42867</v>
          </cell>
        </row>
        <row r="2625">
          <cell r="BC2625">
            <v>42868</v>
          </cell>
        </row>
        <row r="2626">
          <cell r="BC2626">
            <v>42869</v>
          </cell>
        </row>
        <row r="2627">
          <cell r="BC2627">
            <v>42870</v>
          </cell>
        </row>
        <row r="2628">
          <cell r="BC2628">
            <v>42871</v>
          </cell>
        </row>
        <row r="2629">
          <cell r="BC2629">
            <v>42872</v>
          </cell>
        </row>
        <row r="2630">
          <cell r="BC2630">
            <v>42873</v>
          </cell>
        </row>
        <row r="2631">
          <cell r="BC2631">
            <v>42874</v>
          </cell>
        </row>
        <row r="2632">
          <cell r="BC2632">
            <v>42875</v>
          </cell>
        </row>
        <row r="2633">
          <cell r="BC2633">
            <v>42876</v>
          </cell>
        </row>
        <row r="2634">
          <cell r="BC2634">
            <v>42877</v>
          </cell>
        </row>
        <row r="2635">
          <cell r="BC2635">
            <v>42878</v>
          </cell>
        </row>
        <row r="2636">
          <cell r="BC2636">
            <v>42879</v>
          </cell>
        </row>
        <row r="2637">
          <cell r="BC2637">
            <v>42880</v>
          </cell>
        </row>
        <row r="2638">
          <cell r="BC2638">
            <v>42881</v>
          </cell>
        </row>
        <row r="2639">
          <cell r="BC2639">
            <v>42882</v>
          </cell>
        </row>
        <row r="2640">
          <cell r="BC2640">
            <v>42883</v>
          </cell>
        </row>
        <row r="2641">
          <cell r="BC2641">
            <v>42884</v>
          </cell>
        </row>
        <row r="2642">
          <cell r="BC2642">
            <v>42885</v>
          </cell>
        </row>
        <row r="2643">
          <cell r="BC2643">
            <v>42886</v>
          </cell>
        </row>
        <row r="2644">
          <cell r="BC2644">
            <v>42887</v>
          </cell>
        </row>
        <row r="2645">
          <cell r="BC2645">
            <v>42888</v>
          </cell>
        </row>
        <row r="2646">
          <cell r="BC2646">
            <v>42889</v>
          </cell>
        </row>
        <row r="2647">
          <cell r="BC2647">
            <v>42890</v>
          </cell>
        </row>
        <row r="2648">
          <cell r="BC2648">
            <v>42891</v>
          </cell>
        </row>
        <row r="2649">
          <cell r="BC2649">
            <v>42892</v>
          </cell>
        </row>
        <row r="2650">
          <cell r="BC2650">
            <v>42893</v>
          </cell>
        </row>
        <row r="2651">
          <cell r="BC2651">
            <v>42894</v>
          </cell>
        </row>
        <row r="2652">
          <cell r="BC2652">
            <v>42895</v>
          </cell>
        </row>
        <row r="2653">
          <cell r="BC2653">
            <v>42896</v>
          </cell>
        </row>
        <row r="2654">
          <cell r="BC2654">
            <v>42897</v>
          </cell>
        </row>
        <row r="2655">
          <cell r="BC2655">
            <v>42898</v>
          </cell>
        </row>
        <row r="2656">
          <cell r="BC2656">
            <v>42899</v>
          </cell>
        </row>
        <row r="2657">
          <cell r="BC2657">
            <v>42900</v>
          </cell>
        </row>
        <row r="2658">
          <cell r="BC2658">
            <v>42901</v>
          </cell>
        </row>
        <row r="2659">
          <cell r="BC2659">
            <v>42902</v>
          </cell>
        </row>
        <row r="2660">
          <cell r="BC2660">
            <v>42903</v>
          </cell>
        </row>
        <row r="2661">
          <cell r="BC2661">
            <v>42904</v>
          </cell>
        </row>
        <row r="2662">
          <cell r="BC2662">
            <v>42905</v>
          </cell>
        </row>
        <row r="2663">
          <cell r="BC2663">
            <v>42906</v>
          </cell>
        </row>
        <row r="2664">
          <cell r="BC2664">
            <v>42907</v>
          </cell>
        </row>
        <row r="2665">
          <cell r="BC2665">
            <v>42908</v>
          </cell>
        </row>
        <row r="2666">
          <cell r="BC2666">
            <v>42909</v>
          </cell>
        </row>
        <row r="2667">
          <cell r="BC2667">
            <v>42910</v>
          </cell>
        </row>
        <row r="2668">
          <cell r="BC2668">
            <v>42911</v>
          </cell>
        </row>
        <row r="2669">
          <cell r="BC2669">
            <v>42912</v>
          </cell>
        </row>
        <row r="2670">
          <cell r="BC2670">
            <v>42913</v>
          </cell>
        </row>
        <row r="2671">
          <cell r="BC2671">
            <v>42914</v>
          </cell>
        </row>
        <row r="2672">
          <cell r="BC2672">
            <v>42915</v>
          </cell>
        </row>
        <row r="2673">
          <cell r="BC2673">
            <v>42916</v>
          </cell>
        </row>
        <row r="2674">
          <cell r="BC2674">
            <v>42917</v>
          </cell>
        </row>
        <row r="2675">
          <cell r="BC2675">
            <v>42918</v>
          </cell>
        </row>
        <row r="2676">
          <cell r="BC2676">
            <v>42919</v>
          </cell>
        </row>
        <row r="2677">
          <cell r="BC2677">
            <v>42920</v>
          </cell>
        </row>
        <row r="2678">
          <cell r="BC2678">
            <v>42921</v>
          </cell>
        </row>
        <row r="2679">
          <cell r="BC2679">
            <v>42922</v>
          </cell>
        </row>
        <row r="2680">
          <cell r="BC2680">
            <v>42923</v>
          </cell>
        </row>
        <row r="2681">
          <cell r="BC2681">
            <v>42924</v>
          </cell>
        </row>
        <row r="2682">
          <cell r="BC2682">
            <v>42925</v>
          </cell>
        </row>
        <row r="2683">
          <cell r="BC2683">
            <v>42926</v>
          </cell>
        </row>
        <row r="2684">
          <cell r="BC2684">
            <v>42927</v>
          </cell>
        </row>
        <row r="2685">
          <cell r="BC2685">
            <v>42928</v>
          </cell>
        </row>
        <row r="2686">
          <cell r="BC2686">
            <v>42929</v>
          </cell>
        </row>
        <row r="2687">
          <cell r="BC2687">
            <v>42930</v>
          </cell>
        </row>
        <row r="2688">
          <cell r="BC2688">
            <v>42931</v>
          </cell>
        </row>
        <row r="2689">
          <cell r="BC2689">
            <v>42932</v>
          </cell>
        </row>
        <row r="2690">
          <cell r="BC2690">
            <v>42933</v>
          </cell>
        </row>
        <row r="2691">
          <cell r="BC2691">
            <v>42934</v>
          </cell>
        </row>
        <row r="2692">
          <cell r="BC2692">
            <v>42935</v>
          </cell>
        </row>
        <row r="2693">
          <cell r="BC2693">
            <v>42936</v>
          </cell>
        </row>
        <row r="2694">
          <cell r="BC2694">
            <v>42937</v>
          </cell>
        </row>
        <row r="2695">
          <cell r="BC2695">
            <v>42938</v>
          </cell>
        </row>
        <row r="2696">
          <cell r="BC2696">
            <v>42939</v>
          </cell>
        </row>
        <row r="2697">
          <cell r="BC2697">
            <v>42940</v>
          </cell>
        </row>
        <row r="2698">
          <cell r="BC2698">
            <v>42941</v>
          </cell>
        </row>
        <row r="2699">
          <cell r="BC2699">
            <v>42942</v>
          </cell>
        </row>
        <row r="2700">
          <cell r="BC2700">
            <v>42943</v>
          </cell>
        </row>
        <row r="2701">
          <cell r="BC2701">
            <v>42944</v>
          </cell>
        </row>
        <row r="2702">
          <cell r="BC2702">
            <v>42945</v>
          </cell>
        </row>
        <row r="2703">
          <cell r="BC2703">
            <v>42946</v>
          </cell>
        </row>
        <row r="2704">
          <cell r="BC2704">
            <v>42947</v>
          </cell>
        </row>
        <row r="2705">
          <cell r="BC2705">
            <v>42948</v>
          </cell>
        </row>
        <row r="2706">
          <cell r="BC2706">
            <v>42949</v>
          </cell>
        </row>
        <row r="2707">
          <cell r="BC2707">
            <v>42950</v>
          </cell>
        </row>
        <row r="2708">
          <cell r="BC2708">
            <v>42951</v>
          </cell>
        </row>
        <row r="2709">
          <cell r="BC2709">
            <v>42952</v>
          </cell>
        </row>
        <row r="2710">
          <cell r="BC2710">
            <v>42953</v>
          </cell>
        </row>
        <row r="2711">
          <cell r="BC2711">
            <v>42954</v>
          </cell>
        </row>
        <row r="2712">
          <cell r="BC2712">
            <v>42955</v>
          </cell>
        </row>
        <row r="2713">
          <cell r="BC2713">
            <v>42956</v>
          </cell>
        </row>
        <row r="2714">
          <cell r="BC2714">
            <v>42957</v>
          </cell>
        </row>
        <row r="2715">
          <cell r="BC2715">
            <v>42958</v>
          </cell>
        </row>
        <row r="2716">
          <cell r="BC2716">
            <v>42959</v>
          </cell>
        </row>
        <row r="2717">
          <cell r="BC2717">
            <v>42960</v>
          </cell>
        </row>
        <row r="2718">
          <cell r="BC2718">
            <v>42961</v>
          </cell>
        </row>
        <row r="2719">
          <cell r="BC2719">
            <v>42962</v>
          </cell>
        </row>
        <row r="2720">
          <cell r="BC2720">
            <v>42963</v>
          </cell>
        </row>
        <row r="2721">
          <cell r="BC2721">
            <v>42964</v>
          </cell>
        </row>
        <row r="2722">
          <cell r="BC2722">
            <v>42965</v>
          </cell>
        </row>
        <row r="2723">
          <cell r="BC2723">
            <v>42966</v>
          </cell>
        </row>
        <row r="2724">
          <cell r="BC2724">
            <v>42967</v>
          </cell>
        </row>
        <row r="2725">
          <cell r="BC2725">
            <v>42968</v>
          </cell>
        </row>
        <row r="2726">
          <cell r="BC2726">
            <v>42969</v>
          </cell>
        </row>
        <row r="2727">
          <cell r="BC2727">
            <v>42970</v>
          </cell>
        </row>
        <row r="2728">
          <cell r="BC2728">
            <v>42971</v>
          </cell>
        </row>
        <row r="2729">
          <cell r="BC2729">
            <v>42972</v>
          </cell>
        </row>
        <row r="2730">
          <cell r="BC2730">
            <v>42973</v>
          </cell>
        </row>
        <row r="2731">
          <cell r="BC2731">
            <v>42974</v>
          </cell>
        </row>
        <row r="2732">
          <cell r="BC2732">
            <v>42975</v>
          </cell>
        </row>
        <row r="2733">
          <cell r="BC2733">
            <v>42976</v>
          </cell>
        </row>
        <row r="2734">
          <cell r="BC2734">
            <v>42977</v>
          </cell>
        </row>
        <row r="2735">
          <cell r="BC2735">
            <v>42978</v>
          </cell>
        </row>
        <row r="2736">
          <cell r="BC2736">
            <v>42979</v>
          </cell>
        </row>
        <row r="2737">
          <cell r="BC2737">
            <v>42980</v>
          </cell>
        </row>
        <row r="2738">
          <cell r="BC2738">
            <v>42981</v>
          </cell>
        </row>
        <row r="2739">
          <cell r="BC2739">
            <v>42982</v>
          </cell>
        </row>
        <row r="2740">
          <cell r="BC2740">
            <v>42983</v>
          </cell>
        </row>
        <row r="2741">
          <cell r="BC2741">
            <v>42984</v>
          </cell>
        </row>
        <row r="2742">
          <cell r="BC2742">
            <v>42985</v>
          </cell>
        </row>
        <row r="2743">
          <cell r="BC2743">
            <v>42986</v>
          </cell>
        </row>
        <row r="2744">
          <cell r="BC2744">
            <v>42987</v>
          </cell>
        </row>
        <row r="2745">
          <cell r="BC2745">
            <v>42988</v>
          </cell>
        </row>
        <row r="2746">
          <cell r="BC2746">
            <v>42989</v>
          </cell>
        </row>
        <row r="2747">
          <cell r="BC2747">
            <v>42990</v>
          </cell>
        </row>
        <row r="2748">
          <cell r="BC2748">
            <v>42991</v>
          </cell>
        </row>
        <row r="2749">
          <cell r="BC2749">
            <v>42992</v>
          </cell>
        </row>
        <row r="2750">
          <cell r="BC2750">
            <v>42993</v>
          </cell>
        </row>
        <row r="2751">
          <cell r="BC2751">
            <v>42994</v>
          </cell>
        </row>
        <row r="2752">
          <cell r="BC2752">
            <v>42995</v>
          </cell>
        </row>
        <row r="2753">
          <cell r="BC2753">
            <v>42996</v>
          </cell>
        </row>
        <row r="2754">
          <cell r="BC2754">
            <v>42997</v>
          </cell>
        </row>
        <row r="2755">
          <cell r="BC2755">
            <v>42998</v>
          </cell>
        </row>
        <row r="2756">
          <cell r="BC2756">
            <v>42999</v>
          </cell>
        </row>
        <row r="2757">
          <cell r="BC2757">
            <v>43000</v>
          </cell>
        </row>
        <row r="2758">
          <cell r="BC2758">
            <v>43001</v>
          </cell>
        </row>
        <row r="2759">
          <cell r="BC2759">
            <v>43002</v>
          </cell>
        </row>
        <row r="2760">
          <cell r="BC2760">
            <v>43003</v>
          </cell>
        </row>
        <row r="2761">
          <cell r="BC2761">
            <v>43004</v>
          </cell>
        </row>
        <row r="2762">
          <cell r="BC2762">
            <v>43005</v>
          </cell>
        </row>
        <row r="2763">
          <cell r="BC2763">
            <v>43006</v>
          </cell>
        </row>
        <row r="2764">
          <cell r="BC2764">
            <v>43007</v>
          </cell>
        </row>
        <row r="2765">
          <cell r="BC2765">
            <v>43008</v>
          </cell>
        </row>
        <row r="2766">
          <cell r="BC2766">
            <v>43009</v>
          </cell>
        </row>
        <row r="2767">
          <cell r="BC2767">
            <v>43010</v>
          </cell>
        </row>
        <row r="2768">
          <cell r="BC2768">
            <v>43011</v>
          </cell>
        </row>
        <row r="2769">
          <cell r="BC2769">
            <v>43012</v>
          </cell>
        </row>
        <row r="2770">
          <cell r="BC2770">
            <v>43013</v>
          </cell>
        </row>
        <row r="2771">
          <cell r="BC2771">
            <v>43014</v>
          </cell>
        </row>
        <row r="2772">
          <cell r="BC2772">
            <v>43015</v>
          </cell>
        </row>
        <row r="2773">
          <cell r="BC2773">
            <v>43016</v>
          </cell>
        </row>
        <row r="2774">
          <cell r="BC2774">
            <v>43017</v>
          </cell>
        </row>
        <row r="2775">
          <cell r="BC2775">
            <v>43018</v>
          </cell>
        </row>
        <row r="2776">
          <cell r="BC2776">
            <v>43019</v>
          </cell>
        </row>
        <row r="2777">
          <cell r="BC2777">
            <v>43020</v>
          </cell>
        </row>
        <row r="2778">
          <cell r="BC2778">
            <v>43021</v>
          </cell>
        </row>
        <row r="2779">
          <cell r="BC2779">
            <v>43022</v>
          </cell>
        </row>
        <row r="2780">
          <cell r="BC2780">
            <v>43023</v>
          </cell>
        </row>
        <row r="2781">
          <cell r="BC2781">
            <v>43024</v>
          </cell>
        </row>
        <row r="2782">
          <cell r="BC2782">
            <v>43025</v>
          </cell>
        </row>
        <row r="2783">
          <cell r="BC2783">
            <v>43026</v>
          </cell>
        </row>
        <row r="2784">
          <cell r="BC2784">
            <v>43027</v>
          </cell>
        </row>
        <row r="2785">
          <cell r="BC2785">
            <v>43028</v>
          </cell>
        </row>
        <row r="2786">
          <cell r="BC2786">
            <v>43029</v>
          </cell>
        </row>
        <row r="2787">
          <cell r="BC2787">
            <v>43030</v>
          </cell>
        </row>
        <row r="2788">
          <cell r="BC2788">
            <v>43031</v>
          </cell>
        </row>
        <row r="2789">
          <cell r="BC2789">
            <v>43032</v>
          </cell>
        </row>
        <row r="2790">
          <cell r="BC2790">
            <v>43033</v>
          </cell>
        </row>
        <row r="2791">
          <cell r="BC2791">
            <v>43034</v>
          </cell>
        </row>
        <row r="2792">
          <cell r="BC2792">
            <v>43035</v>
          </cell>
        </row>
        <row r="2793">
          <cell r="BC2793">
            <v>43036</v>
          </cell>
        </row>
        <row r="2794">
          <cell r="BC2794">
            <v>43037</v>
          </cell>
        </row>
        <row r="2795">
          <cell r="BC2795">
            <v>43038</v>
          </cell>
        </row>
        <row r="2796">
          <cell r="BC2796">
            <v>43039</v>
          </cell>
        </row>
        <row r="2797">
          <cell r="BC2797">
            <v>43040</v>
          </cell>
        </row>
        <row r="2798">
          <cell r="BC2798">
            <v>43041</v>
          </cell>
        </row>
        <row r="2799">
          <cell r="BC2799">
            <v>43042</v>
          </cell>
        </row>
        <row r="2800">
          <cell r="BC2800">
            <v>43043</v>
          </cell>
        </row>
        <row r="2801">
          <cell r="BC2801">
            <v>43044</v>
          </cell>
        </row>
        <row r="2802">
          <cell r="BC2802">
            <v>43045</v>
          </cell>
        </row>
        <row r="2803">
          <cell r="BC2803">
            <v>43046</v>
          </cell>
        </row>
        <row r="2804">
          <cell r="BC2804">
            <v>43047</v>
          </cell>
        </row>
        <row r="2805">
          <cell r="BC2805">
            <v>43048</v>
          </cell>
        </row>
        <row r="2806">
          <cell r="BC2806">
            <v>43049</v>
          </cell>
        </row>
        <row r="2807">
          <cell r="BC2807">
            <v>43050</v>
          </cell>
        </row>
        <row r="2808">
          <cell r="BC2808">
            <v>43051</v>
          </cell>
        </row>
        <row r="2809">
          <cell r="BC2809">
            <v>43052</v>
          </cell>
        </row>
        <row r="2810">
          <cell r="BC2810">
            <v>43053</v>
          </cell>
        </row>
        <row r="2811">
          <cell r="BC2811">
            <v>43054</v>
          </cell>
        </row>
        <row r="2812">
          <cell r="BC2812">
            <v>43055</v>
          </cell>
        </row>
        <row r="2813">
          <cell r="BC2813">
            <v>43056</v>
          </cell>
        </row>
        <row r="2814">
          <cell r="BC2814">
            <v>43057</v>
          </cell>
        </row>
        <row r="2815">
          <cell r="BC2815">
            <v>43058</v>
          </cell>
        </row>
        <row r="2816">
          <cell r="BC2816">
            <v>43059</v>
          </cell>
        </row>
        <row r="2817">
          <cell r="BC2817">
            <v>43060</v>
          </cell>
        </row>
        <row r="2818">
          <cell r="BC2818">
            <v>43061</v>
          </cell>
        </row>
        <row r="2819">
          <cell r="BC2819">
            <v>43062</v>
          </cell>
        </row>
        <row r="2820">
          <cell r="BC2820">
            <v>43063</v>
          </cell>
        </row>
        <row r="2821">
          <cell r="BC2821">
            <v>43064</v>
          </cell>
        </row>
        <row r="2822">
          <cell r="BC2822">
            <v>43065</v>
          </cell>
        </row>
        <row r="2823">
          <cell r="BC2823">
            <v>43066</v>
          </cell>
        </row>
        <row r="2824">
          <cell r="BC2824">
            <v>43067</v>
          </cell>
        </row>
        <row r="2825">
          <cell r="BC2825">
            <v>43068</v>
          </cell>
        </row>
        <row r="2826">
          <cell r="BC2826">
            <v>43069</v>
          </cell>
        </row>
        <row r="2827">
          <cell r="BC2827">
            <v>43070</v>
          </cell>
        </row>
        <row r="2828">
          <cell r="BC2828">
            <v>43071</v>
          </cell>
        </row>
        <row r="2829">
          <cell r="BC2829">
            <v>43072</v>
          </cell>
        </row>
        <row r="2830">
          <cell r="BC2830">
            <v>43073</v>
          </cell>
        </row>
        <row r="2831">
          <cell r="BC2831">
            <v>43074</v>
          </cell>
        </row>
        <row r="2832">
          <cell r="BC2832">
            <v>43075</v>
          </cell>
        </row>
        <row r="2833">
          <cell r="BC2833">
            <v>43076</v>
          </cell>
        </row>
        <row r="2834">
          <cell r="BC2834">
            <v>43077</v>
          </cell>
        </row>
        <row r="2835">
          <cell r="BC2835">
            <v>43078</v>
          </cell>
        </row>
        <row r="2836">
          <cell r="BC2836">
            <v>43079</v>
          </cell>
        </row>
        <row r="2837">
          <cell r="BC2837">
            <v>43080</v>
          </cell>
        </row>
        <row r="2838">
          <cell r="BC2838">
            <v>43081</v>
          </cell>
        </row>
        <row r="2839">
          <cell r="BC2839">
            <v>43082</v>
          </cell>
        </row>
        <row r="2840">
          <cell r="BC2840">
            <v>43083</v>
          </cell>
        </row>
        <row r="2841">
          <cell r="BC2841">
            <v>43084</v>
          </cell>
        </row>
        <row r="2842">
          <cell r="BC2842">
            <v>43085</v>
          </cell>
        </row>
        <row r="2843">
          <cell r="BC2843">
            <v>43086</v>
          </cell>
        </row>
        <row r="2844">
          <cell r="BC2844">
            <v>43087</v>
          </cell>
        </row>
        <row r="2845">
          <cell r="BC2845">
            <v>43088</v>
          </cell>
        </row>
        <row r="2846">
          <cell r="BC2846">
            <v>43089</v>
          </cell>
        </row>
        <row r="2847">
          <cell r="BC2847">
            <v>43090</v>
          </cell>
        </row>
        <row r="2848">
          <cell r="BC2848">
            <v>43091</v>
          </cell>
        </row>
        <row r="2849">
          <cell r="BC2849">
            <v>43092</v>
          </cell>
        </row>
        <row r="2850">
          <cell r="BC2850">
            <v>43093</v>
          </cell>
        </row>
        <row r="2851">
          <cell r="BC2851">
            <v>43094</v>
          </cell>
        </row>
        <row r="2852">
          <cell r="BC2852">
            <v>43095</v>
          </cell>
        </row>
        <row r="2853">
          <cell r="BC2853">
            <v>43096</v>
          </cell>
        </row>
        <row r="2854">
          <cell r="BC2854">
            <v>43097</v>
          </cell>
        </row>
        <row r="2855">
          <cell r="BC2855">
            <v>43098</v>
          </cell>
        </row>
        <row r="2856">
          <cell r="BC2856">
            <v>43099</v>
          </cell>
        </row>
        <row r="2857">
          <cell r="BC2857">
            <v>43100</v>
          </cell>
        </row>
        <row r="2858">
          <cell r="BC2858">
            <v>43101</v>
          </cell>
        </row>
        <row r="2859">
          <cell r="BC2859">
            <v>43102</v>
          </cell>
        </row>
        <row r="2860">
          <cell r="BC2860">
            <v>43103</v>
          </cell>
        </row>
        <row r="2861">
          <cell r="BC2861">
            <v>43104</v>
          </cell>
        </row>
        <row r="2862">
          <cell r="BC2862">
            <v>43105</v>
          </cell>
        </row>
        <row r="2863">
          <cell r="BC2863">
            <v>43106</v>
          </cell>
        </row>
        <row r="2864">
          <cell r="BC2864">
            <v>43107</v>
          </cell>
        </row>
        <row r="2865">
          <cell r="BC2865">
            <v>43108</v>
          </cell>
        </row>
        <row r="2866">
          <cell r="BC2866">
            <v>43109</v>
          </cell>
        </row>
        <row r="2867">
          <cell r="BC2867">
            <v>43110</v>
          </cell>
        </row>
        <row r="2868">
          <cell r="BC2868">
            <v>43111</v>
          </cell>
        </row>
        <row r="2869">
          <cell r="BC2869">
            <v>43112</v>
          </cell>
        </row>
        <row r="2870">
          <cell r="BC2870">
            <v>43113</v>
          </cell>
        </row>
        <row r="2871">
          <cell r="BC2871">
            <v>43114</v>
          </cell>
        </row>
        <row r="2872">
          <cell r="BC2872">
            <v>43115</v>
          </cell>
        </row>
        <row r="2873">
          <cell r="BC2873">
            <v>43116</v>
          </cell>
        </row>
        <row r="2874">
          <cell r="BC2874">
            <v>43117</v>
          </cell>
        </row>
        <row r="2875">
          <cell r="BC2875">
            <v>43118</v>
          </cell>
        </row>
        <row r="2876">
          <cell r="BC2876">
            <v>43119</v>
          </cell>
        </row>
        <row r="2877">
          <cell r="BC2877">
            <v>43120</v>
          </cell>
        </row>
        <row r="2878">
          <cell r="BC2878">
            <v>43121</v>
          </cell>
        </row>
        <row r="2879">
          <cell r="BC2879">
            <v>43122</v>
          </cell>
        </row>
        <row r="2880">
          <cell r="BC2880">
            <v>43123</v>
          </cell>
        </row>
        <row r="2881">
          <cell r="BC2881">
            <v>43124</v>
          </cell>
        </row>
        <row r="2882">
          <cell r="BC2882">
            <v>43125</v>
          </cell>
        </row>
        <row r="2883">
          <cell r="BC2883">
            <v>43126</v>
          </cell>
        </row>
        <row r="2884">
          <cell r="BC2884">
            <v>43127</v>
          </cell>
        </row>
        <row r="2885">
          <cell r="BC2885">
            <v>43128</v>
          </cell>
        </row>
        <row r="2886">
          <cell r="BC2886">
            <v>43129</v>
          </cell>
        </row>
        <row r="2887">
          <cell r="BC2887">
            <v>43130</v>
          </cell>
        </row>
        <row r="2888">
          <cell r="BC2888">
            <v>43131</v>
          </cell>
        </row>
        <row r="2889">
          <cell r="BC2889">
            <v>43132</v>
          </cell>
        </row>
        <row r="2890">
          <cell r="BC2890">
            <v>43133</v>
          </cell>
        </row>
        <row r="2891">
          <cell r="BC2891">
            <v>43134</v>
          </cell>
        </row>
        <row r="2892">
          <cell r="BC2892">
            <v>43135</v>
          </cell>
        </row>
        <row r="2893">
          <cell r="BC2893">
            <v>43136</v>
          </cell>
        </row>
        <row r="2894">
          <cell r="BC2894">
            <v>43137</v>
          </cell>
        </row>
        <row r="2895">
          <cell r="BC2895">
            <v>43138</v>
          </cell>
        </row>
        <row r="2896">
          <cell r="BC2896">
            <v>43139</v>
          </cell>
        </row>
        <row r="2897">
          <cell r="BC2897">
            <v>43140</v>
          </cell>
        </row>
        <row r="2898">
          <cell r="BC2898">
            <v>43141</v>
          </cell>
        </row>
        <row r="2899">
          <cell r="BC2899">
            <v>43142</v>
          </cell>
        </row>
        <row r="2900">
          <cell r="BC2900">
            <v>43143</v>
          </cell>
        </row>
        <row r="2901">
          <cell r="BC2901">
            <v>43144</v>
          </cell>
        </row>
        <row r="2902">
          <cell r="BC2902">
            <v>43145</v>
          </cell>
        </row>
        <row r="2903">
          <cell r="BC2903">
            <v>43146</v>
          </cell>
        </row>
        <row r="2904">
          <cell r="BC2904">
            <v>43147</v>
          </cell>
        </row>
        <row r="2905">
          <cell r="BC2905">
            <v>43148</v>
          </cell>
        </row>
        <row r="2906">
          <cell r="BC2906">
            <v>43149</v>
          </cell>
        </row>
        <row r="2907">
          <cell r="BC2907">
            <v>43150</v>
          </cell>
        </row>
        <row r="2908">
          <cell r="BC2908">
            <v>43151</v>
          </cell>
        </row>
        <row r="2909">
          <cell r="BC2909">
            <v>43152</v>
          </cell>
        </row>
        <row r="2910">
          <cell r="BC2910">
            <v>43153</v>
          </cell>
        </row>
        <row r="2911">
          <cell r="BC2911">
            <v>43154</v>
          </cell>
        </row>
        <row r="2912">
          <cell r="BC2912">
            <v>43155</v>
          </cell>
        </row>
        <row r="2913">
          <cell r="BC2913">
            <v>43156</v>
          </cell>
        </row>
        <row r="2914">
          <cell r="BC2914">
            <v>43157</v>
          </cell>
        </row>
        <row r="2915">
          <cell r="BC2915">
            <v>43158</v>
          </cell>
        </row>
        <row r="2916">
          <cell r="BC2916">
            <v>43159</v>
          </cell>
        </row>
        <row r="2917">
          <cell r="BC2917">
            <v>43160</v>
          </cell>
        </row>
        <row r="2918">
          <cell r="BC2918">
            <v>43161</v>
          </cell>
        </row>
        <row r="2919">
          <cell r="BC2919">
            <v>43162</v>
          </cell>
        </row>
        <row r="2920">
          <cell r="BC2920">
            <v>43163</v>
          </cell>
        </row>
        <row r="2921">
          <cell r="BC2921">
            <v>43164</v>
          </cell>
        </row>
        <row r="2922">
          <cell r="BC2922">
            <v>43165</v>
          </cell>
        </row>
        <row r="2923">
          <cell r="BC2923">
            <v>43166</v>
          </cell>
        </row>
        <row r="2924">
          <cell r="BC2924">
            <v>43167</v>
          </cell>
        </row>
        <row r="2925">
          <cell r="BC2925">
            <v>43168</v>
          </cell>
        </row>
        <row r="2926">
          <cell r="BC2926">
            <v>43169</v>
          </cell>
        </row>
        <row r="2927">
          <cell r="BC2927">
            <v>43170</v>
          </cell>
        </row>
        <row r="2928">
          <cell r="BC2928">
            <v>43171</v>
          </cell>
        </row>
        <row r="2929">
          <cell r="BC2929">
            <v>43172</v>
          </cell>
        </row>
        <row r="2930">
          <cell r="BC2930">
            <v>43173</v>
          </cell>
        </row>
        <row r="2931">
          <cell r="BC2931">
            <v>43174</v>
          </cell>
        </row>
        <row r="2932">
          <cell r="BC2932">
            <v>43175</v>
          </cell>
        </row>
        <row r="2933">
          <cell r="BC2933">
            <v>43176</v>
          </cell>
        </row>
        <row r="2934">
          <cell r="BC2934">
            <v>43177</v>
          </cell>
        </row>
        <row r="2935">
          <cell r="BC2935">
            <v>43178</v>
          </cell>
        </row>
        <row r="2936">
          <cell r="BC2936">
            <v>43179</v>
          </cell>
        </row>
        <row r="2937">
          <cell r="BC2937">
            <v>43180</v>
          </cell>
        </row>
        <row r="2938">
          <cell r="BC2938">
            <v>43181</v>
          </cell>
        </row>
        <row r="2939">
          <cell r="BC2939">
            <v>43182</v>
          </cell>
        </row>
        <row r="2940">
          <cell r="BC2940">
            <v>43183</v>
          </cell>
        </row>
        <row r="2941">
          <cell r="BC2941">
            <v>43184</v>
          </cell>
        </row>
        <row r="2942">
          <cell r="BC2942">
            <v>43185</v>
          </cell>
        </row>
        <row r="2943">
          <cell r="BC2943">
            <v>43186</v>
          </cell>
        </row>
        <row r="2944">
          <cell r="BC2944">
            <v>43187</v>
          </cell>
        </row>
        <row r="2945">
          <cell r="BC2945">
            <v>43188</v>
          </cell>
        </row>
        <row r="2946">
          <cell r="BC2946">
            <v>43189</v>
          </cell>
        </row>
        <row r="2947">
          <cell r="BC2947">
            <v>43190</v>
          </cell>
        </row>
        <row r="2948">
          <cell r="BC2948">
            <v>43191</v>
          </cell>
        </row>
        <row r="2949">
          <cell r="BC2949">
            <v>43192</v>
          </cell>
        </row>
        <row r="2950">
          <cell r="BC2950">
            <v>43193</v>
          </cell>
        </row>
        <row r="2951">
          <cell r="BC2951">
            <v>43194</v>
          </cell>
        </row>
        <row r="2952">
          <cell r="BC2952">
            <v>43195</v>
          </cell>
        </row>
        <row r="2953">
          <cell r="BC2953">
            <v>43196</v>
          </cell>
        </row>
        <row r="2954">
          <cell r="BC2954">
            <v>43197</v>
          </cell>
        </row>
        <row r="2955">
          <cell r="BC2955">
            <v>43198</v>
          </cell>
        </row>
        <row r="2956">
          <cell r="BC2956">
            <v>43199</v>
          </cell>
        </row>
        <row r="2957">
          <cell r="BC2957">
            <v>43200</v>
          </cell>
        </row>
        <row r="2958">
          <cell r="BC2958">
            <v>43201</v>
          </cell>
        </row>
        <row r="2959">
          <cell r="BC2959">
            <v>43202</v>
          </cell>
        </row>
        <row r="2960">
          <cell r="BC2960">
            <v>43203</v>
          </cell>
        </row>
        <row r="2961">
          <cell r="BC2961">
            <v>43204</v>
          </cell>
        </row>
        <row r="2962">
          <cell r="BC2962">
            <v>43205</v>
          </cell>
        </row>
        <row r="2963">
          <cell r="BC2963">
            <v>43206</v>
          </cell>
        </row>
        <row r="2964">
          <cell r="BC2964">
            <v>43207</v>
          </cell>
        </row>
        <row r="2965">
          <cell r="BC2965">
            <v>43208</v>
          </cell>
        </row>
        <row r="2966">
          <cell r="BC2966">
            <v>43209</v>
          </cell>
        </row>
        <row r="2967">
          <cell r="BC2967">
            <v>43210</v>
          </cell>
        </row>
        <row r="2968">
          <cell r="BC2968">
            <v>43211</v>
          </cell>
        </row>
        <row r="2969">
          <cell r="BC2969">
            <v>43212</v>
          </cell>
        </row>
        <row r="2970">
          <cell r="BC2970">
            <v>43213</v>
          </cell>
        </row>
        <row r="2971">
          <cell r="BC2971">
            <v>43214</v>
          </cell>
        </row>
        <row r="2972">
          <cell r="BC2972">
            <v>43215</v>
          </cell>
        </row>
        <row r="2973">
          <cell r="BC2973">
            <v>43216</v>
          </cell>
        </row>
        <row r="2974">
          <cell r="BC2974">
            <v>43217</v>
          </cell>
        </row>
        <row r="2975">
          <cell r="BC2975">
            <v>43218</v>
          </cell>
        </row>
        <row r="2976">
          <cell r="BC2976">
            <v>43219</v>
          </cell>
        </row>
        <row r="2977">
          <cell r="BC2977">
            <v>43220</v>
          </cell>
        </row>
        <row r="2978">
          <cell r="BC2978">
            <v>43221</v>
          </cell>
        </row>
        <row r="2979">
          <cell r="BC2979">
            <v>43222</v>
          </cell>
        </row>
        <row r="2980">
          <cell r="BC2980">
            <v>43223</v>
          </cell>
        </row>
        <row r="2981">
          <cell r="BC2981">
            <v>43224</v>
          </cell>
        </row>
        <row r="2982">
          <cell r="BC2982">
            <v>43225</v>
          </cell>
        </row>
        <row r="2983">
          <cell r="BC2983">
            <v>43226</v>
          </cell>
        </row>
        <row r="2984">
          <cell r="BC2984">
            <v>43227</v>
          </cell>
        </row>
        <row r="2985">
          <cell r="BC2985">
            <v>43228</v>
          </cell>
        </row>
        <row r="2986">
          <cell r="BC2986">
            <v>43229</v>
          </cell>
        </row>
        <row r="2987">
          <cell r="BC2987">
            <v>43230</v>
          </cell>
        </row>
        <row r="2988">
          <cell r="BC2988">
            <v>43231</v>
          </cell>
        </row>
        <row r="2989">
          <cell r="BC2989">
            <v>43232</v>
          </cell>
        </row>
        <row r="2990">
          <cell r="BC2990">
            <v>43233</v>
          </cell>
        </row>
        <row r="2991">
          <cell r="BC2991">
            <v>43234</v>
          </cell>
        </row>
        <row r="2992">
          <cell r="BC2992">
            <v>43235</v>
          </cell>
        </row>
        <row r="2993">
          <cell r="BC2993">
            <v>43236</v>
          </cell>
        </row>
        <row r="2994">
          <cell r="BC2994">
            <v>43237</v>
          </cell>
        </row>
        <row r="2995">
          <cell r="BC2995">
            <v>43238</v>
          </cell>
        </row>
        <row r="2996">
          <cell r="BC2996">
            <v>43239</v>
          </cell>
        </row>
        <row r="2997">
          <cell r="BC2997">
            <v>43240</v>
          </cell>
        </row>
        <row r="2998">
          <cell r="BC2998">
            <v>43241</v>
          </cell>
        </row>
        <row r="2999">
          <cell r="BC2999">
            <v>43242</v>
          </cell>
        </row>
        <row r="3000">
          <cell r="BC3000">
            <v>43243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I1" t="str">
            <v>Review Chart Categories</v>
          </cell>
        </row>
      </sheetData>
      <sheetData sheetId="18" refreshError="1"/>
      <sheetData sheetId="19" refreshError="1"/>
      <sheetData sheetId="20">
        <row r="2">
          <cell r="C2" t="str">
            <v>CO#30 Meter Service Providers 30-S310-N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"/>
      <sheetName val="MANPOWER"/>
      <sheetName val="MATERIAL"/>
      <sheetName val="VEHICLES"/>
      <sheetName val="OTHER"/>
    </sheetNames>
    <sheetDataSet>
      <sheetData sheetId="0"/>
      <sheetData sheetId="1" refreshError="1">
        <row r="2">
          <cell r="H2">
            <v>3101796</v>
          </cell>
          <cell r="I2">
            <v>3038385.56</v>
          </cell>
          <cell r="J2">
            <v>2839790</v>
          </cell>
        </row>
        <row r="3">
          <cell r="H3">
            <v>558828</v>
          </cell>
          <cell r="I3">
            <v>651551.52</v>
          </cell>
          <cell r="J3">
            <v>576552</v>
          </cell>
        </row>
        <row r="4">
          <cell r="H4">
            <v>1612936</v>
          </cell>
          <cell r="I4">
            <v>1553248.63</v>
          </cell>
          <cell r="J4">
            <v>1448291</v>
          </cell>
        </row>
        <row r="5">
          <cell r="H5">
            <v>2542548</v>
          </cell>
          <cell r="I5">
            <v>2427934.94</v>
          </cell>
          <cell r="J5">
            <v>2498748</v>
          </cell>
        </row>
        <row r="6">
          <cell r="H6">
            <v>45540</v>
          </cell>
          <cell r="I6">
            <v>117724.63</v>
          </cell>
          <cell r="J6">
            <v>64269</v>
          </cell>
        </row>
        <row r="7">
          <cell r="H7">
            <v>712080</v>
          </cell>
          <cell r="I7">
            <v>674823.61</v>
          </cell>
          <cell r="J7">
            <v>674606</v>
          </cell>
        </row>
        <row r="8">
          <cell r="H8">
            <v>5150040</v>
          </cell>
          <cell r="I8">
            <v>4777566.4800000004</v>
          </cell>
          <cell r="J8">
            <v>5043329</v>
          </cell>
        </row>
        <row r="9">
          <cell r="H9">
            <v>107240</v>
          </cell>
          <cell r="I9">
            <v>101488.96000000001</v>
          </cell>
          <cell r="J9">
            <v>87736</v>
          </cell>
        </row>
        <row r="10">
          <cell r="H10">
            <v>0</v>
          </cell>
          <cell r="I10">
            <v>0</v>
          </cell>
          <cell r="J10">
            <v>0</v>
          </cell>
        </row>
        <row r="11">
          <cell r="H11">
            <v>37508</v>
          </cell>
          <cell r="I11">
            <v>20244.57</v>
          </cell>
          <cell r="J11">
            <v>25162</v>
          </cell>
        </row>
        <row r="12">
          <cell r="H12">
            <v>70872</v>
          </cell>
          <cell r="I12">
            <v>100482.23</v>
          </cell>
          <cell r="J12">
            <v>89586</v>
          </cell>
        </row>
        <row r="13">
          <cell r="H13">
            <v>0</v>
          </cell>
          <cell r="I13">
            <v>7902.24</v>
          </cell>
          <cell r="J13">
            <v>0</v>
          </cell>
        </row>
        <row r="14">
          <cell r="H14">
            <v>0</v>
          </cell>
          <cell r="I14">
            <v>0</v>
          </cell>
          <cell r="J14">
            <v>0</v>
          </cell>
        </row>
        <row r="15">
          <cell r="H15">
            <v>0</v>
          </cell>
          <cell r="I15">
            <v>216</v>
          </cell>
          <cell r="J15">
            <v>0</v>
          </cell>
        </row>
        <row r="16">
          <cell r="H16">
            <v>12000</v>
          </cell>
          <cell r="I16">
            <v>6478.24</v>
          </cell>
          <cell r="J16">
            <v>8052</v>
          </cell>
        </row>
        <row r="17">
          <cell r="H17">
            <v>6135</v>
          </cell>
          <cell r="I17">
            <v>8038.59</v>
          </cell>
          <cell r="J17">
            <v>7153</v>
          </cell>
        </row>
        <row r="18">
          <cell r="H18">
            <v>0</v>
          </cell>
          <cell r="I18">
            <v>632.17999999999995</v>
          </cell>
          <cell r="J18">
            <v>0</v>
          </cell>
        </row>
        <row r="19">
          <cell r="H19">
            <v>1165668</v>
          </cell>
          <cell r="I19">
            <v>1215608.48</v>
          </cell>
          <cell r="J19">
            <v>1139512</v>
          </cell>
        </row>
        <row r="20">
          <cell r="H20">
            <v>20788</v>
          </cell>
          <cell r="I20">
            <v>26248.02</v>
          </cell>
          <cell r="J20">
            <v>21368</v>
          </cell>
        </row>
        <row r="21">
          <cell r="H21">
            <v>161304</v>
          </cell>
          <cell r="I21">
            <v>52683.75</v>
          </cell>
          <cell r="J21">
            <v>95164</v>
          </cell>
        </row>
        <row r="22">
          <cell r="H22">
            <v>108996</v>
          </cell>
          <cell r="I22">
            <v>129691.9</v>
          </cell>
          <cell r="J22">
            <v>107780</v>
          </cell>
        </row>
        <row r="23">
          <cell r="H23">
            <v>149612</v>
          </cell>
          <cell r="I23">
            <v>96380.04</v>
          </cell>
          <cell r="J23">
            <v>0</v>
          </cell>
        </row>
        <row r="24">
          <cell r="H24">
            <v>76248</v>
          </cell>
          <cell r="I24">
            <v>46362.11</v>
          </cell>
          <cell r="J24">
            <v>63000</v>
          </cell>
        </row>
        <row r="25">
          <cell r="H25">
            <v>0</v>
          </cell>
          <cell r="I25">
            <v>0</v>
          </cell>
          <cell r="J25">
            <v>0</v>
          </cell>
        </row>
        <row r="26">
          <cell r="H26">
            <v>29052</v>
          </cell>
          <cell r="I26">
            <v>59299.48</v>
          </cell>
          <cell r="J26">
            <v>49992</v>
          </cell>
        </row>
        <row r="27">
          <cell r="H27">
            <v>2004</v>
          </cell>
          <cell r="I27">
            <v>2499.88</v>
          </cell>
          <cell r="J27">
            <v>1992</v>
          </cell>
        </row>
        <row r="28">
          <cell r="H28">
            <v>9996</v>
          </cell>
          <cell r="I28">
            <v>15270.21</v>
          </cell>
          <cell r="J28">
            <v>9996</v>
          </cell>
        </row>
        <row r="29">
          <cell r="H29">
            <v>0</v>
          </cell>
          <cell r="I29">
            <v>2830.8</v>
          </cell>
          <cell r="J29">
            <v>12000</v>
          </cell>
        </row>
        <row r="30">
          <cell r="H30">
            <v>996</v>
          </cell>
          <cell r="I30">
            <v>26652.57</v>
          </cell>
          <cell r="J30">
            <v>9996</v>
          </cell>
        </row>
        <row r="31">
          <cell r="H31">
            <v>12000</v>
          </cell>
          <cell r="I31">
            <v>5128.34</v>
          </cell>
          <cell r="J31">
            <v>6000</v>
          </cell>
        </row>
        <row r="32">
          <cell r="H32">
            <v>44008</v>
          </cell>
          <cell r="I32">
            <v>50957.21</v>
          </cell>
          <cell r="J32">
            <v>45868</v>
          </cell>
        </row>
        <row r="33">
          <cell r="H33">
            <v>85000</v>
          </cell>
          <cell r="I33">
            <v>91042.73</v>
          </cell>
          <cell r="J33">
            <v>230696</v>
          </cell>
        </row>
        <row r="34">
          <cell r="H34">
            <v>2208</v>
          </cell>
          <cell r="I34">
            <v>3042.78</v>
          </cell>
          <cell r="J34">
            <v>2204</v>
          </cell>
        </row>
        <row r="35">
          <cell r="H35">
            <v>15000</v>
          </cell>
          <cell r="I35">
            <v>19563.38</v>
          </cell>
          <cell r="J35">
            <v>15000</v>
          </cell>
        </row>
        <row r="36">
          <cell r="H36">
            <v>20004</v>
          </cell>
          <cell r="I36">
            <v>24522.07</v>
          </cell>
          <cell r="J36">
            <v>20004</v>
          </cell>
        </row>
        <row r="37">
          <cell r="H37">
            <v>173640</v>
          </cell>
          <cell r="I37">
            <v>141264.4</v>
          </cell>
          <cell r="J37">
            <v>114872</v>
          </cell>
        </row>
        <row r="38">
          <cell r="H38">
            <v>6996</v>
          </cell>
          <cell r="I38">
            <v>7523.03</v>
          </cell>
          <cell r="J38">
            <v>7992</v>
          </cell>
        </row>
        <row r="39">
          <cell r="H39">
            <v>9580</v>
          </cell>
          <cell r="I39">
            <v>10987.28</v>
          </cell>
          <cell r="J39">
            <v>20840</v>
          </cell>
        </row>
        <row r="40">
          <cell r="H40">
            <v>2800</v>
          </cell>
          <cell r="I40">
            <v>3022.83</v>
          </cell>
          <cell r="J40">
            <v>3100</v>
          </cell>
        </row>
        <row r="41">
          <cell r="H41">
            <v>4356</v>
          </cell>
          <cell r="I41">
            <v>3404.76</v>
          </cell>
          <cell r="J41">
            <v>2332</v>
          </cell>
        </row>
      </sheetData>
      <sheetData sheetId="2"/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7">
          <cell r="B17" t="str">
            <v xml:space="preserve"> Billing Clerk</v>
          </cell>
          <cell r="C17" t="str">
            <v>MBILC</v>
          </cell>
          <cell r="D17">
            <v>35</v>
          </cell>
          <cell r="E17">
            <v>23004.799999999999</v>
          </cell>
          <cell r="G17">
            <v>1500</v>
          </cell>
        </row>
        <row r="18">
          <cell r="B18" t="str">
            <v>Accountant</v>
          </cell>
          <cell r="C18" t="str">
            <v>ACC</v>
          </cell>
          <cell r="D18">
            <v>35</v>
          </cell>
          <cell r="E18">
            <v>32350.5</v>
          </cell>
          <cell r="G18">
            <v>1500</v>
          </cell>
        </row>
        <row r="19">
          <cell r="B19" t="str">
            <v>Accountant</v>
          </cell>
          <cell r="C19" t="str">
            <v>ACC</v>
          </cell>
          <cell r="D19">
            <v>35</v>
          </cell>
          <cell r="E19">
            <v>32350.5</v>
          </cell>
          <cell r="G19">
            <v>1500</v>
          </cell>
        </row>
        <row r="20">
          <cell r="B20" t="str">
            <v>Accounting Analyst</v>
          </cell>
          <cell r="C20" t="str">
            <v>ACCAN</v>
          </cell>
          <cell r="D20">
            <v>35</v>
          </cell>
          <cell r="E20">
            <v>35148.75</v>
          </cell>
          <cell r="G20">
            <v>1500</v>
          </cell>
        </row>
        <row r="21">
          <cell r="B21" t="str">
            <v>Accounting Clerk</v>
          </cell>
          <cell r="C21" t="str">
            <v>ACCC</v>
          </cell>
          <cell r="D21">
            <v>35</v>
          </cell>
          <cell r="E21">
            <v>21712.6</v>
          </cell>
          <cell r="G21">
            <v>1500</v>
          </cell>
        </row>
        <row r="22">
          <cell r="B22" t="str">
            <v>AM/FM Technician</v>
          </cell>
          <cell r="C22" t="str">
            <v>AMFM</v>
          </cell>
          <cell r="D22">
            <v>35</v>
          </cell>
          <cell r="E22">
            <v>64701</v>
          </cell>
          <cell r="G22">
            <v>1500</v>
          </cell>
        </row>
        <row r="23">
          <cell r="B23" t="str">
            <v>Cable Splicer - 1st Class</v>
          </cell>
          <cell r="C23" t="str">
            <v>CS1</v>
          </cell>
          <cell r="D23">
            <v>40</v>
          </cell>
          <cell r="E23">
            <v>54241.2</v>
          </cell>
          <cell r="G23">
            <v>1600</v>
          </cell>
        </row>
        <row r="24">
          <cell r="B24" t="str">
            <v>Cable Splicer - 2nd Class</v>
          </cell>
          <cell r="C24" t="str">
            <v>CS2</v>
          </cell>
          <cell r="D24">
            <v>40</v>
          </cell>
          <cell r="E24">
            <v>50247.6</v>
          </cell>
          <cell r="G24">
            <v>1600</v>
          </cell>
        </row>
        <row r="25">
          <cell r="B25" t="str">
            <v>Call Centre Coordinator</v>
          </cell>
          <cell r="C25" t="str">
            <v>CCCO</v>
          </cell>
          <cell r="D25">
            <v>35</v>
          </cell>
          <cell r="E25">
            <v>28938</v>
          </cell>
          <cell r="G25">
            <v>1500</v>
          </cell>
        </row>
        <row r="26">
          <cell r="B26" t="str">
            <v>Cashier</v>
          </cell>
          <cell r="C26" t="str">
            <v>CASH</v>
          </cell>
          <cell r="D26">
            <v>35</v>
          </cell>
          <cell r="E26">
            <v>21011.9</v>
          </cell>
          <cell r="G26">
            <v>1500</v>
          </cell>
        </row>
        <row r="27">
          <cell r="B27" t="str">
            <v>CIS Analyst</v>
          </cell>
          <cell r="C27" t="str">
            <v>CISAN</v>
          </cell>
          <cell r="D27">
            <v>35</v>
          </cell>
          <cell r="E27">
            <v>32350.5</v>
          </cell>
          <cell r="G27">
            <v>1500</v>
          </cell>
        </row>
        <row r="28">
          <cell r="B28" t="str">
            <v>Cleaner</v>
          </cell>
          <cell r="C28" t="str">
            <v>CLN</v>
          </cell>
          <cell r="D28">
            <v>22</v>
          </cell>
          <cell r="E28">
            <v>10976.68</v>
          </cell>
          <cell r="G28" t="e">
            <v>#N/A</v>
          </cell>
        </row>
        <row r="29">
          <cell r="B29" t="str">
            <v>Collections Clerk</v>
          </cell>
          <cell r="C29" t="str">
            <v>CTY</v>
          </cell>
          <cell r="D29">
            <v>35</v>
          </cell>
          <cell r="E29">
            <v>23004.799999999999</v>
          </cell>
          <cell r="G29">
            <v>1500</v>
          </cell>
        </row>
        <row r="30">
          <cell r="B30" t="str">
            <v>Conservation Clerk</v>
          </cell>
          <cell r="C30" t="str">
            <v>CONC</v>
          </cell>
          <cell r="D30">
            <v>35</v>
          </cell>
          <cell r="E30">
            <v>19706.05</v>
          </cell>
          <cell r="G30">
            <v>1500</v>
          </cell>
        </row>
        <row r="31">
          <cell r="B31" t="str">
            <v>Console Operator</v>
          </cell>
          <cell r="C31" t="str">
            <v>CONOP</v>
          </cell>
          <cell r="D31">
            <v>35</v>
          </cell>
          <cell r="E31">
            <v>28938</v>
          </cell>
          <cell r="G31">
            <v>1500</v>
          </cell>
        </row>
        <row r="32">
          <cell r="B32" t="str">
            <v>Construction Clerk</v>
          </cell>
          <cell r="C32" t="str">
            <v>CCLK</v>
          </cell>
          <cell r="D32">
            <v>40</v>
          </cell>
          <cell r="E32">
            <v>41620.800000000003</v>
          </cell>
          <cell r="G32">
            <v>1600</v>
          </cell>
        </row>
        <row r="33">
          <cell r="B33" t="str">
            <v>Contractor Inspector</v>
          </cell>
          <cell r="C33" t="str">
            <v>CONINS</v>
          </cell>
          <cell r="D33">
            <v>40</v>
          </cell>
          <cell r="E33">
            <v>36160.800000000003</v>
          </cell>
          <cell r="G33">
            <v>1600</v>
          </cell>
        </row>
        <row r="34">
          <cell r="B34" t="str">
            <v>Creditron Operator</v>
          </cell>
          <cell r="C34" t="str">
            <v>CROP</v>
          </cell>
          <cell r="D34">
            <v>35</v>
          </cell>
          <cell r="E34">
            <v>19401.2</v>
          </cell>
          <cell r="G34">
            <v>1500</v>
          </cell>
        </row>
        <row r="35">
          <cell r="B35" t="str">
            <v>Customer Service Co-ordinator</v>
          </cell>
          <cell r="C35" t="str">
            <v>STEN</v>
          </cell>
          <cell r="D35">
            <v>35</v>
          </cell>
          <cell r="E35">
            <v>24278.799999999999</v>
          </cell>
          <cell r="G35">
            <v>1500</v>
          </cell>
        </row>
        <row r="36">
          <cell r="B36" t="str">
            <v>Customer Service Representative</v>
          </cell>
          <cell r="C36" t="str">
            <v>CSR</v>
          </cell>
          <cell r="D36">
            <v>36.25</v>
          </cell>
          <cell r="E36">
            <v>22447.49</v>
          </cell>
          <cell r="G36" t="e">
            <v>#N/A</v>
          </cell>
        </row>
        <row r="37">
          <cell r="B37" t="str">
            <v>Day Shift Operator</v>
          </cell>
          <cell r="C37" t="str">
            <v>DSO</v>
          </cell>
          <cell r="D37">
            <v>40</v>
          </cell>
          <cell r="E37">
            <v>40248</v>
          </cell>
          <cell r="G37">
            <v>1600</v>
          </cell>
        </row>
        <row r="38">
          <cell r="B38" t="str">
            <v>Engineering Draftsperson</v>
          </cell>
          <cell r="C38" t="str">
            <v>EDFT</v>
          </cell>
          <cell r="D38">
            <v>35</v>
          </cell>
          <cell r="E38">
            <v>51014.6</v>
          </cell>
          <cell r="G38">
            <v>1500</v>
          </cell>
        </row>
        <row r="39">
          <cell r="B39" t="str">
            <v>Engineering Records Clerk</v>
          </cell>
          <cell r="C39" t="str">
            <v>EREC</v>
          </cell>
          <cell r="D39">
            <v>35</v>
          </cell>
          <cell r="E39">
            <v>46009.599999999999</v>
          </cell>
          <cell r="G39">
            <v>1500</v>
          </cell>
        </row>
        <row r="40">
          <cell r="B40" t="str">
            <v>Engineering Records Coordinator</v>
          </cell>
          <cell r="C40" t="str">
            <v>ERECO</v>
          </cell>
          <cell r="D40">
            <v>35</v>
          </cell>
          <cell r="E40">
            <v>57876</v>
          </cell>
          <cell r="G40">
            <v>1500</v>
          </cell>
        </row>
        <row r="41">
          <cell r="B41" t="str">
            <v>Engineering Technician 2</v>
          </cell>
          <cell r="C41" t="str">
            <v>ETECH2</v>
          </cell>
          <cell r="D41">
            <v>35</v>
          </cell>
          <cell r="E41">
            <v>25104.625</v>
          </cell>
          <cell r="G41">
            <v>1500</v>
          </cell>
        </row>
        <row r="42">
          <cell r="B42" t="str">
            <v>Engineering Technologist</v>
          </cell>
          <cell r="C42" t="str">
            <v>ETECHNO</v>
          </cell>
          <cell r="D42">
            <v>35</v>
          </cell>
          <cell r="E42">
            <v>35726.6</v>
          </cell>
          <cell r="G42">
            <v>1500</v>
          </cell>
        </row>
        <row r="43">
          <cell r="B43" t="str">
            <v>Facilities Maintainer</v>
          </cell>
          <cell r="C43" t="str">
            <v>FACM</v>
          </cell>
          <cell r="D43">
            <v>40</v>
          </cell>
          <cell r="E43">
            <v>29161.599999999999</v>
          </cell>
          <cell r="G43">
            <v>1600</v>
          </cell>
        </row>
        <row r="44">
          <cell r="B44" t="str">
            <v>Fleet Clerk</v>
          </cell>
          <cell r="C44" t="str">
            <v>FLTC</v>
          </cell>
          <cell r="D44">
            <v>40</v>
          </cell>
          <cell r="E44">
            <v>26291.200000000001</v>
          </cell>
          <cell r="G44">
            <v>1600</v>
          </cell>
        </row>
        <row r="45">
          <cell r="B45" t="str">
            <v>Fleet Coordinator</v>
          </cell>
          <cell r="C45" t="str">
            <v>FLTCO</v>
          </cell>
          <cell r="D45">
            <v>40</v>
          </cell>
          <cell r="E45">
            <v>29151.200000000001</v>
          </cell>
          <cell r="G45">
            <v>1600</v>
          </cell>
        </row>
        <row r="46">
          <cell r="B46" t="str">
            <v>Head Billing Clerk</v>
          </cell>
          <cell r="C46" t="str">
            <v>HBC</v>
          </cell>
          <cell r="D46">
            <v>35</v>
          </cell>
          <cell r="E46">
            <v>32341.4</v>
          </cell>
          <cell r="G46">
            <v>1500</v>
          </cell>
        </row>
        <row r="47">
          <cell r="B47" t="str">
            <v>Inventory Control Clerk</v>
          </cell>
          <cell r="C47" t="str">
            <v>ICC</v>
          </cell>
          <cell r="D47">
            <v>40</v>
          </cell>
          <cell r="E47">
            <v>26291.200000000001</v>
          </cell>
          <cell r="G47">
            <v>1600</v>
          </cell>
        </row>
        <row r="48">
          <cell r="B48" t="str">
            <v>Key Clerk</v>
          </cell>
          <cell r="C48" t="str">
            <v>KYC</v>
          </cell>
          <cell r="D48">
            <v>35</v>
          </cell>
          <cell r="E48">
            <v>21712.6</v>
          </cell>
          <cell r="G48">
            <v>1500</v>
          </cell>
        </row>
        <row r="49">
          <cell r="B49" t="str">
            <v>Labourer</v>
          </cell>
          <cell r="C49" t="str">
            <v>LAB</v>
          </cell>
          <cell r="D49">
            <v>40</v>
          </cell>
          <cell r="E49">
            <v>39436.800000000003</v>
          </cell>
          <cell r="G49">
            <v>1600</v>
          </cell>
        </row>
        <row r="50">
          <cell r="B50" t="str">
            <v>Lead Hand</v>
          </cell>
          <cell r="C50" t="str">
            <v>LH</v>
          </cell>
          <cell r="D50">
            <v>40</v>
          </cell>
          <cell r="E50">
            <v>58718.400000000001</v>
          </cell>
          <cell r="G50">
            <v>1600</v>
          </cell>
        </row>
        <row r="51">
          <cell r="B51" t="str">
            <v>Lead Hand Facilities Maintainer</v>
          </cell>
          <cell r="C51" t="str">
            <v>LHFAC</v>
          </cell>
          <cell r="D51">
            <v>40</v>
          </cell>
          <cell r="E51">
            <v>33072</v>
          </cell>
          <cell r="G51">
            <v>1600</v>
          </cell>
        </row>
        <row r="52">
          <cell r="B52" t="str">
            <v>Lead Hand Mechanic</v>
          </cell>
          <cell r="C52" t="str">
            <v>LHMEC</v>
          </cell>
          <cell r="D52">
            <v>40</v>
          </cell>
          <cell r="E52">
            <v>36920</v>
          </cell>
          <cell r="G52">
            <v>1600</v>
          </cell>
        </row>
        <row r="53">
          <cell r="B53" t="str">
            <v>Lead Hand Substations</v>
          </cell>
          <cell r="C53" t="str">
            <v>LHSUB</v>
          </cell>
          <cell r="D53">
            <v>40</v>
          </cell>
          <cell r="E53">
            <v>58718.400000000001</v>
          </cell>
          <cell r="G53">
            <v>1600</v>
          </cell>
        </row>
        <row r="54">
          <cell r="B54" t="str">
            <v>Line Maintainer - 1st Class</v>
          </cell>
          <cell r="C54" t="str">
            <v>LM</v>
          </cell>
          <cell r="D54">
            <v>40</v>
          </cell>
          <cell r="E54">
            <v>54022.485000000001</v>
          </cell>
          <cell r="G54">
            <v>1600</v>
          </cell>
        </row>
        <row r="55">
          <cell r="B55" t="str">
            <v>Line Maintainer - 2nd Class</v>
          </cell>
          <cell r="C55" t="str">
            <v>LM2</v>
          </cell>
          <cell r="D55">
            <v>40</v>
          </cell>
          <cell r="E55">
            <v>50247.6</v>
          </cell>
          <cell r="G55">
            <v>1600</v>
          </cell>
        </row>
        <row r="56">
          <cell r="B56" t="str">
            <v>Line Maintainer - Apprentice</v>
          </cell>
          <cell r="C56" t="str">
            <v>LMA</v>
          </cell>
          <cell r="D56">
            <v>40</v>
          </cell>
          <cell r="E56">
            <v>35389.897499999999</v>
          </cell>
          <cell r="G56">
            <v>1600</v>
          </cell>
        </row>
        <row r="57">
          <cell r="B57" t="str">
            <v>Lineman Plant Inspections</v>
          </cell>
          <cell r="C57" t="str">
            <v>LPI</v>
          </cell>
          <cell r="D57">
            <v>40</v>
          </cell>
          <cell r="E57">
            <v>47174.400000000001</v>
          </cell>
          <cell r="G57">
            <v>1600</v>
          </cell>
        </row>
        <row r="58">
          <cell r="B58" t="str">
            <v>Mail Messenger</v>
          </cell>
          <cell r="C58" t="str">
            <v>MM</v>
          </cell>
          <cell r="D58">
            <v>35</v>
          </cell>
          <cell r="E58">
            <v>18427.5</v>
          </cell>
          <cell r="G58">
            <v>1500</v>
          </cell>
        </row>
        <row r="59">
          <cell r="B59" t="str">
            <v>Maintenance Clerk</v>
          </cell>
          <cell r="C59" t="str">
            <v>MCLK</v>
          </cell>
          <cell r="D59">
            <v>40</v>
          </cell>
          <cell r="E59">
            <v>26291.200000000001</v>
          </cell>
          <cell r="G59">
            <v>1600</v>
          </cell>
        </row>
        <row r="60">
          <cell r="B60" t="str">
            <v>Mechanic</v>
          </cell>
          <cell r="C60" t="str">
            <v>MEC</v>
          </cell>
          <cell r="D60">
            <v>40</v>
          </cell>
          <cell r="E60">
            <v>34195.199999999997</v>
          </cell>
          <cell r="G60">
            <v>1600</v>
          </cell>
        </row>
        <row r="61">
          <cell r="B61" t="str">
            <v>Meter Helper</v>
          </cell>
          <cell r="C61" t="str">
            <v>MH</v>
          </cell>
          <cell r="D61">
            <v>40</v>
          </cell>
          <cell r="E61">
            <v>16608.8</v>
          </cell>
          <cell r="G61">
            <v>1600</v>
          </cell>
        </row>
        <row r="62">
          <cell r="B62" t="str">
            <v>Meter Support Clerk</v>
          </cell>
          <cell r="C62" t="str">
            <v>MSC</v>
          </cell>
          <cell r="D62">
            <v>35</v>
          </cell>
          <cell r="E62">
            <v>21565.485000000001</v>
          </cell>
          <cell r="G62">
            <v>1500</v>
          </cell>
        </row>
        <row r="63">
          <cell r="B63" t="str">
            <v>Meterperson - 1st Class</v>
          </cell>
          <cell r="C63" t="str">
            <v>MTR1</v>
          </cell>
          <cell r="D63">
            <v>40</v>
          </cell>
          <cell r="E63">
            <v>36160.800000000003</v>
          </cell>
          <cell r="G63">
            <v>1600</v>
          </cell>
        </row>
        <row r="64">
          <cell r="B64" t="str">
            <v>Meterperson - 2nd Class</v>
          </cell>
          <cell r="C64" t="str">
            <v>MTR2</v>
          </cell>
          <cell r="D64">
            <v>40</v>
          </cell>
          <cell r="E64">
            <v>33498.400000000001</v>
          </cell>
          <cell r="G64">
            <v>1600</v>
          </cell>
        </row>
        <row r="65">
          <cell r="B65" t="str">
            <v>Meterperson - 3rd Class</v>
          </cell>
          <cell r="C65" t="str">
            <v>MTR3</v>
          </cell>
          <cell r="D65">
            <v>40</v>
          </cell>
          <cell r="E65">
            <v>30607.200000000001</v>
          </cell>
          <cell r="G65">
            <v>1600</v>
          </cell>
        </row>
        <row r="66">
          <cell r="B66" t="str">
            <v>Meterperson - Apprentice</v>
          </cell>
          <cell r="C66" t="str">
            <v>MTRA</v>
          </cell>
          <cell r="D66">
            <v>40</v>
          </cell>
          <cell r="E66">
            <v>24658.400000000001</v>
          </cell>
          <cell r="G66">
            <v>1600</v>
          </cell>
        </row>
        <row r="67">
          <cell r="B67" t="str">
            <v>Meterperson, Lead Hand</v>
          </cell>
          <cell r="C67" t="str">
            <v>MPLH</v>
          </cell>
          <cell r="D67">
            <v>40</v>
          </cell>
          <cell r="E67">
            <v>39145.599999999999</v>
          </cell>
          <cell r="G67">
            <v>1600</v>
          </cell>
        </row>
        <row r="68">
          <cell r="B68" t="str">
            <v>Mobile Crane Operator</v>
          </cell>
          <cell r="C68" t="str">
            <v>MCO</v>
          </cell>
          <cell r="D68">
            <v>40</v>
          </cell>
          <cell r="E68">
            <v>45910.8</v>
          </cell>
          <cell r="G68">
            <v>1600</v>
          </cell>
        </row>
        <row r="69">
          <cell r="B69" t="str">
            <v>MV90 Operator</v>
          </cell>
          <cell r="C69" t="str">
            <v>MV90</v>
          </cell>
          <cell r="D69">
            <v>35</v>
          </cell>
          <cell r="E69">
            <v>32341.4</v>
          </cell>
          <cell r="G69">
            <v>1500</v>
          </cell>
        </row>
        <row r="70">
          <cell r="B70" t="str">
            <v>Op-1</v>
          </cell>
          <cell r="C70" t="str">
            <v>OP1</v>
          </cell>
          <cell r="D70">
            <v>40</v>
          </cell>
          <cell r="E70">
            <v>38614.254999999997</v>
          </cell>
          <cell r="G70">
            <v>1600</v>
          </cell>
        </row>
        <row r="71">
          <cell r="B71" t="str">
            <v>Operating Team Leader</v>
          </cell>
          <cell r="C71" t="str">
            <v>OPTL</v>
          </cell>
          <cell r="D71">
            <v>40</v>
          </cell>
          <cell r="E71">
            <v>40038.050000000003</v>
          </cell>
          <cell r="G71">
            <v>1600</v>
          </cell>
        </row>
        <row r="72">
          <cell r="B72" t="str">
            <v>PC Technician</v>
          </cell>
          <cell r="C72" t="str">
            <v>PCTECH</v>
          </cell>
          <cell r="D72">
            <v>35</v>
          </cell>
          <cell r="E72">
            <v>28938</v>
          </cell>
          <cell r="G72">
            <v>1500</v>
          </cell>
        </row>
        <row r="73">
          <cell r="B73" t="str">
            <v>Pre-authorized Clerk</v>
          </cell>
          <cell r="C73" t="str">
            <v>PAUC</v>
          </cell>
          <cell r="D73">
            <v>35</v>
          </cell>
          <cell r="E73">
            <v>23004.799999999999</v>
          </cell>
          <cell r="G73">
            <v>1500</v>
          </cell>
        </row>
        <row r="74">
          <cell r="B74" t="str">
            <v>Public Relations Clerk</v>
          </cell>
          <cell r="C74" t="str">
            <v>PRCLK</v>
          </cell>
          <cell r="D74">
            <v>35</v>
          </cell>
          <cell r="E74">
            <v>24278.799999999999</v>
          </cell>
          <cell r="G74">
            <v>1500</v>
          </cell>
        </row>
        <row r="75">
          <cell r="B75" t="str">
            <v>Rates Analyst</v>
          </cell>
          <cell r="C75" t="str">
            <v>RATEA</v>
          </cell>
          <cell r="D75">
            <v>35</v>
          </cell>
          <cell r="E75">
            <v>30648.799999999999</v>
          </cell>
          <cell r="G75">
            <v>1500</v>
          </cell>
        </row>
        <row r="76">
          <cell r="B76" t="str">
            <v>Regulatory Coordinator</v>
          </cell>
          <cell r="C76" t="str">
            <v>REGCO</v>
          </cell>
          <cell r="D76">
            <v>35</v>
          </cell>
          <cell r="E76">
            <v>25507.3</v>
          </cell>
          <cell r="G76">
            <v>1500</v>
          </cell>
        </row>
        <row r="77">
          <cell r="B77" t="str">
            <v>Senior Cashier</v>
          </cell>
          <cell r="C77" t="str">
            <v>SCASH</v>
          </cell>
          <cell r="D77">
            <v>35</v>
          </cell>
          <cell r="E77">
            <v>23004.799999999999</v>
          </cell>
          <cell r="G77">
            <v>1500</v>
          </cell>
        </row>
        <row r="78">
          <cell r="B78" t="str">
            <v>Service Lineperson</v>
          </cell>
          <cell r="C78" t="str">
            <v>SLP</v>
          </cell>
          <cell r="D78">
            <v>40</v>
          </cell>
          <cell r="E78">
            <v>47268</v>
          </cell>
          <cell r="G78">
            <v>1600</v>
          </cell>
        </row>
        <row r="79">
          <cell r="B79" t="str">
            <v>Sr. Customer Serv. Clerk</v>
          </cell>
          <cell r="C79" t="str">
            <v>SRCSC</v>
          </cell>
          <cell r="D79">
            <v>35</v>
          </cell>
          <cell r="E79">
            <v>25507.3</v>
          </cell>
          <cell r="G79">
            <v>1500</v>
          </cell>
        </row>
        <row r="80">
          <cell r="B80" t="str">
            <v>Storekeeper</v>
          </cell>
          <cell r="C80" t="str">
            <v>ASK</v>
          </cell>
          <cell r="D80">
            <v>40</v>
          </cell>
          <cell r="E80">
            <v>26388.264999999999</v>
          </cell>
          <cell r="G80">
            <v>1600</v>
          </cell>
        </row>
        <row r="81">
          <cell r="B81" t="str">
            <v>Storekeeper - 1st 6 mos</v>
          </cell>
          <cell r="C81" t="str">
            <v>SKA</v>
          </cell>
          <cell r="D81">
            <v>40</v>
          </cell>
          <cell r="E81">
            <v>30035.200000000001</v>
          </cell>
          <cell r="G81">
            <v>1600</v>
          </cell>
        </row>
        <row r="82">
          <cell r="B82" t="str">
            <v>Storekeeper 1st Class</v>
          </cell>
          <cell r="C82" t="str">
            <v>SK1</v>
          </cell>
          <cell r="D82">
            <v>40</v>
          </cell>
          <cell r="E82">
            <v>27279.200000000001</v>
          </cell>
          <cell r="G82">
            <v>1600</v>
          </cell>
        </row>
        <row r="83">
          <cell r="B83" t="str">
            <v>Storekeeper 2nd 6 mos</v>
          </cell>
          <cell r="C83" t="str">
            <v>STK2</v>
          </cell>
          <cell r="D83">
            <v>40</v>
          </cell>
          <cell r="E83">
            <v>24180</v>
          </cell>
          <cell r="G83">
            <v>1600</v>
          </cell>
        </row>
        <row r="84">
          <cell r="B84" t="str">
            <v>Storekeeper 2nd Class</v>
          </cell>
          <cell r="C84" t="str">
            <v>SK2</v>
          </cell>
          <cell r="D84">
            <v>40</v>
          </cell>
          <cell r="E84">
            <v>26457.599999999999</v>
          </cell>
          <cell r="G84">
            <v>1600</v>
          </cell>
        </row>
        <row r="85">
          <cell r="B85" t="str">
            <v>Substation Maintainer 1st Class</v>
          </cell>
          <cell r="C85" t="str">
            <v>SM1</v>
          </cell>
          <cell r="D85">
            <v>40</v>
          </cell>
          <cell r="E85">
            <v>54241.2</v>
          </cell>
          <cell r="G85">
            <v>1600</v>
          </cell>
        </row>
        <row r="86">
          <cell r="B86" t="str">
            <v>Time of Use Street Team Lead</v>
          </cell>
          <cell r="C86" t="str">
            <v>TUSTL</v>
          </cell>
          <cell r="D86">
            <v>35</v>
          </cell>
          <cell r="E86">
            <v>19110</v>
          </cell>
          <cell r="G86">
            <v>1500</v>
          </cell>
        </row>
        <row r="87">
          <cell r="B87" t="str">
            <v>Transformer Maintainer - 1st Class</v>
          </cell>
          <cell r="C87" t="str">
            <v>TM1</v>
          </cell>
          <cell r="D87">
            <v>40</v>
          </cell>
          <cell r="E87">
            <v>32864</v>
          </cell>
          <cell r="G87">
            <v>1600</v>
          </cell>
        </row>
        <row r="88">
          <cell r="B88" t="str">
            <v>Troubleperson</v>
          </cell>
          <cell r="C88" t="str">
            <v>TRBL</v>
          </cell>
          <cell r="D88">
            <v>40</v>
          </cell>
          <cell r="E88">
            <v>58718.400000000001</v>
          </cell>
          <cell r="G88">
            <v>1600</v>
          </cell>
        </row>
        <row r="89">
          <cell r="B89" t="str">
            <v>UG Cable Splicer Lead hand</v>
          </cell>
          <cell r="C89" t="str">
            <v>CSLH</v>
          </cell>
          <cell r="D89">
            <v>40</v>
          </cell>
          <cell r="E89">
            <v>58718.400000000001</v>
          </cell>
          <cell r="G89">
            <v>1600</v>
          </cell>
        </row>
        <row r="90">
          <cell r="B90" t="str">
            <v>Underground Duct Crew Lead Hand</v>
          </cell>
          <cell r="C90" t="str">
            <v>DCLH</v>
          </cell>
          <cell r="D90">
            <v>40</v>
          </cell>
          <cell r="E90">
            <v>50294.400000000001</v>
          </cell>
          <cell r="G90">
            <v>1600</v>
          </cell>
        </row>
        <row r="91">
          <cell r="B91" t="str">
            <v>Utility Vac Truck 1st Class "A"</v>
          </cell>
          <cell r="C91" t="str">
            <v>UVT1A</v>
          </cell>
          <cell r="D91">
            <v>40</v>
          </cell>
          <cell r="E91">
            <v>45910.8</v>
          </cell>
          <cell r="G91">
            <v>1600</v>
          </cell>
        </row>
        <row r="92">
          <cell r="G92" t="str">
            <v/>
          </cell>
        </row>
        <row r="93">
          <cell r="G93" t="str">
            <v/>
          </cell>
        </row>
        <row r="94">
          <cell r="G94" t="str">
            <v/>
          </cell>
        </row>
        <row r="95">
          <cell r="G95" t="str">
            <v/>
          </cell>
        </row>
        <row r="96">
          <cell r="G96" t="str">
            <v/>
          </cell>
        </row>
        <row r="97">
          <cell r="G97" t="str">
            <v/>
          </cell>
        </row>
        <row r="98">
          <cell r="G98" t="str">
            <v/>
          </cell>
        </row>
        <row r="99">
          <cell r="G99" t="str">
            <v/>
          </cell>
        </row>
        <row r="100">
          <cell r="G100" t="str">
            <v/>
          </cell>
        </row>
        <row r="101">
          <cell r="G101" t="str">
            <v/>
          </cell>
        </row>
        <row r="102">
          <cell r="G102" t="str">
            <v/>
          </cell>
        </row>
        <row r="103">
          <cell r="G103" t="str">
            <v/>
          </cell>
        </row>
        <row r="104">
          <cell r="G104" t="str">
            <v/>
          </cell>
        </row>
        <row r="105">
          <cell r="G105" t="str">
            <v/>
          </cell>
        </row>
        <row r="106">
          <cell r="G106" t="str">
            <v/>
          </cell>
        </row>
        <row r="107">
          <cell r="G107" t="str">
            <v/>
          </cell>
        </row>
        <row r="108">
          <cell r="G108" t="str">
            <v/>
          </cell>
        </row>
        <row r="109">
          <cell r="G109" t="str">
            <v/>
          </cell>
        </row>
        <row r="110">
          <cell r="G110" t="str">
            <v/>
          </cell>
        </row>
        <row r="111">
          <cell r="G111" t="str">
            <v/>
          </cell>
        </row>
        <row r="112">
          <cell r="G112" t="str">
            <v/>
          </cell>
        </row>
        <row r="113">
          <cell r="G113" t="str">
            <v/>
          </cell>
        </row>
        <row r="114">
          <cell r="G114" t="str">
            <v/>
          </cell>
        </row>
        <row r="133">
          <cell r="B133" t="str">
            <v>100-101</v>
          </cell>
        </row>
        <row r="134">
          <cell r="B134" t="str">
            <v>200-101</v>
          </cell>
        </row>
        <row r="135">
          <cell r="B135" t="str">
            <v>201-101</v>
          </cell>
        </row>
        <row r="136">
          <cell r="B136" t="str">
            <v>205-101</v>
          </cell>
        </row>
        <row r="137">
          <cell r="B137" t="str">
            <v>210-101</v>
          </cell>
        </row>
        <row r="138">
          <cell r="B138" t="str">
            <v>211-101</v>
          </cell>
        </row>
        <row r="139">
          <cell r="B139" t="str">
            <v>212-101</v>
          </cell>
        </row>
        <row r="140">
          <cell r="B140" t="str">
            <v>213-101</v>
          </cell>
        </row>
        <row r="141">
          <cell r="B141" t="str">
            <v>300-101</v>
          </cell>
        </row>
        <row r="142">
          <cell r="B142" t="str">
            <v>301-101</v>
          </cell>
        </row>
        <row r="143">
          <cell r="B143" t="str">
            <v>302-101</v>
          </cell>
        </row>
        <row r="144">
          <cell r="B144" t="str">
            <v>303-101</v>
          </cell>
        </row>
        <row r="145">
          <cell r="B145" t="str">
            <v>303-102</v>
          </cell>
        </row>
        <row r="146">
          <cell r="B146" t="str">
            <v>304-101</v>
          </cell>
        </row>
        <row r="147">
          <cell r="B147" t="str">
            <v>304-102</v>
          </cell>
        </row>
        <row r="148">
          <cell r="B148" t="str">
            <v>305-101</v>
          </cell>
        </row>
        <row r="149">
          <cell r="B149" t="str">
            <v>306-101</v>
          </cell>
        </row>
        <row r="150">
          <cell r="B150" t="str">
            <v>306-102</v>
          </cell>
        </row>
        <row r="151">
          <cell r="B151" t="str">
            <v>310-101</v>
          </cell>
        </row>
        <row r="152">
          <cell r="B152" t="str">
            <v>310-102</v>
          </cell>
        </row>
        <row r="153">
          <cell r="B153" t="str">
            <v>311-101</v>
          </cell>
        </row>
        <row r="154">
          <cell r="B154" t="str">
            <v>311-102</v>
          </cell>
        </row>
        <row r="155">
          <cell r="B155" t="str">
            <v>312-101</v>
          </cell>
        </row>
        <row r="156">
          <cell r="B156" t="str">
            <v>312-102</v>
          </cell>
        </row>
        <row r="157">
          <cell r="B157" t="str">
            <v>313-101</v>
          </cell>
        </row>
        <row r="158">
          <cell r="B158" t="str">
            <v>313-102</v>
          </cell>
        </row>
        <row r="159">
          <cell r="B159" t="str">
            <v>314-101</v>
          </cell>
        </row>
        <row r="160">
          <cell r="B160" t="str">
            <v>315-101</v>
          </cell>
        </row>
        <row r="161">
          <cell r="B161" t="str">
            <v>330-101</v>
          </cell>
        </row>
        <row r="162">
          <cell r="B162" t="str">
            <v>392-101</v>
          </cell>
        </row>
        <row r="163">
          <cell r="B163" t="str">
            <v>400-101</v>
          </cell>
        </row>
        <row r="164">
          <cell r="B164" t="str">
            <v>500-101</v>
          </cell>
        </row>
        <row r="165">
          <cell r="B165" t="str">
            <v>501-101</v>
          </cell>
        </row>
        <row r="166">
          <cell r="B166" t="str">
            <v>502-101</v>
          </cell>
        </row>
        <row r="167">
          <cell r="B167" t="str">
            <v>502-102</v>
          </cell>
        </row>
        <row r="168">
          <cell r="B168" t="str">
            <v>503-101</v>
          </cell>
        </row>
        <row r="169">
          <cell r="B169" t="str">
            <v>503-102</v>
          </cell>
        </row>
        <row r="170">
          <cell r="B170" t="str">
            <v>504-101</v>
          </cell>
        </row>
        <row r="171">
          <cell r="B171" t="str">
            <v>521-101</v>
          </cell>
        </row>
        <row r="172">
          <cell r="B172" t="str">
            <v>522-101</v>
          </cell>
        </row>
        <row r="173">
          <cell r="B173" t="str">
            <v>523-101</v>
          </cell>
        </row>
        <row r="174">
          <cell r="B174" t="str">
            <v>523-102</v>
          </cell>
        </row>
        <row r="175">
          <cell r="B175" t="str">
            <v>524-101</v>
          </cell>
        </row>
        <row r="176">
          <cell r="B176" t="str">
            <v>525-101</v>
          </cell>
        </row>
        <row r="177">
          <cell r="B177" t="str">
            <v>525-102</v>
          </cell>
        </row>
        <row r="178">
          <cell r="B178" t="str">
            <v>543-101</v>
          </cell>
        </row>
        <row r="179">
          <cell r="B179" t="str">
            <v>544-101</v>
          </cell>
        </row>
        <row r="180">
          <cell r="B180" t="str">
            <v>544-102</v>
          </cell>
        </row>
        <row r="181">
          <cell r="B181" t="str">
            <v>545-101</v>
          </cell>
        </row>
        <row r="182">
          <cell r="B182" t="str">
            <v>545-102</v>
          </cell>
        </row>
        <row r="183">
          <cell r="B183" t="str">
            <v>591-101</v>
          </cell>
        </row>
        <row r="184">
          <cell r="B184" t="str">
            <v>592-101</v>
          </cell>
        </row>
        <row r="185">
          <cell r="B185" t="str">
            <v>593-101</v>
          </cell>
        </row>
        <row r="186">
          <cell r="B186" t="str">
            <v>600-101</v>
          </cell>
        </row>
        <row r="187">
          <cell r="B187" t="str">
            <v>601-101</v>
          </cell>
        </row>
        <row r="188">
          <cell r="B188" t="str">
            <v>620-101</v>
          </cell>
        </row>
        <row r="189">
          <cell r="B189" t="str">
            <v>650-101</v>
          </cell>
        </row>
        <row r="190">
          <cell r="B190" t="str">
            <v>651-101</v>
          </cell>
        </row>
        <row r="191">
          <cell r="B191" t="str">
            <v>652-101</v>
          </cell>
        </row>
        <row r="192">
          <cell r="B192" t="str">
            <v>653-101</v>
          </cell>
        </row>
        <row r="193">
          <cell r="B193" t="str">
            <v>654-101</v>
          </cell>
        </row>
        <row r="194">
          <cell r="B194" t="str">
            <v>654-102</v>
          </cell>
        </row>
        <row r="195">
          <cell r="B195" t="str">
            <v>680-101</v>
          </cell>
        </row>
        <row r="196">
          <cell r="B196" t="str">
            <v>800-101</v>
          </cell>
        </row>
        <row r="1188">
          <cell r="C1188">
            <v>1</v>
          </cell>
          <cell r="D1188">
            <v>1</v>
          </cell>
          <cell r="E1188" t="str">
            <v>ETECHNO</v>
          </cell>
          <cell r="F1188" t="str">
            <v>Engineering Technologist</v>
          </cell>
          <cell r="G1188" t="str">
            <v>W</v>
          </cell>
          <cell r="H1188">
            <v>71.453197916666667</v>
          </cell>
          <cell r="I1188">
            <v>1500</v>
          </cell>
        </row>
        <row r="1189">
          <cell r="C1189">
            <v>2</v>
          </cell>
          <cell r="D1189">
            <v>1</v>
          </cell>
          <cell r="E1189" t="str">
            <v>MTR3</v>
          </cell>
          <cell r="F1189" t="str">
            <v>Meterperson - 3rd Class</v>
          </cell>
          <cell r="G1189" t="str">
            <v>W</v>
          </cell>
          <cell r="H1189">
            <v>57.388500976562497</v>
          </cell>
          <cell r="I1189">
            <v>1600</v>
          </cell>
        </row>
        <row r="1190">
          <cell r="C1190">
            <v>3</v>
          </cell>
          <cell r="D1190">
            <v>1</v>
          </cell>
          <cell r="E1190" t="str">
            <v>MPLH</v>
          </cell>
          <cell r="F1190" t="str">
            <v>Meterperson, Lead Hand</v>
          </cell>
          <cell r="G1190" t="str">
            <v>W</v>
          </cell>
          <cell r="H1190">
            <v>73.397998046875003</v>
          </cell>
          <cell r="I1190">
            <v>1600</v>
          </cell>
        </row>
        <row r="1191">
          <cell r="C1191">
            <v>4</v>
          </cell>
          <cell r="D1191">
            <v>8</v>
          </cell>
          <cell r="E1191" t="str">
            <v>MTR1</v>
          </cell>
          <cell r="F1191" t="str">
            <v>Meterperson - 1st Class</v>
          </cell>
          <cell r="G1191" t="str">
            <v>W</v>
          </cell>
          <cell r="H1191">
            <v>67.801499023437501</v>
          </cell>
          <cell r="I1191">
            <v>1600</v>
          </cell>
        </row>
        <row r="1192">
          <cell r="C1192" t="str">
            <v/>
          </cell>
          <cell r="D1192" t="str">
            <v/>
          </cell>
          <cell r="E1192" t="str">
            <v>MTR1</v>
          </cell>
          <cell r="F1192" t="str">
            <v>Meterperson - 1st Class</v>
          </cell>
          <cell r="G1192" t="str">
            <v>W</v>
          </cell>
          <cell r="H1192">
            <v>67.801499023437501</v>
          </cell>
          <cell r="I1192">
            <v>1600</v>
          </cell>
        </row>
        <row r="1193">
          <cell r="C1193" t="str">
            <v/>
          </cell>
          <cell r="D1193" t="str">
            <v/>
          </cell>
          <cell r="E1193" t="str">
            <v>MTR1</v>
          </cell>
          <cell r="F1193" t="str">
            <v>Meterperson - 1st Class</v>
          </cell>
          <cell r="G1193" t="str">
            <v>W</v>
          </cell>
          <cell r="H1193">
            <v>67.801499023437501</v>
          </cell>
          <cell r="I1193">
            <v>1600</v>
          </cell>
        </row>
        <row r="1194">
          <cell r="C1194" t="str">
            <v/>
          </cell>
          <cell r="D1194" t="str">
            <v/>
          </cell>
          <cell r="E1194" t="str">
            <v>MTR1</v>
          </cell>
          <cell r="F1194" t="str">
            <v>Meterperson - 1st Class</v>
          </cell>
          <cell r="G1194" t="str">
            <v>W</v>
          </cell>
          <cell r="H1194">
            <v>67.801499023437501</v>
          </cell>
          <cell r="I1194">
            <v>1600</v>
          </cell>
        </row>
        <row r="1195">
          <cell r="C1195" t="str">
            <v/>
          </cell>
          <cell r="D1195" t="str">
            <v/>
          </cell>
          <cell r="E1195" t="str">
            <v>MTR1</v>
          </cell>
          <cell r="F1195" t="str">
            <v>Meterperson - 1st Class</v>
          </cell>
          <cell r="G1195" t="str">
            <v>W</v>
          </cell>
          <cell r="H1195">
            <v>67.801499023437501</v>
          </cell>
          <cell r="I1195">
            <v>1600</v>
          </cell>
        </row>
        <row r="1196">
          <cell r="C1196">
            <v>5</v>
          </cell>
          <cell r="D1196">
            <v>1</v>
          </cell>
          <cell r="E1196" t="str">
            <v>SCC</v>
          </cell>
          <cell r="F1196" t="str">
            <v>Supervisor, Customer Connections</v>
          </cell>
          <cell r="G1196" t="str">
            <v>P</v>
          </cell>
          <cell r="H1196">
            <v>84.962177734375004</v>
          </cell>
          <cell r="I1196">
            <v>1600</v>
          </cell>
        </row>
        <row r="1197">
          <cell r="C1197">
            <v>6</v>
          </cell>
          <cell r="D1197">
            <v>1</v>
          </cell>
          <cell r="E1197" t="str">
            <v>MTR2</v>
          </cell>
          <cell r="F1197" t="str">
            <v>Meterperson - 2nd Class</v>
          </cell>
          <cell r="G1197" t="str">
            <v>W</v>
          </cell>
          <cell r="H1197">
            <v>62.809501953125</v>
          </cell>
          <cell r="I1197">
            <v>1600</v>
          </cell>
        </row>
        <row r="1198">
          <cell r="C1198">
            <v>7</v>
          </cell>
          <cell r="D1198">
            <v>4</v>
          </cell>
          <cell r="E1198" t="str">
            <v>MSC</v>
          </cell>
          <cell r="F1198" t="str">
            <v>Meter Support Clerk</v>
          </cell>
          <cell r="G1198" t="str">
            <v>W</v>
          </cell>
          <cell r="H1198">
            <v>42.023799479166669</v>
          </cell>
          <cell r="I1198">
            <v>1500</v>
          </cell>
        </row>
        <row r="1199">
          <cell r="C1199" t="str">
            <v/>
          </cell>
          <cell r="D1199" t="str">
            <v/>
          </cell>
          <cell r="E1199" t="str">
            <v>MSC</v>
          </cell>
          <cell r="F1199" t="str">
            <v>Meter Support Clerk</v>
          </cell>
          <cell r="G1199" t="str">
            <v>W</v>
          </cell>
          <cell r="H1199">
            <v>57.875999999999998</v>
          </cell>
          <cell r="I1199">
            <v>1500</v>
          </cell>
        </row>
        <row r="1200">
          <cell r="C1200" t="str">
            <v/>
          </cell>
          <cell r="D1200" t="str">
            <v/>
          </cell>
          <cell r="E1200" t="str">
            <v>MSC</v>
          </cell>
          <cell r="F1200" t="str">
            <v>Meter Support Clerk</v>
          </cell>
          <cell r="G1200" t="str">
            <v>W</v>
          </cell>
          <cell r="H1200">
            <v>42.023799479166669</v>
          </cell>
          <cell r="I1200">
            <v>1500</v>
          </cell>
        </row>
        <row r="1201">
          <cell r="C1201" t="str">
            <v/>
          </cell>
          <cell r="D1201" t="str">
            <v/>
          </cell>
          <cell r="E1201" t="str">
            <v>MSC</v>
          </cell>
          <cell r="F1201" t="str">
            <v>Meter Support Clerk</v>
          </cell>
          <cell r="G1201" t="str">
            <v>W</v>
          </cell>
          <cell r="H1201">
            <v>42.023799479166669</v>
          </cell>
          <cell r="I1201">
            <v>1500</v>
          </cell>
        </row>
        <row r="1202">
          <cell r="C1202">
            <v>8</v>
          </cell>
          <cell r="D1202">
            <v>3</v>
          </cell>
          <cell r="E1202" t="str">
            <v>ETECH2</v>
          </cell>
          <cell r="F1202" t="str">
            <v>Engineering Technician 2</v>
          </cell>
          <cell r="G1202" t="str">
            <v>W</v>
          </cell>
          <cell r="H1202">
            <v>51.01459895833333</v>
          </cell>
          <cell r="I1202">
            <v>1500</v>
          </cell>
        </row>
        <row r="1203">
          <cell r="C1203" t="str">
            <v/>
          </cell>
          <cell r="D1203" t="str">
            <v/>
          </cell>
          <cell r="E1203" t="str">
            <v>ETECH2</v>
          </cell>
          <cell r="F1203" t="str">
            <v>Engineering Technician 2</v>
          </cell>
          <cell r="G1203" t="str">
            <v>W</v>
          </cell>
          <cell r="H1203">
            <v>54.454401041666664</v>
          </cell>
          <cell r="I1203">
            <v>1500</v>
          </cell>
        </row>
        <row r="1204">
          <cell r="C1204" t="str">
            <v/>
          </cell>
          <cell r="D1204" t="str">
            <v/>
          </cell>
          <cell r="E1204" t="str">
            <v>MTR1</v>
          </cell>
          <cell r="F1204" t="str">
            <v>Meterperson - 1st Class</v>
          </cell>
          <cell r="G1204" t="str">
            <v>W</v>
          </cell>
          <cell r="H1204">
            <v>67.801499023437501</v>
          </cell>
          <cell r="I1204">
            <v>1600</v>
          </cell>
        </row>
        <row r="1205">
          <cell r="C1205">
            <v>9</v>
          </cell>
          <cell r="D1205">
            <v>1</v>
          </cell>
          <cell r="E1205" t="str">
            <v>MCC</v>
          </cell>
          <cell r="F1205" t="str">
            <v>Manager, Customer Connections</v>
          </cell>
          <cell r="G1205" t="str">
            <v>P</v>
          </cell>
          <cell r="H1205">
            <v>90.150380859375005</v>
          </cell>
          <cell r="I1205">
            <v>1600</v>
          </cell>
        </row>
        <row r="1206">
          <cell r="C1206" t="str">
            <v/>
          </cell>
          <cell r="D1206" t="str">
            <v/>
          </cell>
          <cell r="E1206" t="str">
            <v>MTR1</v>
          </cell>
          <cell r="F1206" t="str">
            <v>Meterperson - 1st Class</v>
          </cell>
          <cell r="G1206" t="str">
            <v>W</v>
          </cell>
          <cell r="H1206">
            <v>67.801499023437501</v>
          </cell>
          <cell r="I1206">
            <v>1600</v>
          </cell>
        </row>
        <row r="1207">
          <cell r="C1207" t="str">
            <v/>
          </cell>
          <cell r="D1207" t="str">
            <v/>
          </cell>
          <cell r="E1207" t="str">
            <v>MTR1</v>
          </cell>
          <cell r="F1207" t="str">
            <v>Meterperson - 1st Class</v>
          </cell>
          <cell r="G1207" t="str">
            <v>W</v>
          </cell>
          <cell r="H1207">
            <v>67.801499023437501</v>
          </cell>
          <cell r="I1207">
            <v>1600</v>
          </cell>
        </row>
        <row r="1208">
          <cell r="C1208" t="str">
            <v/>
          </cell>
          <cell r="D1208" t="str">
            <v/>
          </cell>
          <cell r="E1208" t="str">
            <v>ETECH2</v>
          </cell>
          <cell r="F1208" t="str">
            <v>Engineering Technician 2</v>
          </cell>
          <cell r="G1208" t="str">
            <v>W</v>
          </cell>
          <cell r="H1208">
            <v>51.01459895833333</v>
          </cell>
          <cell r="I1208">
            <v>1500</v>
          </cell>
        </row>
        <row r="1209"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  <cell r="H1209">
            <v>0</v>
          </cell>
          <cell r="I1209" t="str">
            <v/>
          </cell>
        </row>
        <row r="1210">
          <cell r="C1210" t="str">
            <v/>
          </cell>
          <cell r="D1210" t="str">
            <v/>
          </cell>
          <cell r="E1210" t="str">
            <v/>
          </cell>
          <cell r="F1210" t="str">
            <v/>
          </cell>
          <cell r="G1210" t="str">
            <v/>
          </cell>
          <cell r="H1210">
            <v>0</v>
          </cell>
          <cell r="I1210" t="str">
            <v/>
          </cell>
        </row>
        <row r="1211">
          <cell r="C1211" t="str">
            <v/>
          </cell>
          <cell r="D1211" t="str">
            <v/>
          </cell>
          <cell r="E1211" t="str">
            <v/>
          </cell>
          <cell r="F1211" t="str">
            <v/>
          </cell>
          <cell r="G1211" t="str">
            <v/>
          </cell>
          <cell r="H1211">
            <v>0</v>
          </cell>
          <cell r="I1211" t="str">
            <v/>
          </cell>
        </row>
        <row r="1212">
          <cell r="C1212" t="str">
            <v/>
          </cell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  <cell r="H1212">
            <v>0</v>
          </cell>
          <cell r="I1212" t="str">
            <v/>
          </cell>
        </row>
        <row r="1213">
          <cell r="C1213" t="str">
            <v/>
          </cell>
          <cell r="D1213" t="str">
            <v/>
          </cell>
          <cell r="E1213" t="str">
            <v/>
          </cell>
          <cell r="F1213" t="str">
            <v/>
          </cell>
          <cell r="G1213" t="str">
            <v/>
          </cell>
          <cell r="H1213">
            <v>0</v>
          </cell>
          <cell r="I1213" t="str">
            <v/>
          </cell>
        </row>
        <row r="1214">
          <cell r="C1214" t="str">
            <v/>
          </cell>
          <cell r="D1214" t="str">
            <v/>
          </cell>
          <cell r="E1214" t="str">
            <v/>
          </cell>
          <cell r="F1214" t="str">
            <v/>
          </cell>
          <cell r="G1214" t="str">
            <v/>
          </cell>
          <cell r="H1214">
            <v>0</v>
          </cell>
          <cell r="I1214" t="str">
            <v/>
          </cell>
        </row>
        <row r="1215"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  <cell r="H1215">
            <v>0</v>
          </cell>
          <cell r="I1215" t="str">
            <v/>
          </cell>
        </row>
        <row r="1216">
          <cell r="C1216" t="str">
            <v/>
          </cell>
          <cell r="D1216" t="str">
            <v/>
          </cell>
          <cell r="E1216" t="str">
            <v/>
          </cell>
          <cell r="F1216" t="str">
            <v/>
          </cell>
          <cell r="G1216" t="str">
            <v/>
          </cell>
          <cell r="H1216">
            <v>0</v>
          </cell>
          <cell r="I1216" t="str">
            <v/>
          </cell>
        </row>
        <row r="1217">
          <cell r="C1217" t="str">
            <v/>
          </cell>
          <cell r="D1217" t="str">
            <v/>
          </cell>
          <cell r="E1217" t="str">
            <v/>
          </cell>
          <cell r="F1217" t="str">
            <v/>
          </cell>
          <cell r="G1217" t="str">
            <v/>
          </cell>
          <cell r="H1217">
            <v>0</v>
          </cell>
          <cell r="I1217" t="str">
            <v/>
          </cell>
        </row>
        <row r="1218">
          <cell r="C1218" t="str">
            <v/>
          </cell>
          <cell r="D1218" t="str">
            <v/>
          </cell>
          <cell r="E1218" t="str">
            <v/>
          </cell>
          <cell r="F1218" t="str">
            <v/>
          </cell>
          <cell r="G1218" t="str">
            <v/>
          </cell>
          <cell r="H1218">
            <v>0</v>
          </cell>
          <cell r="I1218" t="str">
            <v/>
          </cell>
        </row>
        <row r="1219">
          <cell r="C1219" t="str">
            <v/>
          </cell>
          <cell r="D1219" t="str">
            <v/>
          </cell>
          <cell r="E1219" t="str">
            <v/>
          </cell>
          <cell r="F1219" t="str">
            <v/>
          </cell>
          <cell r="G1219" t="str">
            <v/>
          </cell>
          <cell r="H1219">
            <v>0</v>
          </cell>
          <cell r="I1219" t="str">
            <v/>
          </cell>
        </row>
        <row r="1220">
          <cell r="C1220" t="str">
            <v/>
          </cell>
          <cell r="D1220" t="str">
            <v/>
          </cell>
          <cell r="E1220" t="str">
            <v/>
          </cell>
          <cell r="F1220" t="str">
            <v/>
          </cell>
          <cell r="G1220" t="str">
            <v/>
          </cell>
          <cell r="H1220">
            <v>0</v>
          </cell>
          <cell r="I1220" t="str">
            <v/>
          </cell>
        </row>
        <row r="1221">
          <cell r="C1221" t="str">
            <v/>
          </cell>
          <cell r="D1221" t="str">
            <v/>
          </cell>
          <cell r="E1221" t="str">
            <v/>
          </cell>
          <cell r="F1221" t="str">
            <v/>
          </cell>
          <cell r="G1221" t="str">
            <v/>
          </cell>
          <cell r="H1221">
            <v>0</v>
          </cell>
          <cell r="I1221" t="str">
            <v/>
          </cell>
        </row>
        <row r="1222"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  <cell r="H1222">
            <v>0</v>
          </cell>
          <cell r="I1222" t="str">
            <v/>
          </cell>
        </row>
        <row r="1223">
          <cell r="C1223" t="str">
            <v/>
          </cell>
          <cell r="D1223" t="str">
            <v/>
          </cell>
          <cell r="E1223" t="str">
            <v/>
          </cell>
          <cell r="F1223" t="str">
            <v/>
          </cell>
          <cell r="G1223" t="str">
            <v/>
          </cell>
          <cell r="H1223">
            <v>0</v>
          </cell>
          <cell r="I1223" t="str">
            <v/>
          </cell>
        </row>
        <row r="1224"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  <cell r="H1224">
            <v>0</v>
          </cell>
          <cell r="I1224" t="str">
            <v/>
          </cell>
        </row>
        <row r="1225">
          <cell r="C1225" t="str">
            <v/>
          </cell>
          <cell r="D1225" t="str">
            <v/>
          </cell>
          <cell r="E1225" t="str">
            <v/>
          </cell>
          <cell r="F1225" t="str">
            <v/>
          </cell>
          <cell r="G1225" t="str">
            <v/>
          </cell>
          <cell r="H1225">
            <v>0</v>
          </cell>
          <cell r="I1225" t="str">
            <v/>
          </cell>
        </row>
        <row r="1226"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  <cell r="H1226">
            <v>0</v>
          </cell>
          <cell r="I1226" t="str">
            <v/>
          </cell>
        </row>
        <row r="1227">
          <cell r="C1227" t="str">
            <v/>
          </cell>
          <cell r="D1227" t="str">
            <v/>
          </cell>
          <cell r="E1227" t="str">
            <v/>
          </cell>
          <cell r="F1227" t="str">
            <v/>
          </cell>
          <cell r="G1227" t="str">
            <v/>
          </cell>
          <cell r="H1227">
            <v>0</v>
          </cell>
          <cell r="I1227" t="str">
            <v/>
          </cell>
        </row>
        <row r="1228"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  <cell r="H1228">
            <v>0</v>
          </cell>
          <cell r="I1228" t="str">
            <v/>
          </cell>
        </row>
        <row r="1229"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  <cell r="H1229">
            <v>0</v>
          </cell>
          <cell r="I1229" t="str">
            <v/>
          </cell>
        </row>
        <row r="1230"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  <cell r="H1230">
            <v>0</v>
          </cell>
          <cell r="I1230" t="str">
            <v/>
          </cell>
        </row>
        <row r="1231"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  <cell r="H1231">
            <v>0</v>
          </cell>
          <cell r="I1231" t="str">
            <v/>
          </cell>
        </row>
        <row r="1232">
          <cell r="C1232" t="str">
            <v/>
          </cell>
          <cell r="D1232" t="str">
            <v/>
          </cell>
          <cell r="E1232" t="str">
            <v/>
          </cell>
          <cell r="F1232" t="str">
            <v/>
          </cell>
          <cell r="G1232" t="str">
            <v/>
          </cell>
          <cell r="H1232">
            <v>0</v>
          </cell>
          <cell r="I1232" t="str">
            <v/>
          </cell>
        </row>
        <row r="1233">
          <cell r="C1233" t="str">
            <v/>
          </cell>
          <cell r="D1233" t="str">
            <v/>
          </cell>
          <cell r="E1233" t="str">
            <v/>
          </cell>
          <cell r="F1233" t="str">
            <v/>
          </cell>
          <cell r="G1233" t="str">
            <v/>
          </cell>
          <cell r="H1233">
            <v>0</v>
          </cell>
          <cell r="I1233" t="str">
            <v/>
          </cell>
        </row>
        <row r="1234">
          <cell r="C1234" t="str">
            <v/>
          </cell>
          <cell r="D1234" t="str">
            <v/>
          </cell>
          <cell r="E1234" t="str">
            <v/>
          </cell>
          <cell r="F1234" t="str">
            <v/>
          </cell>
          <cell r="G1234" t="str">
            <v/>
          </cell>
          <cell r="H1234">
            <v>0</v>
          </cell>
          <cell r="I1234" t="str">
            <v/>
          </cell>
        </row>
        <row r="1235">
          <cell r="C1235" t="str">
            <v/>
          </cell>
          <cell r="D1235" t="str">
            <v/>
          </cell>
          <cell r="E1235" t="str">
            <v/>
          </cell>
          <cell r="F1235" t="str">
            <v/>
          </cell>
          <cell r="G1235" t="str">
            <v/>
          </cell>
          <cell r="H1235">
            <v>0</v>
          </cell>
          <cell r="I1235" t="str">
            <v/>
          </cell>
        </row>
        <row r="1236">
          <cell r="C1236" t="str">
            <v/>
          </cell>
          <cell r="D1236" t="str">
            <v/>
          </cell>
          <cell r="E1236" t="str">
            <v/>
          </cell>
          <cell r="F1236" t="str">
            <v/>
          </cell>
          <cell r="G1236" t="str">
            <v/>
          </cell>
          <cell r="H1236">
            <v>0</v>
          </cell>
          <cell r="I1236" t="str">
            <v/>
          </cell>
        </row>
        <row r="1237">
          <cell r="C1237" t="str">
            <v/>
          </cell>
          <cell r="D1237" t="str">
            <v/>
          </cell>
          <cell r="E1237" t="str">
            <v/>
          </cell>
          <cell r="F1237" t="str">
            <v/>
          </cell>
          <cell r="G1237" t="str">
            <v/>
          </cell>
          <cell r="H1237">
            <v>0</v>
          </cell>
          <cell r="I1237" t="str">
            <v/>
          </cell>
        </row>
        <row r="1238">
          <cell r="C1238" t="str">
            <v/>
          </cell>
          <cell r="D1238" t="str">
            <v/>
          </cell>
          <cell r="E1238" t="str">
            <v/>
          </cell>
          <cell r="F1238" t="str">
            <v/>
          </cell>
          <cell r="G1238" t="str">
            <v/>
          </cell>
          <cell r="H1238">
            <v>0</v>
          </cell>
          <cell r="I1238" t="str">
            <v/>
          </cell>
        </row>
        <row r="1239">
          <cell r="C1239" t="str">
            <v/>
          </cell>
          <cell r="D1239" t="str">
            <v/>
          </cell>
          <cell r="E1239" t="str">
            <v/>
          </cell>
          <cell r="F1239" t="str">
            <v/>
          </cell>
          <cell r="G1239" t="str">
            <v/>
          </cell>
          <cell r="H1239">
            <v>0</v>
          </cell>
          <cell r="I1239" t="str">
            <v/>
          </cell>
        </row>
        <row r="1240">
          <cell r="C1240" t="str">
            <v/>
          </cell>
          <cell r="D1240" t="str">
            <v/>
          </cell>
          <cell r="E1240" t="str">
            <v/>
          </cell>
          <cell r="F1240" t="str">
            <v/>
          </cell>
          <cell r="G1240" t="str">
            <v/>
          </cell>
          <cell r="H1240">
            <v>0</v>
          </cell>
          <cell r="I1240" t="str">
            <v/>
          </cell>
        </row>
        <row r="1241">
          <cell r="C1241" t="str">
            <v/>
          </cell>
          <cell r="D1241" t="str">
            <v/>
          </cell>
          <cell r="E1241" t="str">
            <v/>
          </cell>
          <cell r="F1241" t="str">
            <v/>
          </cell>
          <cell r="G1241" t="str">
            <v/>
          </cell>
          <cell r="H1241">
            <v>0</v>
          </cell>
          <cell r="I1241" t="str">
            <v/>
          </cell>
        </row>
        <row r="1242">
          <cell r="C1242" t="str">
            <v/>
          </cell>
          <cell r="D1242" t="str">
            <v/>
          </cell>
          <cell r="E1242" t="str">
            <v/>
          </cell>
          <cell r="F1242" t="str">
            <v/>
          </cell>
          <cell r="G1242" t="str">
            <v/>
          </cell>
          <cell r="H1242">
            <v>0</v>
          </cell>
          <cell r="I1242" t="str">
            <v/>
          </cell>
        </row>
        <row r="1243">
          <cell r="C1243" t="str">
            <v/>
          </cell>
          <cell r="D1243" t="str">
            <v/>
          </cell>
          <cell r="E1243" t="str">
            <v/>
          </cell>
          <cell r="F1243" t="str">
            <v/>
          </cell>
          <cell r="G1243" t="str">
            <v/>
          </cell>
          <cell r="H1243">
            <v>0</v>
          </cell>
          <cell r="I1243" t="str">
            <v/>
          </cell>
        </row>
        <row r="1244">
          <cell r="C1244" t="str">
            <v/>
          </cell>
          <cell r="D1244" t="str">
            <v/>
          </cell>
          <cell r="E1244" t="str">
            <v/>
          </cell>
          <cell r="F1244" t="str">
            <v/>
          </cell>
          <cell r="G1244" t="str">
            <v/>
          </cell>
          <cell r="H1244">
            <v>0</v>
          </cell>
          <cell r="I1244" t="str">
            <v/>
          </cell>
        </row>
        <row r="1245">
          <cell r="C1245" t="str">
            <v/>
          </cell>
          <cell r="D1245" t="str">
            <v/>
          </cell>
          <cell r="E1245" t="str">
            <v/>
          </cell>
          <cell r="F1245" t="str">
            <v/>
          </cell>
          <cell r="G1245" t="str">
            <v/>
          </cell>
          <cell r="H1245">
            <v>0</v>
          </cell>
          <cell r="I1245" t="str">
            <v/>
          </cell>
        </row>
        <row r="1246">
          <cell r="C1246" t="str">
            <v/>
          </cell>
          <cell r="D1246" t="str">
            <v/>
          </cell>
          <cell r="E1246" t="str">
            <v/>
          </cell>
          <cell r="F1246" t="str">
            <v/>
          </cell>
          <cell r="G1246" t="str">
            <v/>
          </cell>
          <cell r="H1246">
            <v>0</v>
          </cell>
          <cell r="I1246" t="str">
            <v/>
          </cell>
        </row>
        <row r="1247">
          <cell r="C1247" t="str">
            <v/>
          </cell>
          <cell r="D1247" t="str">
            <v/>
          </cell>
          <cell r="E1247" t="str">
            <v/>
          </cell>
          <cell r="F1247" t="str">
            <v/>
          </cell>
          <cell r="G1247" t="str">
            <v/>
          </cell>
          <cell r="H1247">
            <v>0</v>
          </cell>
          <cell r="I1247" t="str">
            <v/>
          </cell>
        </row>
        <row r="1248">
          <cell r="C1248" t="str">
            <v/>
          </cell>
          <cell r="D1248" t="str">
            <v/>
          </cell>
          <cell r="E1248" t="str">
            <v/>
          </cell>
          <cell r="F1248" t="str">
            <v/>
          </cell>
          <cell r="G1248" t="str">
            <v/>
          </cell>
          <cell r="H1248">
            <v>0</v>
          </cell>
          <cell r="I1248" t="str">
            <v/>
          </cell>
        </row>
        <row r="1249"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  <cell r="H1249">
            <v>0</v>
          </cell>
          <cell r="I1249" t="str">
            <v/>
          </cell>
        </row>
        <row r="1250">
          <cell r="C1250" t="str">
            <v/>
          </cell>
          <cell r="D1250" t="str">
            <v/>
          </cell>
          <cell r="E1250" t="str">
            <v/>
          </cell>
          <cell r="F1250" t="str">
            <v/>
          </cell>
          <cell r="G1250" t="str">
            <v/>
          </cell>
          <cell r="H1250">
            <v>0</v>
          </cell>
          <cell r="I1250" t="str">
            <v/>
          </cell>
        </row>
        <row r="1251">
          <cell r="C1251" t="str">
            <v/>
          </cell>
          <cell r="D1251" t="str">
            <v/>
          </cell>
          <cell r="E1251" t="str">
            <v/>
          </cell>
          <cell r="F1251" t="str">
            <v/>
          </cell>
          <cell r="G1251" t="str">
            <v/>
          </cell>
          <cell r="H1251">
            <v>0</v>
          </cell>
          <cell r="I1251" t="str">
            <v/>
          </cell>
        </row>
        <row r="1252"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  <cell r="H1252">
            <v>0</v>
          </cell>
          <cell r="I1252" t="str">
            <v/>
          </cell>
        </row>
        <row r="1253">
          <cell r="C1253" t="str">
            <v/>
          </cell>
          <cell r="D1253" t="str">
            <v/>
          </cell>
          <cell r="E1253" t="str">
            <v/>
          </cell>
          <cell r="F1253" t="str">
            <v/>
          </cell>
          <cell r="G1253" t="str">
            <v/>
          </cell>
          <cell r="H1253">
            <v>0</v>
          </cell>
          <cell r="I1253" t="str">
            <v/>
          </cell>
        </row>
        <row r="1254">
          <cell r="C1254" t="str">
            <v/>
          </cell>
          <cell r="D1254" t="str">
            <v/>
          </cell>
          <cell r="E1254" t="str">
            <v/>
          </cell>
          <cell r="F1254" t="str">
            <v/>
          </cell>
          <cell r="G1254" t="str">
            <v/>
          </cell>
          <cell r="H1254">
            <v>0</v>
          </cell>
          <cell r="I1254" t="str">
            <v/>
          </cell>
        </row>
        <row r="1255"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  <cell r="H1255">
            <v>0</v>
          </cell>
          <cell r="I1255" t="str">
            <v/>
          </cell>
        </row>
        <row r="1256">
          <cell r="C1256" t="str">
            <v/>
          </cell>
          <cell r="D1256" t="str">
            <v/>
          </cell>
          <cell r="E1256" t="str">
            <v/>
          </cell>
          <cell r="F1256" t="str">
            <v/>
          </cell>
          <cell r="G1256" t="str">
            <v/>
          </cell>
          <cell r="H1256">
            <v>0</v>
          </cell>
          <cell r="I1256" t="str">
            <v/>
          </cell>
        </row>
        <row r="1257">
          <cell r="C1257" t="str">
            <v/>
          </cell>
          <cell r="D1257" t="str">
            <v/>
          </cell>
          <cell r="E1257" t="str">
            <v/>
          </cell>
          <cell r="F1257" t="str">
            <v/>
          </cell>
          <cell r="G1257" t="str">
            <v/>
          </cell>
          <cell r="H1257">
            <v>0</v>
          </cell>
          <cell r="I1257" t="str">
            <v/>
          </cell>
        </row>
        <row r="1258"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  <cell r="H1258">
            <v>0</v>
          </cell>
          <cell r="I1258" t="str">
            <v/>
          </cell>
        </row>
        <row r="1259">
          <cell r="C1259" t="str">
            <v/>
          </cell>
          <cell r="D1259" t="str">
            <v/>
          </cell>
          <cell r="E1259" t="str">
            <v/>
          </cell>
          <cell r="F1259" t="str">
            <v/>
          </cell>
          <cell r="G1259" t="str">
            <v/>
          </cell>
          <cell r="H1259">
            <v>0</v>
          </cell>
          <cell r="I1259" t="str">
            <v/>
          </cell>
        </row>
        <row r="1260">
          <cell r="C1260" t="str">
            <v/>
          </cell>
          <cell r="D1260" t="str">
            <v/>
          </cell>
          <cell r="E1260" t="str">
            <v/>
          </cell>
          <cell r="F1260" t="str">
            <v/>
          </cell>
          <cell r="G1260" t="str">
            <v/>
          </cell>
          <cell r="H1260">
            <v>0</v>
          </cell>
          <cell r="I1260" t="str">
            <v/>
          </cell>
        </row>
        <row r="1261"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  <cell r="H1261">
            <v>0</v>
          </cell>
          <cell r="I1261" t="str">
            <v/>
          </cell>
        </row>
        <row r="1262"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  <cell r="H1262">
            <v>0</v>
          </cell>
          <cell r="I1262" t="str">
            <v/>
          </cell>
        </row>
        <row r="1263">
          <cell r="C1263" t="str">
            <v/>
          </cell>
          <cell r="D1263" t="str">
            <v/>
          </cell>
          <cell r="E1263" t="str">
            <v/>
          </cell>
          <cell r="F1263" t="str">
            <v/>
          </cell>
          <cell r="G1263" t="str">
            <v/>
          </cell>
          <cell r="H1263">
            <v>0</v>
          </cell>
          <cell r="I1263" t="str">
            <v/>
          </cell>
        </row>
        <row r="1264">
          <cell r="C1264" t="str">
            <v/>
          </cell>
          <cell r="D1264" t="str">
            <v/>
          </cell>
          <cell r="E1264" t="str">
            <v/>
          </cell>
          <cell r="F1264" t="str">
            <v/>
          </cell>
          <cell r="G1264" t="str">
            <v/>
          </cell>
          <cell r="H1264">
            <v>0</v>
          </cell>
          <cell r="I1264" t="str">
            <v/>
          </cell>
        </row>
        <row r="1265"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  <cell r="H1265">
            <v>0</v>
          </cell>
          <cell r="I1265" t="str">
            <v/>
          </cell>
        </row>
        <row r="1266">
          <cell r="C1266" t="str">
            <v/>
          </cell>
          <cell r="D1266" t="str">
            <v/>
          </cell>
          <cell r="E1266" t="str">
            <v/>
          </cell>
          <cell r="F1266" t="str">
            <v/>
          </cell>
          <cell r="G1266" t="str">
            <v/>
          </cell>
          <cell r="H1266">
            <v>0</v>
          </cell>
          <cell r="I1266" t="str">
            <v/>
          </cell>
        </row>
        <row r="1267">
          <cell r="C1267" t="str">
            <v/>
          </cell>
          <cell r="D1267" t="str">
            <v/>
          </cell>
          <cell r="E1267" t="str">
            <v/>
          </cell>
          <cell r="F1267" t="str">
            <v/>
          </cell>
          <cell r="G1267" t="str">
            <v/>
          </cell>
          <cell r="H1267">
            <v>0</v>
          </cell>
          <cell r="I1267" t="str">
            <v/>
          </cell>
        </row>
        <row r="1268">
          <cell r="C1268" t="str">
            <v/>
          </cell>
          <cell r="D1268" t="str">
            <v/>
          </cell>
          <cell r="E1268" t="str">
            <v/>
          </cell>
          <cell r="F1268" t="str">
            <v/>
          </cell>
          <cell r="G1268" t="str">
            <v/>
          </cell>
          <cell r="H1268">
            <v>0</v>
          </cell>
          <cell r="I1268" t="str">
            <v/>
          </cell>
        </row>
        <row r="1269">
          <cell r="C1269" t="str">
            <v/>
          </cell>
          <cell r="D1269" t="str">
            <v/>
          </cell>
          <cell r="E1269" t="str">
            <v/>
          </cell>
          <cell r="F1269" t="str">
            <v/>
          </cell>
          <cell r="G1269" t="str">
            <v/>
          </cell>
          <cell r="H1269">
            <v>0</v>
          </cell>
          <cell r="I1269" t="str">
            <v/>
          </cell>
        </row>
        <row r="1270">
          <cell r="C1270" t="str">
            <v/>
          </cell>
          <cell r="D1270" t="str">
            <v/>
          </cell>
          <cell r="E1270" t="str">
            <v/>
          </cell>
          <cell r="F1270" t="str">
            <v/>
          </cell>
          <cell r="G1270" t="str">
            <v/>
          </cell>
          <cell r="H1270">
            <v>0</v>
          </cell>
          <cell r="I1270" t="str">
            <v/>
          </cell>
        </row>
        <row r="1271">
          <cell r="C1271" t="str">
            <v/>
          </cell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  <cell r="H1271">
            <v>0</v>
          </cell>
          <cell r="I1271" t="str">
            <v/>
          </cell>
        </row>
        <row r="1272">
          <cell r="C1272" t="str">
            <v/>
          </cell>
          <cell r="D1272" t="str">
            <v/>
          </cell>
          <cell r="E1272" t="str">
            <v/>
          </cell>
          <cell r="F1272" t="str">
            <v/>
          </cell>
          <cell r="G1272" t="str">
            <v/>
          </cell>
          <cell r="H1272">
            <v>0</v>
          </cell>
          <cell r="I1272" t="str">
            <v/>
          </cell>
        </row>
        <row r="1273">
          <cell r="C1273" t="str">
            <v/>
          </cell>
          <cell r="D1273" t="str">
            <v/>
          </cell>
          <cell r="E1273" t="str">
            <v/>
          </cell>
          <cell r="F1273" t="str">
            <v/>
          </cell>
          <cell r="G1273" t="str">
            <v/>
          </cell>
          <cell r="H1273">
            <v>0</v>
          </cell>
          <cell r="I1273" t="str">
            <v/>
          </cell>
        </row>
        <row r="1274"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  <cell r="H1274">
            <v>0</v>
          </cell>
          <cell r="I1274" t="str">
            <v/>
          </cell>
        </row>
        <row r="1275">
          <cell r="C1275" t="str">
            <v/>
          </cell>
          <cell r="D1275" t="str">
            <v/>
          </cell>
          <cell r="E1275" t="str">
            <v/>
          </cell>
          <cell r="F1275" t="str">
            <v/>
          </cell>
          <cell r="G1275" t="str">
            <v/>
          </cell>
          <cell r="H1275">
            <v>0</v>
          </cell>
          <cell r="I1275" t="str">
            <v/>
          </cell>
        </row>
        <row r="1276">
          <cell r="C1276" t="str">
            <v/>
          </cell>
          <cell r="D1276" t="str">
            <v/>
          </cell>
          <cell r="E1276" t="str">
            <v/>
          </cell>
          <cell r="F1276" t="str">
            <v/>
          </cell>
          <cell r="G1276" t="str">
            <v/>
          </cell>
          <cell r="H1276">
            <v>0</v>
          </cell>
          <cell r="I1276" t="str">
            <v/>
          </cell>
        </row>
        <row r="1277"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  <cell r="H1277">
            <v>0</v>
          </cell>
          <cell r="I1277" t="str">
            <v/>
          </cell>
        </row>
        <row r="1278"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  <cell r="H1278">
            <v>0</v>
          </cell>
          <cell r="I1278" t="str">
            <v/>
          </cell>
        </row>
        <row r="1279"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  <cell r="H1279">
            <v>0</v>
          </cell>
          <cell r="I1279" t="str">
            <v/>
          </cell>
        </row>
        <row r="1280"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  <cell r="H1280">
            <v>0</v>
          </cell>
          <cell r="I1280" t="str">
            <v/>
          </cell>
        </row>
        <row r="1281"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  <cell r="H1281">
            <v>0</v>
          </cell>
          <cell r="I1281" t="str">
            <v/>
          </cell>
        </row>
        <row r="1282">
          <cell r="C1282" t="str">
            <v/>
          </cell>
          <cell r="D1282" t="str">
            <v/>
          </cell>
          <cell r="E1282" t="str">
            <v/>
          </cell>
          <cell r="F1282" t="str">
            <v/>
          </cell>
          <cell r="G1282" t="str">
            <v/>
          </cell>
          <cell r="H1282">
            <v>0</v>
          </cell>
          <cell r="I1282" t="str">
            <v/>
          </cell>
        </row>
        <row r="1283">
          <cell r="C1283" t="str">
            <v/>
          </cell>
          <cell r="D1283" t="str">
            <v/>
          </cell>
          <cell r="E1283" t="str">
            <v/>
          </cell>
          <cell r="F1283" t="str">
            <v/>
          </cell>
          <cell r="G1283" t="str">
            <v/>
          </cell>
          <cell r="H1283">
            <v>0</v>
          </cell>
          <cell r="I1283" t="str">
            <v/>
          </cell>
        </row>
        <row r="1284">
          <cell r="C1284" t="str">
            <v/>
          </cell>
          <cell r="D1284" t="str">
            <v/>
          </cell>
          <cell r="E1284" t="str">
            <v/>
          </cell>
          <cell r="F1284" t="str">
            <v/>
          </cell>
          <cell r="G1284" t="str">
            <v/>
          </cell>
          <cell r="H1284">
            <v>0</v>
          </cell>
          <cell r="I1284" t="str">
            <v/>
          </cell>
        </row>
        <row r="1285">
          <cell r="C1285" t="str">
            <v/>
          </cell>
          <cell r="D1285" t="str">
            <v/>
          </cell>
          <cell r="E1285" t="str">
            <v/>
          </cell>
          <cell r="F1285" t="str">
            <v/>
          </cell>
          <cell r="G1285" t="str">
            <v/>
          </cell>
          <cell r="H1285">
            <v>0</v>
          </cell>
          <cell r="I1285" t="str">
            <v/>
          </cell>
        </row>
        <row r="1286">
          <cell r="C1286" t="str">
            <v/>
          </cell>
          <cell r="D1286" t="str">
            <v/>
          </cell>
          <cell r="E1286" t="str">
            <v/>
          </cell>
          <cell r="F1286" t="str">
            <v/>
          </cell>
          <cell r="G1286" t="str">
            <v/>
          </cell>
          <cell r="H1286">
            <v>0</v>
          </cell>
          <cell r="I1286" t="str">
            <v/>
          </cell>
        </row>
        <row r="1287">
          <cell r="C1287" t="str">
            <v/>
          </cell>
          <cell r="D1287" t="str">
            <v/>
          </cell>
          <cell r="E1287" t="str">
            <v/>
          </cell>
          <cell r="F1287" t="str">
            <v/>
          </cell>
          <cell r="G1287" t="str">
            <v/>
          </cell>
          <cell r="H1287">
            <v>0</v>
          </cell>
          <cell r="I1287" t="str">
            <v/>
          </cell>
        </row>
        <row r="1288">
          <cell r="C1288">
            <v>10</v>
          </cell>
          <cell r="D1288">
            <v>1</v>
          </cell>
          <cell r="E1288" t="str">
            <v/>
          </cell>
          <cell r="F1288" t="str">
            <v>New classification</v>
          </cell>
          <cell r="G1288" t="str">
            <v>W</v>
          </cell>
          <cell r="H1288">
            <v>0</v>
          </cell>
          <cell r="I1288">
            <v>1600</v>
          </cell>
        </row>
        <row r="1289">
          <cell r="C1289" t="str">
            <v/>
          </cell>
          <cell r="D1289" t="str">
            <v/>
          </cell>
          <cell r="E1289" t="str">
            <v/>
          </cell>
          <cell r="F1289" t="str">
            <v/>
          </cell>
          <cell r="G1289" t="str">
            <v>W</v>
          </cell>
          <cell r="H1289">
            <v>0</v>
          </cell>
          <cell r="I1289" t="str">
            <v/>
          </cell>
        </row>
        <row r="1290">
          <cell r="C1290" t="str">
            <v/>
          </cell>
          <cell r="D1290" t="str">
            <v/>
          </cell>
          <cell r="E1290" t="str">
            <v/>
          </cell>
          <cell r="F1290" t="str">
            <v/>
          </cell>
          <cell r="G1290" t="str">
            <v/>
          </cell>
          <cell r="H1290">
            <v>0</v>
          </cell>
          <cell r="I1290" t="str">
            <v/>
          </cell>
        </row>
        <row r="1291">
          <cell r="C1291" t="str">
            <v/>
          </cell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  <cell r="H1291">
            <v>0</v>
          </cell>
          <cell r="I1291" t="str">
            <v/>
          </cell>
        </row>
        <row r="1292"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  <cell r="H1292">
            <v>0</v>
          </cell>
          <cell r="I1292" t="str">
            <v/>
          </cell>
        </row>
        <row r="1293">
          <cell r="C1293" t="str">
            <v/>
          </cell>
          <cell r="D1293" t="str">
            <v/>
          </cell>
          <cell r="E1293" t="str">
            <v/>
          </cell>
          <cell r="F1293" t="str">
            <v/>
          </cell>
          <cell r="G1293" t="str">
            <v/>
          </cell>
          <cell r="H1293">
            <v>0</v>
          </cell>
          <cell r="I1293" t="str">
            <v/>
          </cell>
        </row>
        <row r="1294"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  <cell r="H1294">
            <v>0</v>
          </cell>
          <cell r="I1294" t="str">
            <v/>
          </cell>
        </row>
        <row r="1295"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  <cell r="H1295">
            <v>0</v>
          </cell>
          <cell r="I1295" t="str">
            <v/>
          </cell>
        </row>
        <row r="1296">
          <cell r="C1296" t="str">
            <v/>
          </cell>
          <cell r="D1296" t="str">
            <v/>
          </cell>
          <cell r="E1296" t="str">
            <v/>
          </cell>
          <cell r="F1296" t="str">
            <v/>
          </cell>
          <cell r="G1296" t="str">
            <v/>
          </cell>
          <cell r="H1296">
            <v>0</v>
          </cell>
          <cell r="I1296" t="str">
            <v/>
          </cell>
        </row>
        <row r="1297">
          <cell r="C1297" t="str">
            <v/>
          </cell>
          <cell r="D1297" t="str">
            <v/>
          </cell>
          <cell r="E1297" t="str">
            <v/>
          </cell>
          <cell r="F1297" t="str">
            <v/>
          </cell>
          <cell r="G1297" t="str">
            <v/>
          </cell>
          <cell r="H1297">
            <v>0</v>
          </cell>
          <cell r="I1297" t="str">
            <v/>
          </cell>
        </row>
        <row r="1298">
          <cell r="C1298" t="str">
            <v/>
          </cell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  <cell r="H1298">
            <v>0</v>
          </cell>
          <cell r="I1298" t="str">
            <v/>
          </cell>
        </row>
        <row r="1299"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  <cell r="H1299">
            <v>0</v>
          </cell>
          <cell r="I1299" t="str">
            <v/>
          </cell>
        </row>
        <row r="1300">
          <cell r="C1300" t="str">
            <v/>
          </cell>
          <cell r="D1300" t="str">
            <v/>
          </cell>
          <cell r="E1300" t="str">
            <v/>
          </cell>
          <cell r="F1300" t="str">
            <v/>
          </cell>
          <cell r="G1300" t="str">
            <v/>
          </cell>
          <cell r="H1300">
            <v>0</v>
          </cell>
          <cell r="I1300" t="str">
            <v/>
          </cell>
        </row>
        <row r="1301">
          <cell r="C1301" t="str">
            <v/>
          </cell>
          <cell r="D1301" t="str">
            <v/>
          </cell>
          <cell r="E1301" t="str">
            <v/>
          </cell>
          <cell r="F1301" t="str">
            <v/>
          </cell>
          <cell r="G1301" t="str">
            <v/>
          </cell>
          <cell r="H1301">
            <v>0</v>
          </cell>
          <cell r="I1301" t="str">
            <v/>
          </cell>
        </row>
        <row r="1302">
          <cell r="C1302" t="str">
            <v/>
          </cell>
          <cell r="D1302" t="str">
            <v/>
          </cell>
          <cell r="E1302" t="str">
            <v/>
          </cell>
          <cell r="F1302" t="str">
            <v/>
          </cell>
          <cell r="G1302" t="str">
            <v/>
          </cell>
          <cell r="H1302">
            <v>0</v>
          </cell>
          <cell r="I1302" t="str">
            <v/>
          </cell>
        </row>
        <row r="1303">
          <cell r="C1303" t="str">
            <v/>
          </cell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  <cell r="H1303">
            <v>0</v>
          </cell>
          <cell r="I1303" t="str">
            <v/>
          </cell>
        </row>
        <row r="1304">
          <cell r="C1304" t="str">
            <v/>
          </cell>
          <cell r="D1304" t="str">
            <v/>
          </cell>
          <cell r="E1304" t="str">
            <v/>
          </cell>
          <cell r="F1304" t="str">
            <v/>
          </cell>
          <cell r="G1304" t="str">
            <v/>
          </cell>
          <cell r="H1304">
            <v>0</v>
          </cell>
          <cell r="I1304" t="str">
            <v/>
          </cell>
        </row>
        <row r="1305">
          <cell r="C1305" t="str">
            <v/>
          </cell>
          <cell r="D1305" t="str">
            <v/>
          </cell>
          <cell r="E1305" t="str">
            <v/>
          </cell>
          <cell r="F1305" t="str">
            <v/>
          </cell>
          <cell r="G1305" t="str">
            <v/>
          </cell>
          <cell r="H1305">
            <v>0</v>
          </cell>
          <cell r="I1305" t="str">
            <v/>
          </cell>
        </row>
        <row r="1306">
          <cell r="C1306" t="str">
            <v/>
          </cell>
          <cell r="D1306" t="str">
            <v/>
          </cell>
          <cell r="E1306" t="str">
            <v/>
          </cell>
          <cell r="F1306" t="str">
            <v/>
          </cell>
          <cell r="G1306" t="str">
            <v/>
          </cell>
          <cell r="H1306">
            <v>0</v>
          </cell>
          <cell r="I1306" t="str">
            <v/>
          </cell>
        </row>
        <row r="1307">
          <cell r="C1307" t="str">
            <v/>
          </cell>
          <cell r="D1307" t="str">
            <v/>
          </cell>
          <cell r="E1307" t="str">
            <v/>
          </cell>
          <cell r="F1307" t="str">
            <v/>
          </cell>
          <cell r="G1307" t="str">
            <v/>
          </cell>
          <cell r="H1307">
            <v>0</v>
          </cell>
          <cell r="I1307" t="str">
            <v/>
          </cell>
        </row>
        <row r="1308">
          <cell r="C1308" t="str">
            <v/>
          </cell>
          <cell r="D1308" t="str">
            <v/>
          </cell>
          <cell r="E1308" t="str">
            <v/>
          </cell>
          <cell r="F1308" t="str">
            <v/>
          </cell>
          <cell r="G1308" t="str">
            <v/>
          </cell>
          <cell r="H1308">
            <v>0</v>
          </cell>
          <cell r="I1308" t="str">
            <v/>
          </cell>
        </row>
        <row r="1309"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  <cell r="H1309">
            <v>0</v>
          </cell>
          <cell r="I1309" t="str">
            <v/>
          </cell>
        </row>
        <row r="1310"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  <cell r="H1310">
            <v>0</v>
          </cell>
          <cell r="I1310" t="str">
            <v/>
          </cell>
        </row>
        <row r="1311"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  <cell r="H1311">
            <v>0</v>
          </cell>
          <cell r="I1311" t="str">
            <v/>
          </cell>
        </row>
        <row r="1312">
          <cell r="C1312" t="str">
            <v/>
          </cell>
          <cell r="D1312" t="str">
            <v/>
          </cell>
          <cell r="E1312" t="str">
            <v/>
          </cell>
          <cell r="F1312" t="str">
            <v/>
          </cell>
          <cell r="G1312" t="str">
            <v/>
          </cell>
          <cell r="H1312">
            <v>0</v>
          </cell>
          <cell r="I1312" t="str">
            <v/>
          </cell>
        </row>
        <row r="1313">
          <cell r="C1313" t="str">
            <v/>
          </cell>
          <cell r="D1313" t="str">
            <v/>
          </cell>
          <cell r="E1313" t="str">
            <v>Student</v>
          </cell>
          <cell r="F1313" t="str">
            <v/>
          </cell>
          <cell r="G1313" t="str">
            <v/>
          </cell>
          <cell r="H1313">
            <v>14.56</v>
          </cell>
          <cell r="I1313">
            <v>500</v>
          </cell>
        </row>
        <row r="1314">
          <cell r="C1314">
            <v>11</v>
          </cell>
          <cell r="D1314">
            <v>1</v>
          </cell>
          <cell r="E1314" t="str">
            <v>Student</v>
          </cell>
          <cell r="F1314" t="str">
            <v>Summer Student</v>
          </cell>
          <cell r="G1314" t="str">
            <v>W</v>
          </cell>
          <cell r="H1314">
            <v>14.56</v>
          </cell>
          <cell r="I1314">
            <v>500</v>
          </cell>
        </row>
        <row r="1315">
          <cell r="C1315" t="str">
            <v/>
          </cell>
          <cell r="D1315" t="str">
            <v/>
          </cell>
          <cell r="E1315" t="str">
            <v>Student</v>
          </cell>
          <cell r="F1315" t="str">
            <v/>
          </cell>
          <cell r="G1315" t="str">
            <v/>
          </cell>
          <cell r="H1315">
            <v>14.56</v>
          </cell>
          <cell r="I1315">
            <v>500</v>
          </cell>
        </row>
        <row r="1316">
          <cell r="C1316" t="str">
            <v/>
          </cell>
          <cell r="D1316" t="str">
            <v/>
          </cell>
          <cell r="E1316" t="str">
            <v>Student</v>
          </cell>
          <cell r="F1316" t="str">
            <v/>
          </cell>
          <cell r="G1316" t="str">
            <v/>
          </cell>
          <cell r="H1316">
            <v>14.56</v>
          </cell>
          <cell r="I1316">
            <v>500</v>
          </cell>
        </row>
        <row r="1317">
          <cell r="C1317" t="str">
            <v/>
          </cell>
          <cell r="D1317" t="str">
            <v/>
          </cell>
          <cell r="E1317" t="str">
            <v>Student</v>
          </cell>
          <cell r="F1317" t="str">
            <v/>
          </cell>
          <cell r="G1317" t="str">
            <v/>
          </cell>
          <cell r="H1317">
            <v>14.56</v>
          </cell>
          <cell r="I1317">
            <v>500</v>
          </cell>
        </row>
        <row r="1318">
          <cell r="C1318" t="str">
            <v/>
          </cell>
          <cell r="D1318" t="str">
            <v/>
          </cell>
          <cell r="E1318" t="str">
            <v>Student</v>
          </cell>
          <cell r="F1318" t="str">
            <v/>
          </cell>
          <cell r="G1318" t="str">
            <v/>
          </cell>
          <cell r="H1318">
            <v>14.56</v>
          </cell>
          <cell r="I1318">
            <v>500</v>
          </cell>
        </row>
        <row r="1319">
          <cell r="C1319" t="str">
            <v/>
          </cell>
          <cell r="D1319" t="str">
            <v/>
          </cell>
          <cell r="E1319" t="str">
            <v>Student</v>
          </cell>
          <cell r="F1319" t="str">
            <v/>
          </cell>
          <cell r="G1319" t="str">
            <v/>
          </cell>
          <cell r="H1319">
            <v>14.56</v>
          </cell>
          <cell r="I1319">
            <v>500</v>
          </cell>
        </row>
        <row r="1320">
          <cell r="C1320" t="str">
            <v/>
          </cell>
          <cell r="D1320" t="str">
            <v/>
          </cell>
          <cell r="E1320" t="str">
            <v>Student</v>
          </cell>
          <cell r="F1320" t="str">
            <v/>
          </cell>
          <cell r="G1320" t="str">
            <v/>
          </cell>
          <cell r="H1320">
            <v>14.56</v>
          </cell>
          <cell r="I1320">
            <v>500</v>
          </cell>
        </row>
        <row r="1321">
          <cell r="C1321" t="str">
            <v/>
          </cell>
          <cell r="D1321" t="str">
            <v/>
          </cell>
          <cell r="E1321" t="str">
            <v>Student</v>
          </cell>
          <cell r="F1321" t="str">
            <v/>
          </cell>
          <cell r="G1321" t="str">
            <v/>
          </cell>
          <cell r="H1321">
            <v>14.56</v>
          </cell>
          <cell r="I1321">
            <v>500</v>
          </cell>
        </row>
        <row r="1322">
          <cell r="C1322" t="str">
            <v/>
          </cell>
          <cell r="D1322" t="str">
            <v/>
          </cell>
          <cell r="E1322" t="str">
            <v>Student</v>
          </cell>
          <cell r="F1322" t="str">
            <v/>
          </cell>
          <cell r="G1322" t="str">
            <v/>
          </cell>
          <cell r="H1322">
            <v>14.56</v>
          </cell>
          <cell r="I1322">
            <v>500</v>
          </cell>
        </row>
        <row r="1323">
          <cell r="C1323" t="str">
            <v/>
          </cell>
          <cell r="D1323" t="str">
            <v/>
          </cell>
          <cell r="E1323" t="str">
            <v>Student</v>
          </cell>
          <cell r="F1323" t="str">
            <v/>
          </cell>
          <cell r="G1323" t="str">
            <v/>
          </cell>
          <cell r="H1323">
            <v>14.56</v>
          </cell>
          <cell r="I1323">
            <v>500</v>
          </cell>
        </row>
        <row r="1324">
          <cell r="C1324" t="str">
            <v/>
          </cell>
          <cell r="D1324" t="str">
            <v/>
          </cell>
          <cell r="E1324" t="str">
            <v>Student</v>
          </cell>
          <cell r="F1324" t="str">
            <v/>
          </cell>
          <cell r="G1324" t="str">
            <v/>
          </cell>
          <cell r="H1324">
            <v>14.56</v>
          </cell>
          <cell r="I1324">
            <v>500</v>
          </cell>
        </row>
        <row r="1325">
          <cell r="C1325" t="str">
            <v/>
          </cell>
          <cell r="D1325" t="str">
            <v/>
          </cell>
          <cell r="E1325" t="str">
            <v>Student</v>
          </cell>
          <cell r="F1325" t="str">
            <v/>
          </cell>
          <cell r="G1325" t="str">
            <v/>
          </cell>
          <cell r="H1325">
            <v>14.56</v>
          </cell>
          <cell r="I1325">
            <v>500</v>
          </cell>
        </row>
        <row r="1326">
          <cell r="C1326" t="str">
            <v/>
          </cell>
          <cell r="D1326" t="str">
            <v/>
          </cell>
          <cell r="E1326" t="str">
            <v>Student</v>
          </cell>
          <cell r="F1326" t="str">
            <v/>
          </cell>
          <cell r="G1326" t="str">
            <v/>
          </cell>
          <cell r="H1326">
            <v>14.56</v>
          </cell>
          <cell r="I1326">
            <v>500</v>
          </cell>
        </row>
        <row r="1327">
          <cell r="C1327" t="str">
            <v/>
          </cell>
          <cell r="D1327" t="str">
            <v/>
          </cell>
          <cell r="E1327" t="str">
            <v>Student</v>
          </cell>
          <cell r="F1327" t="str">
            <v/>
          </cell>
          <cell r="G1327" t="str">
            <v/>
          </cell>
          <cell r="H1327">
            <v>14.56</v>
          </cell>
          <cell r="I1327">
            <v>500</v>
          </cell>
        </row>
        <row r="1328">
          <cell r="C1328" t="str">
            <v/>
          </cell>
          <cell r="D1328" t="str">
            <v/>
          </cell>
          <cell r="E1328" t="str">
            <v>Student</v>
          </cell>
          <cell r="F1328" t="str">
            <v/>
          </cell>
          <cell r="G1328" t="str">
            <v/>
          </cell>
          <cell r="H1328">
            <v>14.56</v>
          </cell>
          <cell r="I1328">
            <v>500</v>
          </cell>
        </row>
        <row r="1329">
          <cell r="C1329" t="str">
            <v/>
          </cell>
          <cell r="D1329" t="str">
            <v/>
          </cell>
          <cell r="E1329" t="str">
            <v>Student</v>
          </cell>
          <cell r="F1329" t="str">
            <v/>
          </cell>
          <cell r="G1329" t="str">
            <v/>
          </cell>
          <cell r="H1329">
            <v>14.56</v>
          </cell>
          <cell r="I1329">
            <v>500</v>
          </cell>
        </row>
        <row r="1330">
          <cell r="C1330" t="str">
            <v/>
          </cell>
          <cell r="D1330" t="str">
            <v/>
          </cell>
          <cell r="E1330" t="str">
            <v>Student</v>
          </cell>
          <cell r="F1330" t="str">
            <v/>
          </cell>
          <cell r="G1330" t="str">
            <v/>
          </cell>
          <cell r="H1330">
            <v>14.56</v>
          </cell>
          <cell r="I1330">
            <v>500</v>
          </cell>
        </row>
        <row r="1331">
          <cell r="C1331" t="str">
            <v/>
          </cell>
          <cell r="D1331" t="str">
            <v/>
          </cell>
          <cell r="E1331" t="str">
            <v>Student</v>
          </cell>
          <cell r="F1331" t="str">
            <v/>
          </cell>
          <cell r="G1331" t="str">
            <v/>
          </cell>
          <cell r="H1331">
            <v>14.56</v>
          </cell>
          <cell r="I1331">
            <v>500</v>
          </cell>
        </row>
        <row r="1332">
          <cell r="C1332" t="str">
            <v/>
          </cell>
          <cell r="D1332" t="str">
            <v/>
          </cell>
          <cell r="E1332" t="str">
            <v>Student</v>
          </cell>
          <cell r="F1332" t="str">
            <v/>
          </cell>
          <cell r="G1332" t="str">
            <v/>
          </cell>
          <cell r="H1332">
            <v>14.56</v>
          </cell>
          <cell r="I1332">
            <v>500</v>
          </cell>
        </row>
        <row r="1333">
          <cell r="C1333" t="str">
            <v/>
          </cell>
          <cell r="D1333" t="str">
            <v/>
          </cell>
          <cell r="E1333" t="str">
            <v>Student</v>
          </cell>
          <cell r="F1333" t="str">
            <v/>
          </cell>
          <cell r="G1333" t="str">
            <v/>
          </cell>
          <cell r="H1333">
            <v>14.56</v>
          </cell>
          <cell r="I1333">
            <v>500</v>
          </cell>
        </row>
        <row r="1334">
          <cell r="C1334" t="str">
            <v/>
          </cell>
          <cell r="D1334" t="str">
            <v/>
          </cell>
          <cell r="E1334" t="str">
            <v>Student</v>
          </cell>
          <cell r="F1334" t="str">
            <v/>
          </cell>
          <cell r="G1334" t="str">
            <v/>
          </cell>
          <cell r="H1334">
            <v>14.56</v>
          </cell>
          <cell r="I1334">
            <v>500</v>
          </cell>
        </row>
        <row r="1335">
          <cell r="C1335" t="str">
            <v/>
          </cell>
          <cell r="D1335" t="str">
            <v/>
          </cell>
          <cell r="E1335" t="str">
            <v>Student</v>
          </cell>
          <cell r="F1335" t="str">
            <v/>
          </cell>
          <cell r="G1335" t="str">
            <v/>
          </cell>
          <cell r="H1335">
            <v>14.56</v>
          </cell>
          <cell r="I1335">
            <v>500</v>
          </cell>
        </row>
        <row r="1336">
          <cell r="C1336" t="str">
            <v/>
          </cell>
          <cell r="D1336" t="str">
            <v/>
          </cell>
          <cell r="E1336" t="str">
            <v>Student</v>
          </cell>
          <cell r="F1336" t="str">
            <v/>
          </cell>
          <cell r="G1336" t="str">
            <v/>
          </cell>
          <cell r="H1336">
            <v>14.56</v>
          </cell>
          <cell r="I1336">
            <v>500</v>
          </cell>
        </row>
        <row r="1337">
          <cell r="C1337" t="str">
            <v/>
          </cell>
          <cell r="D1337" t="str">
            <v/>
          </cell>
          <cell r="E1337" t="str">
            <v>Student</v>
          </cell>
          <cell r="F1337" t="str">
            <v/>
          </cell>
          <cell r="G1337" t="str">
            <v/>
          </cell>
          <cell r="H1337">
            <v>14.56</v>
          </cell>
          <cell r="I1337">
            <v>500</v>
          </cell>
        </row>
        <row r="1338">
          <cell r="C1338" t="str">
            <v/>
          </cell>
          <cell r="D1338" t="str">
            <v/>
          </cell>
          <cell r="E1338" t="str">
            <v/>
          </cell>
          <cell r="F1338" t="str">
            <v/>
          </cell>
          <cell r="G1338" t="str">
            <v/>
          </cell>
          <cell r="H1338" t="str">
            <v/>
          </cell>
          <cell r="I1338" t="str">
            <v/>
          </cell>
        </row>
        <row r="1339">
          <cell r="C1339" t="str">
            <v/>
          </cell>
          <cell r="D1339" t="str">
            <v/>
          </cell>
          <cell r="E1339" t="str">
            <v/>
          </cell>
          <cell r="F1339" t="str">
            <v/>
          </cell>
          <cell r="G1339" t="str">
            <v/>
          </cell>
          <cell r="H1339" t="str">
            <v/>
          </cell>
          <cell r="I1339" t="str">
            <v/>
          </cell>
        </row>
        <row r="1340"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  <cell r="H1340" t="str">
            <v/>
          </cell>
          <cell r="I1340" t="str">
            <v/>
          </cell>
        </row>
        <row r="1341">
          <cell r="C1341" t="str">
            <v/>
          </cell>
          <cell r="D1341" t="str">
            <v/>
          </cell>
          <cell r="E1341" t="str">
            <v/>
          </cell>
          <cell r="F1341" t="str">
            <v/>
          </cell>
          <cell r="G1341" t="str">
            <v/>
          </cell>
          <cell r="H1341" t="str">
            <v/>
          </cell>
          <cell r="I1341" t="str">
            <v/>
          </cell>
        </row>
        <row r="1342">
          <cell r="C1342" t="str">
            <v/>
          </cell>
          <cell r="D1342" t="str">
            <v/>
          </cell>
          <cell r="E1342" t="str">
            <v/>
          </cell>
          <cell r="F1342" t="str">
            <v/>
          </cell>
          <cell r="G1342" t="str">
            <v/>
          </cell>
          <cell r="H1342" t="str">
            <v/>
          </cell>
          <cell r="I1342" t="str">
            <v/>
          </cell>
        </row>
        <row r="1343">
          <cell r="C1343" t="str">
            <v/>
          </cell>
          <cell r="D1343" t="str">
            <v/>
          </cell>
          <cell r="E1343" t="str">
            <v/>
          </cell>
          <cell r="F1343" t="str">
            <v/>
          </cell>
          <cell r="G1343" t="str">
            <v/>
          </cell>
          <cell r="H1343" t="str">
            <v/>
          </cell>
          <cell r="I1343" t="str">
            <v/>
          </cell>
        </row>
        <row r="1344">
          <cell r="C1344" t="str">
            <v/>
          </cell>
          <cell r="D1344" t="str">
            <v/>
          </cell>
          <cell r="E1344" t="str">
            <v/>
          </cell>
          <cell r="F1344" t="str">
            <v/>
          </cell>
          <cell r="G1344" t="str">
            <v/>
          </cell>
          <cell r="H1344" t="str">
            <v/>
          </cell>
          <cell r="I1344" t="str">
            <v/>
          </cell>
        </row>
        <row r="1345">
          <cell r="C1345" t="str">
            <v/>
          </cell>
          <cell r="D1345" t="str">
            <v/>
          </cell>
          <cell r="E1345" t="str">
            <v/>
          </cell>
          <cell r="F1345" t="str">
            <v/>
          </cell>
          <cell r="G1345" t="str">
            <v/>
          </cell>
          <cell r="H1345" t="str">
            <v/>
          </cell>
          <cell r="I1345" t="str">
            <v/>
          </cell>
        </row>
        <row r="1346">
          <cell r="C1346" t="str">
            <v/>
          </cell>
          <cell r="D1346" t="str">
            <v/>
          </cell>
          <cell r="E1346" t="str">
            <v/>
          </cell>
          <cell r="F1346" t="str">
            <v/>
          </cell>
          <cell r="G1346" t="str">
            <v/>
          </cell>
          <cell r="H1346" t="str">
            <v/>
          </cell>
          <cell r="I1346" t="str">
            <v/>
          </cell>
        </row>
        <row r="1347">
          <cell r="C1347" t="str">
            <v/>
          </cell>
          <cell r="D1347" t="str">
            <v/>
          </cell>
          <cell r="E1347" t="str">
            <v/>
          </cell>
          <cell r="F1347" t="str">
            <v/>
          </cell>
          <cell r="G1347" t="str">
            <v/>
          </cell>
          <cell r="H1347" t="str">
            <v/>
          </cell>
          <cell r="I1347" t="str">
            <v/>
          </cell>
        </row>
        <row r="1348">
          <cell r="C1348" t="str">
            <v/>
          </cell>
          <cell r="D1348" t="str">
            <v/>
          </cell>
          <cell r="E1348" t="str">
            <v/>
          </cell>
          <cell r="F1348" t="str">
            <v/>
          </cell>
          <cell r="G1348" t="str">
            <v/>
          </cell>
          <cell r="H1348" t="str">
            <v/>
          </cell>
          <cell r="I1348" t="str">
            <v/>
          </cell>
        </row>
        <row r="1349">
          <cell r="C1349" t="str">
            <v/>
          </cell>
          <cell r="D1349" t="str">
            <v/>
          </cell>
          <cell r="E1349" t="str">
            <v/>
          </cell>
          <cell r="F1349" t="str">
            <v/>
          </cell>
          <cell r="G1349" t="str">
            <v/>
          </cell>
          <cell r="H1349" t="str">
            <v/>
          </cell>
          <cell r="I1349" t="str">
            <v/>
          </cell>
        </row>
        <row r="1350">
          <cell r="C1350" t="str">
            <v/>
          </cell>
          <cell r="D1350" t="str">
            <v/>
          </cell>
          <cell r="E1350" t="str">
            <v/>
          </cell>
          <cell r="F1350" t="str">
            <v/>
          </cell>
          <cell r="G1350" t="str">
            <v/>
          </cell>
          <cell r="H1350" t="str">
            <v/>
          </cell>
          <cell r="I1350" t="str">
            <v/>
          </cell>
        </row>
        <row r="1351">
          <cell r="C1351" t="str">
            <v/>
          </cell>
          <cell r="D1351" t="str">
            <v/>
          </cell>
          <cell r="E1351" t="str">
            <v/>
          </cell>
          <cell r="F1351" t="str">
            <v/>
          </cell>
          <cell r="G1351" t="str">
            <v/>
          </cell>
          <cell r="H1351" t="str">
            <v/>
          </cell>
          <cell r="I1351" t="str">
            <v/>
          </cell>
        </row>
        <row r="1352">
          <cell r="C1352" t="str">
            <v/>
          </cell>
          <cell r="D1352" t="str">
            <v/>
          </cell>
          <cell r="E1352" t="str">
            <v/>
          </cell>
          <cell r="F1352" t="str">
            <v/>
          </cell>
          <cell r="G1352" t="str">
            <v/>
          </cell>
          <cell r="H1352" t="str">
            <v/>
          </cell>
          <cell r="I1352" t="str">
            <v/>
          </cell>
        </row>
        <row r="1353"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  <cell r="H1353" t="str">
            <v/>
          </cell>
          <cell r="I1353" t="str">
            <v/>
          </cell>
        </row>
        <row r="1354">
          <cell r="C1354" t="str">
            <v/>
          </cell>
          <cell r="D1354" t="str">
            <v/>
          </cell>
          <cell r="E1354" t="str">
            <v/>
          </cell>
          <cell r="F1354" t="str">
            <v/>
          </cell>
          <cell r="G1354" t="str">
            <v/>
          </cell>
          <cell r="H1354" t="str">
            <v/>
          </cell>
          <cell r="I1354" t="str">
            <v/>
          </cell>
        </row>
        <row r="1355"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  <cell r="H1355" t="str">
            <v/>
          </cell>
          <cell r="I1355" t="str">
            <v/>
          </cell>
        </row>
        <row r="1356">
          <cell r="C1356" t="str">
            <v/>
          </cell>
          <cell r="D1356" t="str">
            <v/>
          </cell>
          <cell r="E1356" t="str">
            <v/>
          </cell>
          <cell r="F1356" t="str">
            <v/>
          </cell>
          <cell r="G1356" t="str">
            <v/>
          </cell>
          <cell r="H1356" t="str">
            <v/>
          </cell>
          <cell r="I1356" t="str">
            <v/>
          </cell>
        </row>
        <row r="1357">
          <cell r="C1357" t="str">
            <v/>
          </cell>
          <cell r="D1357" t="str">
            <v/>
          </cell>
          <cell r="E1357" t="str">
            <v/>
          </cell>
          <cell r="F1357" t="str">
            <v/>
          </cell>
          <cell r="G1357" t="str">
            <v/>
          </cell>
          <cell r="H1357" t="str">
            <v/>
          </cell>
          <cell r="I1357" t="str">
            <v/>
          </cell>
        </row>
        <row r="1358">
          <cell r="C1358" t="str">
            <v/>
          </cell>
          <cell r="D1358" t="str">
            <v/>
          </cell>
          <cell r="E1358" t="str">
            <v/>
          </cell>
          <cell r="F1358" t="str">
            <v/>
          </cell>
          <cell r="G1358" t="str">
            <v/>
          </cell>
          <cell r="H1358" t="str">
            <v/>
          </cell>
          <cell r="I1358" t="str">
            <v/>
          </cell>
        </row>
        <row r="1359"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  <cell r="H1359" t="str">
            <v/>
          </cell>
          <cell r="I1359" t="str">
            <v/>
          </cell>
        </row>
        <row r="1360">
          <cell r="C1360" t="str">
            <v/>
          </cell>
          <cell r="D1360" t="str">
            <v/>
          </cell>
          <cell r="E1360" t="str">
            <v/>
          </cell>
          <cell r="F1360" t="str">
            <v/>
          </cell>
          <cell r="G1360" t="str">
            <v/>
          </cell>
          <cell r="H1360" t="str">
            <v/>
          </cell>
          <cell r="I1360" t="str">
            <v/>
          </cell>
        </row>
        <row r="1361">
          <cell r="C1361" t="str">
            <v/>
          </cell>
          <cell r="D1361" t="str">
            <v/>
          </cell>
          <cell r="E1361" t="str">
            <v/>
          </cell>
          <cell r="F1361" t="str">
            <v/>
          </cell>
          <cell r="G1361" t="str">
            <v/>
          </cell>
          <cell r="H1361" t="str">
            <v/>
          </cell>
          <cell r="I1361" t="str">
            <v/>
          </cell>
        </row>
        <row r="1362">
          <cell r="C1362" t="str">
            <v/>
          </cell>
          <cell r="D1362" t="str">
            <v/>
          </cell>
          <cell r="E1362" t="str">
            <v/>
          </cell>
          <cell r="F1362" t="str">
            <v/>
          </cell>
          <cell r="G1362" t="str">
            <v/>
          </cell>
          <cell r="H1362" t="str">
            <v/>
          </cell>
          <cell r="I1362" t="str">
            <v/>
          </cell>
        </row>
      </sheetData>
      <sheetData sheetId="6" refreshError="1">
        <row r="7">
          <cell r="B7">
            <v>1</v>
          </cell>
          <cell r="C7" t="str">
            <v/>
          </cell>
          <cell r="D7" t="str">
            <v>SO101OM5065SO</v>
          </cell>
          <cell r="E7" t="str">
            <v>100000070</v>
          </cell>
          <cell r="F7" t="str">
            <v>MCI</v>
          </cell>
          <cell r="G7" t="str">
            <v>Meter Change Inspection</v>
          </cell>
          <cell r="H7" t="str">
            <v>311</v>
          </cell>
          <cell r="I7" t="str">
            <v>101</v>
          </cell>
          <cell r="J7" t="str">
            <v>5065</v>
          </cell>
          <cell r="K7" t="str">
            <v>Workorder Time</v>
          </cell>
          <cell r="L7" t="str">
            <v>Workorder Time</v>
          </cell>
          <cell r="M7" t="str">
            <v>Meterperson - 2nd Class</v>
          </cell>
          <cell r="O7">
            <v>62.809501953125</v>
          </cell>
          <cell r="P7">
            <v>100</v>
          </cell>
          <cell r="Q7">
            <v>6280.9501953125</v>
          </cell>
          <cell r="S7" t="str">
            <v/>
          </cell>
          <cell r="T7" t="str">
            <v>608000311-101-5065</v>
          </cell>
          <cell r="U7" t="str">
            <v>608000</v>
          </cell>
          <cell r="V7" t="str">
            <v>Direct labour - Work order</v>
          </cell>
          <cell r="X7">
            <v>6281</v>
          </cell>
          <cell r="Y7">
            <v>523.41666666666663</v>
          </cell>
          <cell r="Z7">
            <v>523.41666666666663</v>
          </cell>
          <cell r="AA7">
            <v>523.41666666666663</v>
          </cell>
          <cell r="AB7">
            <v>523.41666666666663</v>
          </cell>
          <cell r="AC7">
            <v>523.41666666666663</v>
          </cell>
          <cell r="AD7">
            <v>523.41666666666663</v>
          </cell>
          <cell r="AE7">
            <v>523.41666666666663</v>
          </cell>
          <cell r="AF7">
            <v>523.41666666666663</v>
          </cell>
          <cell r="AG7">
            <v>523.41666666666663</v>
          </cell>
          <cell r="AH7">
            <v>523.41666666666663</v>
          </cell>
          <cell r="AI7">
            <v>523.41666666666663</v>
          </cell>
          <cell r="AJ7">
            <v>523.41666666666663</v>
          </cell>
          <cell r="AK7">
            <v>6281.0000000000009</v>
          </cell>
          <cell r="AL7">
            <v>0</v>
          </cell>
        </row>
        <row r="8">
          <cell r="B8">
            <v>2</v>
          </cell>
          <cell r="C8" t="str">
            <v/>
          </cell>
          <cell r="D8" t="str">
            <v>SO101OM5065SO</v>
          </cell>
          <cell r="E8" t="str">
            <v>100000070</v>
          </cell>
          <cell r="F8" t="str">
            <v>MCI</v>
          </cell>
          <cell r="G8" t="str">
            <v>Meter Change Inspection</v>
          </cell>
          <cell r="H8" t="str">
            <v>311</v>
          </cell>
          <cell r="I8" t="str">
            <v>101</v>
          </cell>
          <cell r="J8" t="str">
            <v>5065</v>
          </cell>
          <cell r="K8" t="str">
            <v>Vehicle</v>
          </cell>
          <cell r="L8" t="str">
            <v>Vehicle</v>
          </cell>
          <cell r="M8" t="str">
            <v>VECV - Cargo Van</v>
          </cell>
          <cell r="O8">
            <v>14</v>
          </cell>
          <cell r="Q8" t="str">
            <v/>
          </cell>
          <cell r="R8">
            <v>100</v>
          </cell>
          <cell r="S8">
            <v>1400</v>
          </cell>
          <cell r="T8" t="str">
            <v>651000311-101-5065</v>
          </cell>
          <cell r="U8" t="str">
            <v>651000</v>
          </cell>
          <cell r="V8" t="str">
            <v>Direct work order charges - Vehicles used</v>
          </cell>
          <cell r="X8">
            <v>1400</v>
          </cell>
          <cell r="Y8">
            <v>116.66666666666667</v>
          </cell>
          <cell r="Z8">
            <v>116.66666666666667</v>
          </cell>
          <cell r="AA8">
            <v>116.66666666666667</v>
          </cell>
          <cell r="AB8">
            <v>116.66666666666667</v>
          </cell>
          <cell r="AC8">
            <v>116.66666666666667</v>
          </cell>
          <cell r="AD8">
            <v>116.66666666666667</v>
          </cell>
          <cell r="AE8">
            <v>116.66666666666667</v>
          </cell>
          <cell r="AF8">
            <v>116.66666666666667</v>
          </cell>
          <cell r="AG8">
            <v>116.66666666666667</v>
          </cell>
          <cell r="AH8">
            <v>116.66666666666667</v>
          </cell>
          <cell r="AI8">
            <v>116.66666666666667</v>
          </cell>
          <cell r="AJ8">
            <v>116.66666666666667</v>
          </cell>
          <cell r="AK8">
            <v>1400.0000000000002</v>
          </cell>
          <cell r="AL8">
            <v>0</v>
          </cell>
        </row>
        <row r="9">
          <cell r="B9">
            <v>3</v>
          </cell>
          <cell r="C9" t="str">
            <v/>
          </cell>
          <cell r="D9" t="str">
            <v>SO101OM5175SO</v>
          </cell>
          <cell r="E9" t="str">
            <v>100000072</v>
          </cell>
          <cell r="F9" t="str">
            <v>IVM</v>
          </cell>
          <cell r="G9" t="str">
            <v>Installation - Verify-Maintenance</v>
          </cell>
          <cell r="H9" t="str">
            <v>311</v>
          </cell>
          <cell r="I9" t="str">
            <v>101</v>
          </cell>
          <cell r="J9" t="str">
            <v>5175</v>
          </cell>
          <cell r="K9" t="str">
            <v>A/P</v>
          </cell>
          <cell r="L9" t="str">
            <v>SA12 - Other Supplies</v>
          </cell>
          <cell r="M9" t="str">
            <v>A/P</v>
          </cell>
          <cell r="N9">
            <v>500</v>
          </cell>
          <cell r="O9" t="str">
            <v/>
          </cell>
          <cell r="Q9" t="str">
            <v/>
          </cell>
          <cell r="S9" t="str">
            <v/>
          </cell>
          <cell r="T9" t="str">
            <v>709000311-101-5175</v>
          </cell>
          <cell r="U9" t="str">
            <v>709000</v>
          </cell>
          <cell r="V9" t="str">
            <v>Other supplies</v>
          </cell>
          <cell r="X9">
            <v>500</v>
          </cell>
          <cell r="Y9">
            <v>41.666666666666664</v>
          </cell>
          <cell r="Z9">
            <v>41.666666666666664</v>
          </cell>
          <cell r="AA9">
            <v>41.666666666666664</v>
          </cell>
          <cell r="AB9">
            <v>41.666666666666664</v>
          </cell>
          <cell r="AC9">
            <v>41.666666666666664</v>
          </cell>
          <cell r="AD9">
            <v>41.666666666666664</v>
          </cell>
          <cell r="AE9">
            <v>41.666666666666664</v>
          </cell>
          <cell r="AF9">
            <v>41.666666666666664</v>
          </cell>
          <cell r="AG9">
            <v>41.666666666666664</v>
          </cell>
          <cell r="AH9">
            <v>41.666666666666664</v>
          </cell>
          <cell r="AI9">
            <v>41.666666666666664</v>
          </cell>
          <cell r="AJ9">
            <v>41.666666666666664</v>
          </cell>
          <cell r="AK9">
            <v>500.00000000000006</v>
          </cell>
          <cell r="AL9">
            <v>0</v>
          </cell>
        </row>
        <row r="10">
          <cell r="B10">
            <v>4</v>
          </cell>
          <cell r="C10" t="str">
            <v/>
          </cell>
          <cell r="D10" t="str">
            <v>SO101OM5175SO</v>
          </cell>
          <cell r="E10" t="str">
            <v>100000072</v>
          </cell>
          <cell r="F10" t="str">
            <v>IVM</v>
          </cell>
          <cell r="G10" t="str">
            <v>Installation - Verify-Maintenance</v>
          </cell>
          <cell r="H10" t="str">
            <v>311</v>
          </cell>
          <cell r="I10" t="str">
            <v>101</v>
          </cell>
          <cell r="J10" t="str">
            <v>5175</v>
          </cell>
          <cell r="K10" t="str">
            <v>Workorder Time</v>
          </cell>
          <cell r="L10" t="str">
            <v>Workorder Time</v>
          </cell>
          <cell r="M10" t="str">
            <v>Meterperson - 2nd Class</v>
          </cell>
          <cell r="O10">
            <v>62.809501953125</v>
          </cell>
          <cell r="P10">
            <v>600</v>
          </cell>
          <cell r="Q10">
            <v>37685.701171875</v>
          </cell>
          <cell r="S10" t="str">
            <v/>
          </cell>
          <cell r="T10" t="str">
            <v>608000311-101-5175</v>
          </cell>
          <cell r="U10" t="str">
            <v>608000</v>
          </cell>
          <cell r="V10" t="str">
            <v>Direct labour - Work order</v>
          </cell>
          <cell r="X10">
            <v>37686</v>
          </cell>
          <cell r="Y10">
            <v>3140.5</v>
          </cell>
          <cell r="Z10">
            <v>3140.5</v>
          </cell>
          <cell r="AA10">
            <v>3140.5</v>
          </cell>
          <cell r="AB10">
            <v>3140.5</v>
          </cell>
          <cell r="AC10">
            <v>3140.5</v>
          </cell>
          <cell r="AD10">
            <v>3140.5</v>
          </cell>
          <cell r="AE10">
            <v>3140.5</v>
          </cell>
          <cell r="AF10">
            <v>3140.5</v>
          </cell>
          <cell r="AG10">
            <v>3140.5</v>
          </cell>
          <cell r="AH10">
            <v>3140.5</v>
          </cell>
          <cell r="AI10">
            <v>3140.5</v>
          </cell>
          <cell r="AJ10">
            <v>3140.5</v>
          </cell>
          <cell r="AK10">
            <v>37686</v>
          </cell>
          <cell r="AL10">
            <v>0</v>
          </cell>
        </row>
        <row r="11">
          <cell r="B11" t="str">
            <v/>
          </cell>
          <cell r="C11" t="str">
            <v/>
          </cell>
          <cell r="D11" t="str">
            <v>SO101OM5175SO</v>
          </cell>
          <cell r="E11" t="str">
            <v>100000072</v>
          </cell>
          <cell r="F11" t="str">
            <v>IVM</v>
          </cell>
          <cell r="G11" t="str">
            <v>Installation - Verify-Maintenance</v>
          </cell>
          <cell r="H11" t="str">
            <v>311</v>
          </cell>
          <cell r="I11" t="str">
            <v>101</v>
          </cell>
          <cell r="J11" t="str">
            <v>5175</v>
          </cell>
          <cell r="K11" t="str">
            <v>Workorder Time</v>
          </cell>
          <cell r="L11" t="str">
            <v>Workorder Time</v>
          </cell>
          <cell r="M11" t="str">
            <v>Meterperson - 1st Class</v>
          </cell>
          <cell r="O11">
            <v>67.801499023437501</v>
          </cell>
          <cell r="P11">
            <v>600</v>
          </cell>
          <cell r="Q11">
            <v>40680.8994140625</v>
          </cell>
          <cell r="S11" t="str">
            <v/>
          </cell>
          <cell r="T11" t="str">
            <v>608000311-101-5175</v>
          </cell>
          <cell r="U11" t="str">
            <v>608000</v>
          </cell>
          <cell r="V11" t="str">
            <v>Direct labour - Work order</v>
          </cell>
          <cell r="X11">
            <v>40681</v>
          </cell>
          <cell r="Y11">
            <v>3390.0833333333335</v>
          </cell>
          <cell r="Z11">
            <v>3390.0833333333335</v>
          </cell>
          <cell r="AA11">
            <v>3390.0833333333335</v>
          </cell>
          <cell r="AB11">
            <v>3390.0833333333335</v>
          </cell>
          <cell r="AC11">
            <v>3390.0833333333335</v>
          </cell>
          <cell r="AD11">
            <v>3390.0833333333335</v>
          </cell>
          <cell r="AE11">
            <v>3390.0833333333335</v>
          </cell>
          <cell r="AF11">
            <v>3390.0833333333335</v>
          </cell>
          <cell r="AG11">
            <v>3390.0833333333335</v>
          </cell>
          <cell r="AH11">
            <v>3390.0833333333335</v>
          </cell>
          <cell r="AI11">
            <v>3390.0833333333335</v>
          </cell>
          <cell r="AJ11">
            <v>3390.0833333333335</v>
          </cell>
          <cell r="AK11">
            <v>40681</v>
          </cell>
          <cell r="AL11">
            <v>0</v>
          </cell>
        </row>
        <row r="12">
          <cell r="B12">
            <v>5</v>
          </cell>
          <cell r="C12" t="str">
            <v/>
          </cell>
          <cell r="D12" t="str">
            <v>SO101OM5175SO</v>
          </cell>
          <cell r="E12" t="str">
            <v>100000072</v>
          </cell>
          <cell r="F12" t="str">
            <v>IVM</v>
          </cell>
          <cell r="G12" t="str">
            <v>Installation - Verify-Maintenance</v>
          </cell>
          <cell r="H12" t="str">
            <v>311</v>
          </cell>
          <cell r="I12" t="str">
            <v>101</v>
          </cell>
          <cell r="J12" t="str">
            <v>5175</v>
          </cell>
          <cell r="K12" t="str">
            <v>Vehicle</v>
          </cell>
          <cell r="L12" t="str">
            <v>Vehicle</v>
          </cell>
          <cell r="M12" t="str">
            <v>VECV - Cargo Van</v>
          </cell>
          <cell r="O12">
            <v>14</v>
          </cell>
          <cell r="Q12" t="str">
            <v/>
          </cell>
          <cell r="R12">
            <v>1200</v>
          </cell>
          <cell r="S12">
            <v>16800</v>
          </cell>
          <cell r="T12" t="str">
            <v>651000311-101-5175</v>
          </cell>
          <cell r="U12" t="str">
            <v>651000</v>
          </cell>
          <cell r="V12" t="str">
            <v>Direct work order charges - Vehicles used</v>
          </cell>
          <cell r="X12">
            <v>16800</v>
          </cell>
          <cell r="Y12">
            <v>1400</v>
          </cell>
          <cell r="Z12">
            <v>1400</v>
          </cell>
          <cell r="AA12">
            <v>1400</v>
          </cell>
          <cell r="AB12">
            <v>1400</v>
          </cell>
          <cell r="AC12">
            <v>1400</v>
          </cell>
          <cell r="AD12">
            <v>1400</v>
          </cell>
          <cell r="AE12">
            <v>1400</v>
          </cell>
          <cell r="AF12">
            <v>1400</v>
          </cell>
          <cell r="AG12">
            <v>1400</v>
          </cell>
          <cell r="AH12">
            <v>1400</v>
          </cell>
          <cell r="AI12">
            <v>1400</v>
          </cell>
          <cell r="AJ12">
            <v>1400</v>
          </cell>
          <cell r="AK12">
            <v>16800</v>
          </cell>
          <cell r="AL12">
            <v>0</v>
          </cell>
        </row>
        <row r="13">
          <cell r="B13" t="str">
            <v/>
          </cell>
          <cell r="C13" t="str">
            <v/>
          </cell>
          <cell r="D13" t="str">
            <v>SO101OM5065SO</v>
          </cell>
          <cell r="E13" t="str">
            <v>100000074</v>
          </cell>
          <cell r="F13" t="str">
            <v>IBO</v>
          </cell>
          <cell r="G13" t="str">
            <v>Inspection Required - Meter</v>
          </cell>
          <cell r="H13" t="str">
            <v>311</v>
          </cell>
          <cell r="I13" t="str">
            <v>101</v>
          </cell>
          <cell r="J13" t="str">
            <v>5065</v>
          </cell>
          <cell r="K13" t="str">
            <v>Workorder Time</v>
          </cell>
          <cell r="L13" t="str">
            <v>Workorder Time</v>
          </cell>
          <cell r="M13" t="str">
            <v>Meterperson - 3rd Class</v>
          </cell>
          <cell r="O13">
            <v>57.388500976562497</v>
          </cell>
          <cell r="P13">
            <v>1330</v>
          </cell>
          <cell r="Q13">
            <v>76326.706298828125</v>
          </cell>
          <cell r="S13" t="str">
            <v/>
          </cell>
          <cell r="T13" t="str">
            <v>608000311-101-5065</v>
          </cell>
          <cell r="U13" t="str">
            <v>608000</v>
          </cell>
          <cell r="V13" t="str">
            <v>Direct labour - Work order</v>
          </cell>
          <cell r="X13">
            <v>76327</v>
          </cell>
          <cell r="Y13">
            <v>6360.583333333333</v>
          </cell>
          <cell r="Z13">
            <v>6360.583333333333</v>
          </cell>
          <cell r="AA13">
            <v>6360.583333333333</v>
          </cell>
          <cell r="AB13">
            <v>6360.583333333333</v>
          </cell>
          <cell r="AC13">
            <v>6360.583333333333</v>
          </cell>
          <cell r="AD13">
            <v>6360.583333333333</v>
          </cell>
          <cell r="AE13">
            <v>6360.583333333333</v>
          </cell>
          <cell r="AF13">
            <v>6360.583333333333</v>
          </cell>
          <cell r="AG13">
            <v>6360.583333333333</v>
          </cell>
          <cell r="AH13">
            <v>6360.583333333333</v>
          </cell>
          <cell r="AI13">
            <v>6360.583333333333</v>
          </cell>
          <cell r="AJ13">
            <v>6360.583333333333</v>
          </cell>
          <cell r="AK13">
            <v>76327</v>
          </cell>
          <cell r="AL13">
            <v>0</v>
          </cell>
        </row>
        <row r="14">
          <cell r="B14" t="str">
            <v/>
          </cell>
          <cell r="C14" t="str">
            <v/>
          </cell>
          <cell r="D14" t="str">
            <v>SO101OM5065SO</v>
          </cell>
          <cell r="E14" t="str">
            <v>100000074</v>
          </cell>
          <cell r="F14" t="str">
            <v>IBO</v>
          </cell>
          <cell r="G14" t="str">
            <v>Inspection Required - Meter</v>
          </cell>
          <cell r="H14" t="str">
            <v>311</v>
          </cell>
          <cell r="I14" t="str">
            <v>101</v>
          </cell>
          <cell r="J14" t="str">
            <v>5065</v>
          </cell>
          <cell r="K14" t="str">
            <v>Workorder Time</v>
          </cell>
          <cell r="L14" t="str">
            <v>Workorder Time</v>
          </cell>
          <cell r="M14" t="str">
            <v>Meterperson - 2nd Class</v>
          </cell>
          <cell r="O14">
            <v>62.809501953125</v>
          </cell>
          <cell r="P14">
            <v>170</v>
          </cell>
          <cell r="Q14">
            <v>10677.61533203125</v>
          </cell>
          <cell r="S14" t="str">
            <v/>
          </cell>
          <cell r="T14" t="str">
            <v>608000311-101-5065</v>
          </cell>
          <cell r="U14" t="str">
            <v>608000</v>
          </cell>
          <cell r="V14" t="str">
            <v>Direct labour - Work order</v>
          </cell>
          <cell r="X14">
            <v>10678</v>
          </cell>
          <cell r="Y14">
            <v>889.83333333333337</v>
          </cell>
          <cell r="Z14">
            <v>889.83333333333337</v>
          </cell>
          <cell r="AA14">
            <v>889.83333333333337</v>
          </cell>
          <cell r="AB14">
            <v>889.83333333333337</v>
          </cell>
          <cell r="AC14">
            <v>889.83333333333337</v>
          </cell>
          <cell r="AD14">
            <v>889.83333333333337</v>
          </cell>
          <cell r="AE14">
            <v>889.83333333333337</v>
          </cell>
          <cell r="AF14">
            <v>889.83333333333337</v>
          </cell>
          <cell r="AG14">
            <v>889.83333333333337</v>
          </cell>
          <cell r="AH14">
            <v>889.83333333333337</v>
          </cell>
          <cell r="AI14">
            <v>889.83333333333337</v>
          </cell>
          <cell r="AJ14">
            <v>889.83333333333337</v>
          </cell>
          <cell r="AK14">
            <v>10678</v>
          </cell>
          <cell r="AL14">
            <v>0</v>
          </cell>
        </row>
        <row r="15">
          <cell r="B15">
            <v>6</v>
          </cell>
          <cell r="C15" t="str">
            <v/>
          </cell>
          <cell r="D15" t="str">
            <v>SO101OM5065SO</v>
          </cell>
          <cell r="E15" t="str">
            <v>100000074</v>
          </cell>
          <cell r="F15" t="str">
            <v>IBO</v>
          </cell>
          <cell r="G15" t="str">
            <v>Inspection Required - Meter</v>
          </cell>
          <cell r="H15" t="str">
            <v>311</v>
          </cell>
          <cell r="I15" t="str">
            <v>101</v>
          </cell>
          <cell r="J15" t="str">
            <v>5065</v>
          </cell>
          <cell r="K15" t="str">
            <v>Inventory</v>
          </cell>
          <cell r="M15" t="str">
            <v>Inventory</v>
          </cell>
          <cell r="O15" t="str">
            <v/>
          </cell>
          <cell r="Q15" t="str">
            <v/>
          </cell>
          <cell r="S15" t="str">
            <v/>
          </cell>
          <cell r="T15" t="str">
            <v>650000311-101-5065</v>
          </cell>
          <cell r="U15" t="str">
            <v>650000</v>
          </cell>
          <cell r="V15" t="str">
            <v>Direct work order charges - Materials used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B16" t="str">
            <v/>
          </cell>
          <cell r="C16" t="str">
            <v/>
          </cell>
          <cell r="D16" t="str">
            <v>SO101OM5065SO</v>
          </cell>
          <cell r="E16" t="str">
            <v>100000074</v>
          </cell>
          <cell r="F16" t="str">
            <v>IBO</v>
          </cell>
          <cell r="G16" t="str">
            <v>Inspection Required - Meter</v>
          </cell>
          <cell r="H16" t="str">
            <v>311</v>
          </cell>
          <cell r="I16" t="str">
            <v>101</v>
          </cell>
          <cell r="J16" t="str">
            <v>5065</v>
          </cell>
          <cell r="K16" t="str">
            <v>Vehicle</v>
          </cell>
          <cell r="L16" t="str">
            <v>Vehicle</v>
          </cell>
          <cell r="M16" t="str">
            <v>VECV - Cargo Van</v>
          </cell>
          <cell r="O16">
            <v>14</v>
          </cell>
          <cell r="Q16" t="str">
            <v/>
          </cell>
          <cell r="R16">
            <v>1500</v>
          </cell>
          <cell r="S16">
            <v>21000</v>
          </cell>
          <cell r="T16" t="str">
            <v>651000311-101-5065</v>
          </cell>
          <cell r="U16" t="str">
            <v>651000</v>
          </cell>
          <cell r="V16" t="str">
            <v>Direct work order charges - Vehicles used</v>
          </cell>
          <cell r="X16">
            <v>21000</v>
          </cell>
          <cell r="Y16">
            <v>1750</v>
          </cell>
          <cell r="Z16">
            <v>1750</v>
          </cell>
          <cell r="AA16">
            <v>1750</v>
          </cell>
          <cell r="AB16">
            <v>1750</v>
          </cell>
          <cell r="AC16">
            <v>1750</v>
          </cell>
          <cell r="AD16">
            <v>1750</v>
          </cell>
          <cell r="AE16">
            <v>1750</v>
          </cell>
          <cell r="AF16">
            <v>1750</v>
          </cell>
          <cell r="AG16">
            <v>1750</v>
          </cell>
          <cell r="AH16">
            <v>1750</v>
          </cell>
          <cell r="AI16">
            <v>1750</v>
          </cell>
          <cell r="AJ16">
            <v>1750</v>
          </cell>
          <cell r="AK16">
            <v>21000</v>
          </cell>
          <cell r="AL16">
            <v>0</v>
          </cell>
        </row>
        <row r="17">
          <cell r="B17">
            <v>7</v>
          </cell>
          <cell r="C17" t="str">
            <v/>
          </cell>
          <cell r="D17" t="str">
            <v>SO101OM5025SO</v>
          </cell>
          <cell r="E17" t="str">
            <v>100000075</v>
          </cell>
          <cell r="F17" t="str">
            <v>VCI</v>
          </cell>
          <cell r="G17" t="str">
            <v>Voltage Complaints - Investigate-Test</v>
          </cell>
          <cell r="H17" t="str">
            <v>311</v>
          </cell>
          <cell r="I17" t="str">
            <v>101</v>
          </cell>
          <cell r="J17" t="str">
            <v>5025</v>
          </cell>
          <cell r="K17" t="str">
            <v>A/P</v>
          </cell>
          <cell r="L17" t="str">
            <v>SA12 - Other Supplies</v>
          </cell>
          <cell r="M17" t="str">
            <v>A/P</v>
          </cell>
          <cell r="N17">
            <v>500</v>
          </cell>
          <cell r="O17" t="str">
            <v/>
          </cell>
          <cell r="Q17" t="str">
            <v/>
          </cell>
          <cell r="S17" t="str">
            <v/>
          </cell>
          <cell r="T17" t="str">
            <v>709000311-101-5025</v>
          </cell>
          <cell r="U17" t="str">
            <v>709000</v>
          </cell>
          <cell r="V17" t="str">
            <v>Other supplies</v>
          </cell>
          <cell r="X17">
            <v>500</v>
          </cell>
          <cell r="Y17">
            <v>41.666666666666664</v>
          </cell>
          <cell r="Z17">
            <v>41.666666666666664</v>
          </cell>
          <cell r="AA17">
            <v>41.666666666666664</v>
          </cell>
          <cell r="AB17">
            <v>41.666666666666664</v>
          </cell>
          <cell r="AC17">
            <v>41.666666666666664</v>
          </cell>
          <cell r="AD17">
            <v>41.666666666666664</v>
          </cell>
          <cell r="AE17">
            <v>41.666666666666664</v>
          </cell>
          <cell r="AF17">
            <v>41.666666666666664</v>
          </cell>
          <cell r="AG17">
            <v>41.666666666666664</v>
          </cell>
          <cell r="AH17">
            <v>41.666666666666664</v>
          </cell>
          <cell r="AI17">
            <v>41.666666666666664</v>
          </cell>
          <cell r="AJ17">
            <v>41.666666666666664</v>
          </cell>
          <cell r="AK17">
            <v>500.00000000000006</v>
          </cell>
          <cell r="AL17">
            <v>0</v>
          </cell>
        </row>
        <row r="18">
          <cell r="B18">
            <v>8</v>
          </cell>
          <cell r="C18" t="str">
            <v/>
          </cell>
          <cell r="D18" t="str">
            <v>SO101OM5025SO</v>
          </cell>
          <cell r="E18" t="str">
            <v>100000075</v>
          </cell>
          <cell r="F18" t="str">
            <v>VCI</v>
          </cell>
          <cell r="G18" t="str">
            <v>Voltage Complaints - Investigate-Test</v>
          </cell>
          <cell r="H18" t="str">
            <v>311</v>
          </cell>
          <cell r="I18" t="str">
            <v>101</v>
          </cell>
          <cell r="J18" t="str">
            <v>5025</v>
          </cell>
          <cell r="K18" t="str">
            <v>Workorder Time</v>
          </cell>
          <cell r="L18" t="str">
            <v>Workorder Time</v>
          </cell>
          <cell r="M18" t="str">
            <v>Meterperson - 1st Class</v>
          </cell>
          <cell r="O18">
            <v>67.801499023437501</v>
          </cell>
          <cell r="P18">
            <v>100</v>
          </cell>
          <cell r="Q18">
            <v>6780.14990234375</v>
          </cell>
          <cell r="S18" t="str">
            <v/>
          </cell>
          <cell r="T18" t="str">
            <v>608000311-101-5025</v>
          </cell>
          <cell r="U18" t="str">
            <v>608000</v>
          </cell>
          <cell r="V18" t="str">
            <v>Direct labour - Work order</v>
          </cell>
          <cell r="X18">
            <v>6780</v>
          </cell>
          <cell r="Y18">
            <v>565</v>
          </cell>
          <cell r="Z18">
            <v>565</v>
          </cell>
          <cell r="AA18">
            <v>565</v>
          </cell>
          <cell r="AB18">
            <v>565</v>
          </cell>
          <cell r="AC18">
            <v>565</v>
          </cell>
          <cell r="AD18">
            <v>565</v>
          </cell>
          <cell r="AE18">
            <v>565</v>
          </cell>
          <cell r="AF18">
            <v>565</v>
          </cell>
          <cell r="AG18">
            <v>565</v>
          </cell>
          <cell r="AH18">
            <v>565</v>
          </cell>
          <cell r="AI18">
            <v>565</v>
          </cell>
          <cell r="AJ18">
            <v>565</v>
          </cell>
          <cell r="AK18">
            <v>6780</v>
          </cell>
          <cell r="AL18">
            <v>0</v>
          </cell>
        </row>
        <row r="19">
          <cell r="B19">
            <v>9</v>
          </cell>
          <cell r="C19" t="str">
            <v/>
          </cell>
          <cell r="D19" t="str">
            <v>SO101OM5025SO</v>
          </cell>
          <cell r="E19" t="str">
            <v>100000075</v>
          </cell>
          <cell r="F19" t="str">
            <v>VCI</v>
          </cell>
          <cell r="G19" t="str">
            <v>Voltage Complaints - Investigate-Test</v>
          </cell>
          <cell r="H19" t="str">
            <v>311</v>
          </cell>
          <cell r="I19" t="str">
            <v>101</v>
          </cell>
          <cell r="J19" t="str">
            <v>5025</v>
          </cell>
          <cell r="K19" t="str">
            <v>Vehicle</v>
          </cell>
          <cell r="L19" t="str">
            <v>Vehicle</v>
          </cell>
          <cell r="M19" t="str">
            <v>VECV - Cargo Van</v>
          </cell>
          <cell r="O19">
            <v>14</v>
          </cell>
          <cell r="Q19" t="str">
            <v/>
          </cell>
          <cell r="R19">
            <v>100</v>
          </cell>
          <cell r="S19">
            <v>1400</v>
          </cell>
          <cell r="T19" t="str">
            <v>651000311-101-5025</v>
          </cell>
          <cell r="U19" t="str">
            <v>651000</v>
          </cell>
          <cell r="V19" t="str">
            <v>Direct work order charges - Vehicles used</v>
          </cell>
          <cell r="X19">
            <v>1400</v>
          </cell>
          <cell r="Y19">
            <v>116.66666666666667</v>
          </cell>
          <cell r="Z19">
            <v>116.66666666666667</v>
          </cell>
          <cell r="AA19">
            <v>116.66666666666667</v>
          </cell>
          <cell r="AB19">
            <v>116.66666666666667</v>
          </cell>
          <cell r="AC19">
            <v>116.66666666666667</v>
          </cell>
          <cell r="AD19">
            <v>116.66666666666667</v>
          </cell>
          <cell r="AE19">
            <v>116.66666666666667</v>
          </cell>
          <cell r="AF19">
            <v>116.66666666666667</v>
          </cell>
          <cell r="AG19">
            <v>116.66666666666667</v>
          </cell>
          <cell r="AH19">
            <v>116.66666666666667</v>
          </cell>
          <cell r="AI19">
            <v>116.66666666666667</v>
          </cell>
          <cell r="AJ19">
            <v>116.66666666666667</v>
          </cell>
          <cell r="AK19">
            <v>1400.0000000000002</v>
          </cell>
          <cell r="AL19">
            <v>0</v>
          </cell>
        </row>
        <row r="20">
          <cell r="B20" t="str">
            <v/>
          </cell>
          <cell r="C20" t="str">
            <v/>
          </cell>
          <cell r="D20" t="str">
            <v>BUSAPHORBACUSTCONN</v>
          </cell>
          <cell r="E20" t="str">
            <v>100002791</v>
          </cell>
          <cell r="F20" t="str">
            <v>17000</v>
          </cell>
          <cell r="G20" t="str">
            <v>Manage IT Projects</v>
          </cell>
          <cell r="H20" t="str">
            <v>311</v>
          </cell>
          <cell r="I20" t="str">
            <v>101</v>
          </cell>
          <cell r="J20" t="str">
            <v>5065</v>
          </cell>
          <cell r="O20" t="str">
            <v/>
          </cell>
          <cell r="Q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B21" t="str">
            <v/>
          </cell>
          <cell r="C21" t="str">
            <v/>
          </cell>
          <cell r="D21" t="str">
            <v>BUSAPHORBACUSTCONN</v>
          </cell>
          <cell r="E21" t="str">
            <v>100002792</v>
          </cell>
          <cell r="F21" t="str">
            <v>17300</v>
          </cell>
          <cell r="G21" t="str">
            <v>Manage Business Applications</v>
          </cell>
          <cell r="H21" t="str">
            <v>311</v>
          </cell>
          <cell r="I21" t="str">
            <v>101</v>
          </cell>
          <cell r="J21" t="str">
            <v>5065</v>
          </cell>
          <cell r="O21" t="str">
            <v/>
          </cell>
          <cell r="Q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B22" t="str">
            <v/>
          </cell>
          <cell r="C22" t="str">
            <v/>
          </cell>
          <cell r="D22" t="str">
            <v>BUSAPHORBACUSTCONN</v>
          </cell>
          <cell r="E22" t="str">
            <v>100002793</v>
          </cell>
          <cell r="F22" t="str">
            <v>17350</v>
          </cell>
          <cell r="G22" t="str">
            <v>Support Business Applications</v>
          </cell>
          <cell r="H22" t="str">
            <v>311</v>
          </cell>
          <cell r="I22" t="str">
            <v>101</v>
          </cell>
          <cell r="J22" t="str">
            <v>5065</v>
          </cell>
          <cell r="O22" t="str">
            <v/>
          </cell>
          <cell r="Q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B23">
            <v>10</v>
          </cell>
          <cell r="C23" t="str">
            <v/>
          </cell>
          <cell r="D23" t="str">
            <v>CUSCONN101CCONCOMMON</v>
          </cell>
          <cell r="E23" t="str">
            <v>100013906</v>
          </cell>
          <cell r="F23" t="str">
            <v>20300</v>
          </cell>
          <cell r="G23" t="str">
            <v>Manage Labour Relations</v>
          </cell>
          <cell r="H23" t="str">
            <v>311</v>
          </cell>
          <cell r="I23" t="str">
            <v>101</v>
          </cell>
          <cell r="J23" t="str">
            <v>5065</v>
          </cell>
          <cell r="K23" t="str">
            <v>A/P</v>
          </cell>
          <cell r="L23" t="str">
            <v>SA89 - Travel and Accommodations</v>
          </cell>
          <cell r="M23" t="str">
            <v>A/P</v>
          </cell>
          <cell r="N23">
            <v>1000</v>
          </cell>
          <cell r="O23" t="str">
            <v/>
          </cell>
          <cell r="Q23" t="str">
            <v/>
          </cell>
          <cell r="S23" t="str">
            <v/>
          </cell>
          <cell r="T23" t="str">
            <v>620000311-101-5065</v>
          </cell>
          <cell r="U23" t="str">
            <v>620000</v>
          </cell>
          <cell r="V23" t="str">
            <v>Travel and accommodations</v>
          </cell>
          <cell r="X23">
            <v>1000</v>
          </cell>
          <cell r="Y23">
            <v>83.333333333333329</v>
          </cell>
          <cell r="Z23">
            <v>83.333333333333329</v>
          </cell>
          <cell r="AA23">
            <v>83.333333333333329</v>
          </cell>
          <cell r="AB23">
            <v>83.333333333333329</v>
          </cell>
          <cell r="AC23">
            <v>83.333333333333329</v>
          </cell>
          <cell r="AD23">
            <v>83.333333333333329</v>
          </cell>
          <cell r="AE23">
            <v>83.333333333333329</v>
          </cell>
          <cell r="AF23">
            <v>83.333333333333329</v>
          </cell>
          <cell r="AG23">
            <v>83.333333333333329</v>
          </cell>
          <cell r="AH23">
            <v>83.333333333333329</v>
          </cell>
          <cell r="AI23">
            <v>83.333333333333329</v>
          </cell>
          <cell r="AJ23">
            <v>83.333333333333329</v>
          </cell>
          <cell r="AK23">
            <v>1000.0000000000001</v>
          </cell>
          <cell r="AL23">
            <v>0</v>
          </cell>
        </row>
        <row r="24">
          <cell r="B24">
            <v>11</v>
          </cell>
          <cell r="C24" t="str">
            <v/>
          </cell>
          <cell r="D24" t="str">
            <v>CUSCONN101CCONCOMMON</v>
          </cell>
          <cell r="E24" t="str">
            <v>100013906</v>
          </cell>
          <cell r="F24" t="str">
            <v>20300</v>
          </cell>
          <cell r="G24" t="str">
            <v>Manage Labour Relations</v>
          </cell>
          <cell r="H24" t="str">
            <v>311</v>
          </cell>
          <cell r="I24" t="str">
            <v>101</v>
          </cell>
          <cell r="J24" t="str">
            <v>5065</v>
          </cell>
          <cell r="K24" t="str">
            <v>Project Time</v>
          </cell>
          <cell r="L24" t="str">
            <v>Project Time</v>
          </cell>
          <cell r="M24" t="str">
            <v>MANAGER, CUSTOMER CONNECTIONS</v>
          </cell>
          <cell r="O24">
            <v>90.150380859375005</v>
          </cell>
          <cell r="P24">
            <v>10</v>
          </cell>
          <cell r="Q24">
            <v>901.50380859375002</v>
          </cell>
          <cell r="S24" t="str">
            <v/>
          </cell>
          <cell r="T24" t="str">
            <v>609000311-101-5065</v>
          </cell>
          <cell r="U24" t="str">
            <v>609000</v>
          </cell>
          <cell r="V24" t="str">
            <v>Direct labour - Project (ABC costs)</v>
          </cell>
          <cell r="X24">
            <v>902</v>
          </cell>
          <cell r="Y24">
            <v>75.166666666666671</v>
          </cell>
          <cell r="Z24">
            <v>75.166666666666671</v>
          </cell>
          <cell r="AA24">
            <v>75.166666666666671</v>
          </cell>
          <cell r="AB24">
            <v>75.166666666666671</v>
          </cell>
          <cell r="AC24">
            <v>75.166666666666671</v>
          </cell>
          <cell r="AD24">
            <v>75.166666666666671</v>
          </cell>
          <cell r="AE24">
            <v>75.166666666666671</v>
          </cell>
          <cell r="AF24">
            <v>75.166666666666671</v>
          </cell>
          <cell r="AG24">
            <v>75.166666666666671</v>
          </cell>
          <cell r="AH24">
            <v>75.166666666666671</v>
          </cell>
          <cell r="AI24">
            <v>75.166666666666671</v>
          </cell>
          <cell r="AJ24">
            <v>75.166666666666671</v>
          </cell>
          <cell r="AK24">
            <v>901.99999999999989</v>
          </cell>
          <cell r="AL24">
            <v>0</v>
          </cell>
        </row>
        <row r="25">
          <cell r="B25" t="str">
            <v/>
          </cell>
          <cell r="C25" t="str">
            <v/>
          </cell>
          <cell r="D25" t="str">
            <v>CUSCONN101CCONCOMMON</v>
          </cell>
          <cell r="E25" t="str">
            <v>100013906</v>
          </cell>
          <cell r="F25" t="str">
            <v>20300</v>
          </cell>
          <cell r="G25" t="str">
            <v>Manage Labour Relations</v>
          </cell>
          <cell r="H25" t="str">
            <v>311</v>
          </cell>
          <cell r="I25" t="str">
            <v>101</v>
          </cell>
          <cell r="J25" t="str">
            <v>5065</v>
          </cell>
          <cell r="K25" t="str">
            <v>Project Time</v>
          </cell>
          <cell r="L25" t="str">
            <v>Project Time</v>
          </cell>
          <cell r="M25" t="str">
            <v>SUPERVISOR, CUSTOMER CONNECTIONS</v>
          </cell>
          <cell r="O25">
            <v>84.962177734375004</v>
          </cell>
          <cell r="Q25">
            <v>0</v>
          </cell>
          <cell r="S25" t="str">
            <v/>
          </cell>
          <cell r="T25" t="str">
            <v>609000311-101-5065</v>
          </cell>
          <cell r="U25" t="str">
            <v>609000</v>
          </cell>
          <cell r="V25" t="str">
            <v>Direct labour - Project (ABC costs)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B26" t="str">
            <v/>
          </cell>
          <cell r="C26" t="str">
            <v/>
          </cell>
          <cell r="D26" t="str">
            <v>CUSCONN101CCONCOMMON</v>
          </cell>
          <cell r="E26" t="str">
            <v>100013907</v>
          </cell>
          <cell r="F26" t="str">
            <v>20350</v>
          </cell>
          <cell r="G26" t="str">
            <v>Prepare &amp; Resolve Grievances</v>
          </cell>
          <cell r="H26" t="str">
            <v>311</v>
          </cell>
          <cell r="I26" t="str">
            <v>101</v>
          </cell>
          <cell r="J26" t="str">
            <v>5065</v>
          </cell>
          <cell r="K26" t="str">
            <v>Project Time</v>
          </cell>
          <cell r="L26" t="str">
            <v>Project Time</v>
          </cell>
          <cell r="M26" t="str">
            <v>MANAGER, CUSTOMER CONNECTIONS</v>
          </cell>
          <cell r="O26">
            <v>90.150380859375005</v>
          </cell>
          <cell r="P26">
            <v>5</v>
          </cell>
          <cell r="Q26">
            <v>450.75190429687501</v>
          </cell>
          <cell r="S26" t="str">
            <v/>
          </cell>
          <cell r="T26" t="str">
            <v>609000311-101-5065</v>
          </cell>
          <cell r="U26" t="str">
            <v>609000</v>
          </cell>
          <cell r="V26" t="str">
            <v>Direct labour - Project (ABC costs)</v>
          </cell>
          <cell r="X26">
            <v>451</v>
          </cell>
          <cell r="Y26">
            <v>37.583333333333336</v>
          </cell>
          <cell r="Z26">
            <v>37.583333333333336</v>
          </cell>
          <cell r="AA26">
            <v>37.583333333333336</v>
          </cell>
          <cell r="AB26">
            <v>37.583333333333336</v>
          </cell>
          <cell r="AC26">
            <v>37.583333333333336</v>
          </cell>
          <cell r="AD26">
            <v>37.583333333333336</v>
          </cell>
          <cell r="AE26">
            <v>37.583333333333336</v>
          </cell>
          <cell r="AF26">
            <v>37.583333333333336</v>
          </cell>
          <cell r="AG26">
            <v>37.583333333333336</v>
          </cell>
          <cell r="AH26">
            <v>37.583333333333336</v>
          </cell>
          <cell r="AI26">
            <v>37.583333333333336</v>
          </cell>
          <cell r="AJ26">
            <v>37.583333333333336</v>
          </cell>
          <cell r="AK26">
            <v>450.99999999999994</v>
          </cell>
          <cell r="AL26">
            <v>0</v>
          </cell>
        </row>
        <row r="27">
          <cell r="B27" t="str">
            <v/>
          </cell>
          <cell r="C27" t="str">
            <v/>
          </cell>
          <cell r="D27" t="str">
            <v>CUSCONN101CCONCOMMON</v>
          </cell>
          <cell r="E27" t="str">
            <v>100013907</v>
          </cell>
          <cell r="F27" t="str">
            <v>20350</v>
          </cell>
          <cell r="G27" t="str">
            <v>Prepare &amp; Resolve Grievances</v>
          </cell>
          <cell r="H27" t="str">
            <v>311</v>
          </cell>
          <cell r="I27" t="str">
            <v>101</v>
          </cell>
          <cell r="J27" t="str">
            <v>5065</v>
          </cell>
          <cell r="K27" t="str">
            <v>Project Time</v>
          </cell>
          <cell r="L27" t="str">
            <v>Project Time</v>
          </cell>
          <cell r="M27" t="str">
            <v>SUPERVISOR, CUSTOMER CONNECTIONS</v>
          </cell>
          <cell r="O27">
            <v>84.962177734375004</v>
          </cell>
          <cell r="P27">
            <v>10</v>
          </cell>
          <cell r="Q27">
            <v>849.62177734375007</v>
          </cell>
          <cell r="S27" t="str">
            <v/>
          </cell>
          <cell r="T27" t="str">
            <v>609000311-101-5065</v>
          </cell>
          <cell r="U27" t="str">
            <v>609000</v>
          </cell>
          <cell r="V27" t="str">
            <v>Direct labour - Project (ABC costs)</v>
          </cell>
          <cell r="X27">
            <v>850</v>
          </cell>
          <cell r="Y27">
            <v>70.833333333333329</v>
          </cell>
          <cell r="Z27">
            <v>70.833333333333329</v>
          </cell>
          <cell r="AA27">
            <v>70.833333333333329</v>
          </cell>
          <cell r="AB27">
            <v>70.833333333333329</v>
          </cell>
          <cell r="AC27">
            <v>70.833333333333329</v>
          </cell>
          <cell r="AD27">
            <v>70.833333333333329</v>
          </cell>
          <cell r="AE27">
            <v>70.833333333333329</v>
          </cell>
          <cell r="AF27">
            <v>70.833333333333329</v>
          </cell>
          <cell r="AG27">
            <v>70.833333333333329</v>
          </cell>
          <cell r="AH27">
            <v>70.833333333333329</v>
          </cell>
          <cell r="AI27">
            <v>70.833333333333329</v>
          </cell>
          <cell r="AJ27">
            <v>70.833333333333329</v>
          </cell>
          <cell r="AK27">
            <v>850.00000000000011</v>
          </cell>
          <cell r="AL27">
            <v>0</v>
          </cell>
        </row>
        <row r="28">
          <cell r="B28" t="str">
            <v/>
          </cell>
          <cell r="C28" t="str">
            <v/>
          </cell>
          <cell r="D28" t="str">
            <v>CUSCONN101CCONCOMMON</v>
          </cell>
          <cell r="E28" t="str">
            <v>100013908</v>
          </cell>
          <cell r="F28" t="str">
            <v>24100</v>
          </cell>
          <cell r="G28" t="str">
            <v>Attend Safety Meetings</v>
          </cell>
          <cell r="H28" t="str">
            <v>311</v>
          </cell>
          <cell r="I28" t="str">
            <v>101</v>
          </cell>
          <cell r="J28" t="str">
            <v>5065</v>
          </cell>
          <cell r="K28" t="str">
            <v>A/P</v>
          </cell>
          <cell r="L28" t="str">
            <v>SA89 - Travel and Accommodations</v>
          </cell>
          <cell r="M28" t="str">
            <v>A/P</v>
          </cell>
          <cell r="N28">
            <v>500</v>
          </cell>
          <cell r="O28" t="str">
            <v/>
          </cell>
          <cell r="Q28" t="str">
            <v/>
          </cell>
          <cell r="S28" t="str">
            <v/>
          </cell>
          <cell r="T28" t="str">
            <v>620000311-101-5065</v>
          </cell>
          <cell r="U28" t="str">
            <v>620000</v>
          </cell>
          <cell r="V28" t="str">
            <v>Travel and accommodations</v>
          </cell>
          <cell r="X28">
            <v>500</v>
          </cell>
          <cell r="Y28">
            <v>41.666666666666664</v>
          </cell>
          <cell r="Z28">
            <v>41.666666666666664</v>
          </cell>
          <cell r="AA28">
            <v>41.666666666666664</v>
          </cell>
          <cell r="AB28">
            <v>41.666666666666664</v>
          </cell>
          <cell r="AC28">
            <v>41.666666666666664</v>
          </cell>
          <cell r="AD28">
            <v>41.666666666666664</v>
          </cell>
          <cell r="AE28">
            <v>41.666666666666664</v>
          </cell>
          <cell r="AF28">
            <v>41.666666666666664</v>
          </cell>
          <cell r="AG28">
            <v>41.666666666666664</v>
          </cell>
          <cell r="AH28">
            <v>41.666666666666664</v>
          </cell>
          <cell r="AI28">
            <v>41.666666666666664</v>
          </cell>
          <cell r="AJ28">
            <v>41.666666666666664</v>
          </cell>
          <cell r="AK28">
            <v>500.00000000000006</v>
          </cell>
          <cell r="AL28">
            <v>0</v>
          </cell>
        </row>
        <row r="29">
          <cell r="B29" t="str">
            <v/>
          </cell>
          <cell r="C29" t="str">
            <v/>
          </cell>
          <cell r="D29" t="str">
            <v>CUSCONN101CCONCOMMON</v>
          </cell>
          <cell r="E29" t="str">
            <v>100013908</v>
          </cell>
          <cell r="F29" t="str">
            <v>24100</v>
          </cell>
          <cell r="G29" t="str">
            <v>Attend Safety Meetings</v>
          </cell>
          <cell r="H29" t="str">
            <v>311</v>
          </cell>
          <cell r="I29" t="str">
            <v>101</v>
          </cell>
          <cell r="J29" t="str">
            <v>5065</v>
          </cell>
          <cell r="K29" t="str">
            <v>Workorder Time</v>
          </cell>
          <cell r="L29" t="str">
            <v>Workorder Time</v>
          </cell>
          <cell r="M29" t="str">
            <v>Meterperson - 2nd Class</v>
          </cell>
          <cell r="O29">
            <v>62.809501953125</v>
          </cell>
          <cell r="P29">
            <v>80</v>
          </cell>
          <cell r="Q29">
            <v>5024.7601562500004</v>
          </cell>
          <cell r="S29" t="str">
            <v/>
          </cell>
          <cell r="T29" t="str">
            <v>608000311-101-5065</v>
          </cell>
          <cell r="U29" t="str">
            <v>608000</v>
          </cell>
          <cell r="V29" t="str">
            <v>Direct labour - Work order</v>
          </cell>
          <cell r="X29">
            <v>5025</v>
          </cell>
          <cell r="Y29">
            <v>418.75</v>
          </cell>
          <cell r="Z29">
            <v>418.75</v>
          </cell>
          <cell r="AA29">
            <v>418.75</v>
          </cell>
          <cell r="AB29">
            <v>418.75</v>
          </cell>
          <cell r="AC29">
            <v>418.75</v>
          </cell>
          <cell r="AD29">
            <v>418.75</v>
          </cell>
          <cell r="AE29">
            <v>418.75</v>
          </cell>
          <cell r="AF29">
            <v>418.75</v>
          </cell>
          <cell r="AG29">
            <v>418.75</v>
          </cell>
          <cell r="AH29">
            <v>418.75</v>
          </cell>
          <cell r="AI29">
            <v>418.75</v>
          </cell>
          <cell r="AJ29">
            <v>418.75</v>
          </cell>
          <cell r="AK29">
            <v>5025</v>
          </cell>
          <cell r="AL29">
            <v>0</v>
          </cell>
        </row>
        <row r="30">
          <cell r="B30" t="str">
            <v/>
          </cell>
          <cell r="C30" t="str">
            <v/>
          </cell>
          <cell r="D30" t="str">
            <v>CUSCONN101CCONCOMMON</v>
          </cell>
          <cell r="E30" t="str">
            <v>100013908</v>
          </cell>
          <cell r="F30" t="str">
            <v>24100</v>
          </cell>
          <cell r="G30" t="str">
            <v>Attend Safety Meetings</v>
          </cell>
          <cell r="H30" t="str">
            <v>311</v>
          </cell>
          <cell r="I30" t="str">
            <v>101</v>
          </cell>
          <cell r="J30" t="str">
            <v>5065</v>
          </cell>
          <cell r="K30" t="str">
            <v>Workorder Time</v>
          </cell>
          <cell r="L30" t="str">
            <v>Workorder Time</v>
          </cell>
          <cell r="M30" t="str">
            <v>Engineering Technician 2</v>
          </cell>
          <cell r="O30">
            <v>51.01459895833333</v>
          </cell>
          <cell r="P30">
            <v>40</v>
          </cell>
          <cell r="Q30">
            <v>2040.5839583333332</v>
          </cell>
          <cell r="S30" t="str">
            <v/>
          </cell>
          <cell r="T30" t="str">
            <v>608000311-101-5065</v>
          </cell>
          <cell r="U30" t="str">
            <v>608000</v>
          </cell>
          <cell r="V30" t="str">
            <v>Direct labour - Work order</v>
          </cell>
          <cell r="X30">
            <v>2041</v>
          </cell>
          <cell r="Y30">
            <v>170.08333333333334</v>
          </cell>
          <cell r="Z30">
            <v>170.08333333333334</v>
          </cell>
          <cell r="AA30">
            <v>170.08333333333334</v>
          </cell>
          <cell r="AB30">
            <v>170.08333333333334</v>
          </cell>
          <cell r="AC30">
            <v>170.08333333333334</v>
          </cell>
          <cell r="AD30">
            <v>170.08333333333334</v>
          </cell>
          <cell r="AE30">
            <v>170.08333333333334</v>
          </cell>
          <cell r="AF30">
            <v>170.08333333333334</v>
          </cell>
          <cell r="AG30">
            <v>170.08333333333334</v>
          </cell>
          <cell r="AH30">
            <v>170.08333333333334</v>
          </cell>
          <cell r="AI30">
            <v>170.08333333333334</v>
          </cell>
          <cell r="AJ30">
            <v>170.08333333333334</v>
          </cell>
          <cell r="AK30">
            <v>2040.9999999999998</v>
          </cell>
          <cell r="AL30">
            <v>0</v>
          </cell>
        </row>
        <row r="31">
          <cell r="B31" t="str">
            <v/>
          </cell>
          <cell r="C31" t="str">
            <v/>
          </cell>
          <cell r="D31" t="str">
            <v>CUSCONN101CCONCOMMON</v>
          </cell>
          <cell r="E31" t="str">
            <v>100013908</v>
          </cell>
          <cell r="F31" t="str">
            <v>24100</v>
          </cell>
          <cell r="G31" t="str">
            <v>Attend Safety Meetings</v>
          </cell>
          <cell r="H31" t="str">
            <v>311</v>
          </cell>
          <cell r="I31" t="str">
            <v>101</v>
          </cell>
          <cell r="J31" t="str">
            <v>5065</v>
          </cell>
          <cell r="K31" t="str">
            <v>Workorder Time</v>
          </cell>
          <cell r="L31" t="str">
            <v>Workorder Time</v>
          </cell>
          <cell r="M31" t="str">
            <v>Engineering Technologist</v>
          </cell>
          <cell r="O31">
            <v>71.453197916666667</v>
          </cell>
          <cell r="P31">
            <v>20</v>
          </cell>
          <cell r="Q31">
            <v>1429.0639583333334</v>
          </cell>
          <cell r="S31" t="str">
            <v/>
          </cell>
          <cell r="T31" t="str">
            <v>608000311-101-5065</v>
          </cell>
          <cell r="U31" t="str">
            <v>608000</v>
          </cell>
          <cell r="V31" t="str">
            <v>Direct labour - Work order</v>
          </cell>
          <cell r="X31">
            <v>1429</v>
          </cell>
          <cell r="Y31">
            <v>119.08333333333333</v>
          </cell>
          <cell r="Z31">
            <v>119.08333333333333</v>
          </cell>
          <cell r="AA31">
            <v>119.08333333333333</v>
          </cell>
          <cell r="AB31">
            <v>119.08333333333333</v>
          </cell>
          <cell r="AC31">
            <v>119.08333333333333</v>
          </cell>
          <cell r="AD31">
            <v>119.08333333333333</v>
          </cell>
          <cell r="AE31">
            <v>119.08333333333333</v>
          </cell>
          <cell r="AF31">
            <v>119.08333333333333</v>
          </cell>
          <cell r="AG31">
            <v>119.08333333333333</v>
          </cell>
          <cell r="AH31">
            <v>119.08333333333333</v>
          </cell>
          <cell r="AI31">
            <v>119.08333333333333</v>
          </cell>
          <cell r="AJ31">
            <v>119.08333333333333</v>
          </cell>
          <cell r="AK31">
            <v>1428.9999999999998</v>
          </cell>
          <cell r="AL31">
            <v>0</v>
          </cell>
        </row>
        <row r="32">
          <cell r="B32" t="str">
            <v/>
          </cell>
          <cell r="C32" t="str">
            <v/>
          </cell>
          <cell r="D32" t="str">
            <v>CUSCONN101CCONCOMMON</v>
          </cell>
          <cell r="E32" t="str">
            <v>100013908</v>
          </cell>
          <cell r="F32" t="str">
            <v>24100</v>
          </cell>
          <cell r="G32" t="str">
            <v>Attend Safety Meetings</v>
          </cell>
          <cell r="H32" t="str">
            <v>311</v>
          </cell>
          <cell r="I32" t="str">
            <v>101</v>
          </cell>
          <cell r="J32" t="str">
            <v>5065</v>
          </cell>
          <cell r="K32" t="str">
            <v>Project Time</v>
          </cell>
          <cell r="L32" t="str">
            <v>Project Time</v>
          </cell>
          <cell r="M32" t="str">
            <v>MANAGER, CUSTOMER CONNECTIONS</v>
          </cell>
          <cell r="O32">
            <v>90.150380859375005</v>
          </cell>
          <cell r="P32">
            <v>43</v>
          </cell>
          <cell r="Q32">
            <v>3876.4663769531253</v>
          </cell>
          <cell r="S32" t="str">
            <v/>
          </cell>
          <cell r="T32" t="str">
            <v>609000311-101-5065</v>
          </cell>
          <cell r="U32" t="str">
            <v>609000</v>
          </cell>
          <cell r="V32" t="str">
            <v>Direct labour - Project (ABC costs)</v>
          </cell>
          <cell r="X32">
            <v>3876</v>
          </cell>
          <cell r="Y32">
            <v>323</v>
          </cell>
          <cell r="Z32">
            <v>323</v>
          </cell>
          <cell r="AA32">
            <v>323</v>
          </cell>
          <cell r="AB32">
            <v>323</v>
          </cell>
          <cell r="AC32">
            <v>323</v>
          </cell>
          <cell r="AD32">
            <v>323</v>
          </cell>
          <cell r="AE32">
            <v>323</v>
          </cell>
          <cell r="AF32">
            <v>323</v>
          </cell>
          <cell r="AG32">
            <v>323</v>
          </cell>
          <cell r="AH32">
            <v>323</v>
          </cell>
          <cell r="AI32">
            <v>323</v>
          </cell>
          <cell r="AJ32">
            <v>323</v>
          </cell>
          <cell r="AK32">
            <v>3876</v>
          </cell>
          <cell r="AL32">
            <v>0</v>
          </cell>
        </row>
        <row r="33">
          <cell r="B33" t="str">
            <v/>
          </cell>
          <cell r="C33" t="str">
            <v/>
          </cell>
          <cell r="D33" t="str">
            <v>CUSCONN101CCONCOMMON</v>
          </cell>
          <cell r="E33" t="str">
            <v>100013908</v>
          </cell>
          <cell r="F33" t="str">
            <v>24100</v>
          </cell>
          <cell r="G33" t="str">
            <v>Attend Safety Meetings</v>
          </cell>
          <cell r="H33" t="str">
            <v>311</v>
          </cell>
          <cell r="I33" t="str">
            <v>101</v>
          </cell>
          <cell r="J33" t="str">
            <v>5065</v>
          </cell>
          <cell r="K33" t="str">
            <v>Workorder Time</v>
          </cell>
          <cell r="L33" t="str">
            <v>Workorder Time</v>
          </cell>
          <cell r="M33" t="str">
            <v>METER SUPPORT CLERK</v>
          </cell>
          <cell r="O33">
            <v>42.023799479166669</v>
          </cell>
          <cell r="P33">
            <v>60</v>
          </cell>
          <cell r="Q33">
            <v>2521.4279687500002</v>
          </cell>
          <cell r="S33" t="str">
            <v/>
          </cell>
          <cell r="T33" t="str">
            <v>608000311-101-5065</v>
          </cell>
          <cell r="U33" t="str">
            <v>608000</v>
          </cell>
          <cell r="V33" t="str">
            <v>Direct labour - Work order</v>
          </cell>
          <cell r="X33">
            <v>2521</v>
          </cell>
          <cell r="Y33">
            <v>210.08333333333334</v>
          </cell>
          <cell r="Z33">
            <v>210.08333333333334</v>
          </cell>
          <cell r="AA33">
            <v>210.08333333333334</v>
          </cell>
          <cell r="AB33">
            <v>210.08333333333334</v>
          </cell>
          <cell r="AC33">
            <v>210.08333333333334</v>
          </cell>
          <cell r="AD33">
            <v>210.08333333333334</v>
          </cell>
          <cell r="AE33">
            <v>210.08333333333334</v>
          </cell>
          <cell r="AF33">
            <v>210.08333333333334</v>
          </cell>
          <cell r="AG33">
            <v>210.08333333333334</v>
          </cell>
          <cell r="AH33">
            <v>210.08333333333334</v>
          </cell>
          <cell r="AI33">
            <v>210.08333333333334</v>
          </cell>
          <cell r="AJ33">
            <v>210.08333333333334</v>
          </cell>
          <cell r="AK33">
            <v>2521</v>
          </cell>
          <cell r="AL33">
            <v>0</v>
          </cell>
        </row>
        <row r="34">
          <cell r="B34" t="str">
            <v/>
          </cell>
          <cell r="C34" t="str">
            <v/>
          </cell>
          <cell r="D34" t="str">
            <v>CUSCONN101CCONCOMMON</v>
          </cell>
          <cell r="E34" t="str">
            <v>100013908</v>
          </cell>
          <cell r="F34" t="str">
            <v>24100</v>
          </cell>
          <cell r="G34" t="str">
            <v>Attend Safety Meetings</v>
          </cell>
          <cell r="H34" t="str">
            <v>311</v>
          </cell>
          <cell r="I34" t="str">
            <v>101</v>
          </cell>
          <cell r="J34" t="str">
            <v>5065</v>
          </cell>
          <cell r="K34" t="str">
            <v>Workorder Time</v>
          </cell>
          <cell r="L34" t="str">
            <v>Workorder Time</v>
          </cell>
          <cell r="M34" t="str">
            <v>Meterperson - 1st Class</v>
          </cell>
          <cell r="O34">
            <v>67.801499023437501</v>
          </cell>
          <cell r="Q34">
            <v>0</v>
          </cell>
          <cell r="S34" t="str">
            <v/>
          </cell>
          <cell r="T34" t="str">
            <v>608000311-101-5065</v>
          </cell>
          <cell r="U34" t="str">
            <v>608000</v>
          </cell>
          <cell r="V34" t="str">
            <v>Direct labour - Work order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</row>
        <row r="35">
          <cell r="B35" t="str">
            <v/>
          </cell>
          <cell r="C35" t="str">
            <v/>
          </cell>
          <cell r="D35" t="str">
            <v>CUSCONN101CCONCOMMON</v>
          </cell>
          <cell r="E35" t="str">
            <v>100013908</v>
          </cell>
          <cell r="F35" t="str">
            <v>24100</v>
          </cell>
          <cell r="G35" t="str">
            <v>Attend Safety Meetings</v>
          </cell>
          <cell r="H35" t="str">
            <v>311</v>
          </cell>
          <cell r="I35" t="str">
            <v>101</v>
          </cell>
          <cell r="J35" t="str">
            <v>5065</v>
          </cell>
          <cell r="K35" t="str">
            <v>Workorder Time</v>
          </cell>
          <cell r="L35" t="str">
            <v>Workorder Time</v>
          </cell>
          <cell r="M35" t="str">
            <v>Meterperson - 1st Class</v>
          </cell>
          <cell r="O35">
            <v>67.801499023437501</v>
          </cell>
          <cell r="P35">
            <v>200</v>
          </cell>
          <cell r="Q35">
            <v>13560.2998046875</v>
          </cell>
          <cell r="S35" t="str">
            <v/>
          </cell>
          <cell r="T35" t="str">
            <v>608000311-101-5065</v>
          </cell>
          <cell r="U35" t="str">
            <v>608000</v>
          </cell>
          <cell r="V35" t="str">
            <v>Direct labour - Work order</v>
          </cell>
          <cell r="X35">
            <v>13560</v>
          </cell>
          <cell r="Y35">
            <v>1130</v>
          </cell>
          <cell r="Z35">
            <v>1130</v>
          </cell>
          <cell r="AA35">
            <v>1130</v>
          </cell>
          <cell r="AB35">
            <v>1130</v>
          </cell>
          <cell r="AC35">
            <v>1130</v>
          </cell>
          <cell r="AD35">
            <v>1130</v>
          </cell>
          <cell r="AE35">
            <v>1130</v>
          </cell>
          <cell r="AF35">
            <v>1130</v>
          </cell>
          <cell r="AG35">
            <v>1130</v>
          </cell>
          <cell r="AH35">
            <v>1130</v>
          </cell>
          <cell r="AI35">
            <v>1130</v>
          </cell>
          <cell r="AJ35">
            <v>1130</v>
          </cell>
          <cell r="AK35">
            <v>13560</v>
          </cell>
          <cell r="AL35">
            <v>0</v>
          </cell>
        </row>
        <row r="36">
          <cell r="B36" t="str">
            <v/>
          </cell>
          <cell r="C36" t="str">
            <v/>
          </cell>
          <cell r="D36" t="str">
            <v>CUSCONN101CCONCOMMON</v>
          </cell>
          <cell r="E36" t="str">
            <v>100013908</v>
          </cell>
          <cell r="F36" t="str">
            <v>24100</v>
          </cell>
          <cell r="G36" t="str">
            <v>Attend Safety Meetings</v>
          </cell>
          <cell r="H36" t="str">
            <v>311</v>
          </cell>
          <cell r="I36" t="str">
            <v>101</v>
          </cell>
          <cell r="J36" t="str">
            <v>5065</v>
          </cell>
          <cell r="K36" t="str">
            <v>Project Time</v>
          </cell>
          <cell r="L36" t="str">
            <v>Project Time</v>
          </cell>
          <cell r="M36" t="str">
            <v>SUPERVISOR, CUSTOMER CONNECTIONS</v>
          </cell>
          <cell r="O36">
            <v>84.962177734375004</v>
          </cell>
          <cell r="P36">
            <v>20</v>
          </cell>
          <cell r="Q36">
            <v>1699.2435546875001</v>
          </cell>
          <cell r="S36" t="str">
            <v/>
          </cell>
          <cell r="T36" t="str">
            <v>609000311-101-5065</v>
          </cell>
          <cell r="U36" t="str">
            <v>609000</v>
          </cell>
          <cell r="V36" t="str">
            <v>Direct labour - Project (ABC costs)</v>
          </cell>
          <cell r="X36">
            <v>1699</v>
          </cell>
          <cell r="Y36">
            <v>141.58333333333334</v>
          </cell>
          <cell r="Z36">
            <v>141.58333333333334</v>
          </cell>
          <cell r="AA36">
            <v>141.58333333333334</v>
          </cell>
          <cell r="AB36">
            <v>141.58333333333334</v>
          </cell>
          <cell r="AC36">
            <v>141.58333333333334</v>
          </cell>
          <cell r="AD36">
            <v>141.58333333333334</v>
          </cell>
          <cell r="AE36">
            <v>141.58333333333334</v>
          </cell>
          <cell r="AF36">
            <v>141.58333333333334</v>
          </cell>
          <cell r="AG36">
            <v>141.58333333333334</v>
          </cell>
          <cell r="AH36">
            <v>141.58333333333334</v>
          </cell>
          <cell r="AI36">
            <v>141.58333333333334</v>
          </cell>
          <cell r="AJ36">
            <v>141.58333333333334</v>
          </cell>
          <cell r="AK36">
            <v>1698.9999999999998</v>
          </cell>
          <cell r="AL36">
            <v>0</v>
          </cell>
        </row>
        <row r="37">
          <cell r="B37" t="str">
            <v/>
          </cell>
          <cell r="C37" t="str">
            <v/>
          </cell>
          <cell r="D37" t="str">
            <v>CUSCONN101CCONCOMMON</v>
          </cell>
          <cell r="E37" t="str">
            <v>100013908</v>
          </cell>
          <cell r="F37" t="str">
            <v>24100</v>
          </cell>
          <cell r="G37" t="str">
            <v>Attend Safety Meetings</v>
          </cell>
          <cell r="H37" t="str">
            <v>311</v>
          </cell>
          <cell r="I37" t="str">
            <v>101</v>
          </cell>
          <cell r="J37" t="str">
            <v>5065</v>
          </cell>
          <cell r="K37" t="str">
            <v>Vehicle</v>
          </cell>
          <cell r="L37" t="str">
            <v>Vehicle</v>
          </cell>
          <cell r="O37" t="str">
            <v/>
          </cell>
          <cell r="Q37" t="str">
            <v/>
          </cell>
          <cell r="R37">
            <v>483</v>
          </cell>
          <cell r="S37" t="str">
            <v/>
          </cell>
          <cell r="T37" t="str">
            <v>651000311-101-5065</v>
          </cell>
          <cell r="U37" t="str">
            <v>651000</v>
          </cell>
          <cell r="V37" t="str">
            <v>Direct work order charges - Vehicles used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</row>
        <row r="38">
          <cell r="B38">
            <v>12</v>
          </cell>
          <cell r="C38" t="str">
            <v/>
          </cell>
          <cell r="D38" t="str">
            <v>CUSCONN101CCONCOMMON</v>
          </cell>
          <cell r="E38" t="str">
            <v>100013909</v>
          </cell>
          <cell r="F38" t="str">
            <v>24200</v>
          </cell>
          <cell r="G38" t="str">
            <v>Department safety training</v>
          </cell>
          <cell r="H38" t="str">
            <v>311</v>
          </cell>
          <cell r="I38" t="str">
            <v>101</v>
          </cell>
          <cell r="J38" t="str">
            <v>5065</v>
          </cell>
          <cell r="K38" t="str">
            <v>A/P</v>
          </cell>
          <cell r="L38" t="str">
            <v>SA90 - Meals and Entertainment</v>
          </cell>
          <cell r="M38" t="str">
            <v>A/P</v>
          </cell>
          <cell r="N38">
            <v>860</v>
          </cell>
          <cell r="O38" t="str">
            <v/>
          </cell>
          <cell r="Q38" t="str">
            <v/>
          </cell>
          <cell r="S38" t="str">
            <v/>
          </cell>
          <cell r="T38" t="str">
            <v>622000311-101-5065</v>
          </cell>
          <cell r="U38" t="str">
            <v>622000</v>
          </cell>
          <cell r="V38" t="str">
            <v>Meals and entertainment</v>
          </cell>
          <cell r="X38">
            <v>860</v>
          </cell>
          <cell r="Y38">
            <v>71.666666666666671</v>
          </cell>
          <cell r="Z38">
            <v>71.666666666666671</v>
          </cell>
          <cell r="AA38">
            <v>71.666666666666671</v>
          </cell>
          <cell r="AB38">
            <v>71.666666666666671</v>
          </cell>
          <cell r="AC38">
            <v>71.666666666666671</v>
          </cell>
          <cell r="AD38">
            <v>71.666666666666671</v>
          </cell>
          <cell r="AE38">
            <v>71.666666666666671</v>
          </cell>
          <cell r="AF38">
            <v>71.666666666666671</v>
          </cell>
          <cell r="AG38">
            <v>71.666666666666671</v>
          </cell>
          <cell r="AH38">
            <v>71.666666666666671</v>
          </cell>
          <cell r="AI38">
            <v>71.666666666666671</v>
          </cell>
          <cell r="AJ38">
            <v>71.666666666666671</v>
          </cell>
          <cell r="AK38">
            <v>859.99999999999989</v>
          </cell>
          <cell r="AL38">
            <v>0</v>
          </cell>
        </row>
        <row r="39">
          <cell r="B39" t="str">
            <v/>
          </cell>
          <cell r="C39" t="str">
            <v/>
          </cell>
          <cell r="D39" t="str">
            <v>CUSCONN101CCONCOMMON</v>
          </cell>
          <cell r="E39" t="str">
            <v>100013909</v>
          </cell>
          <cell r="F39" t="str">
            <v>24200</v>
          </cell>
          <cell r="G39" t="str">
            <v>Department safety training</v>
          </cell>
          <cell r="H39" t="str">
            <v>311</v>
          </cell>
          <cell r="I39" t="str">
            <v>101</v>
          </cell>
          <cell r="J39" t="str">
            <v>5065</v>
          </cell>
          <cell r="K39" t="str">
            <v>Workorder Time</v>
          </cell>
          <cell r="L39" t="str">
            <v>Workorder Time</v>
          </cell>
          <cell r="M39" t="str">
            <v>Meterperson - 2nd Class</v>
          </cell>
          <cell r="O39">
            <v>62.809501953125</v>
          </cell>
          <cell r="P39">
            <v>32</v>
          </cell>
          <cell r="Q39">
            <v>2009.9040625</v>
          </cell>
          <cell r="S39" t="str">
            <v/>
          </cell>
          <cell r="T39" t="str">
            <v>608000311-101-5065</v>
          </cell>
          <cell r="U39" t="str">
            <v>608000</v>
          </cell>
          <cell r="V39" t="str">
            <v>Direct labour - Work order</v>
          </cell>
          <cell r="W39" t="str">
            <v>16 hours per man per year</v>
          </cell>
          <cell r="X39">
            <v>2010</v>
          </cell>
          <cell r="Y39">
            <v>167.5</v>
          </cell>
          <cell r="Z39">
            <v>167.5</v>
          </cell>
          <cell r="AA39">
            <v>167.5</v>
          </cell>
          <cell r="AB39">
            <v>167.5</v>
          </cell>
          <cell r="AC39">
            <v>167.5</v>
          </cell>
          <cell r="AD39">
            <v>167.5</v>
          </cell>
          <cell r="AE39">
            <v>167.5</v>
          </cell>
          <cell r="AF39">
            <v>167.5</v>
          </cell>
          <cell r="AG39">
            <v>167.5</v>
          </cell>
          <cell r="AH39">
            <v>167.5</v>
          </cell>
          <cell r="AI39">
            <v>167.5</v>
          </cell>
          <cell r="AJ39">
            <v>167.5</v>
          </cell>
          <cell r="AK39">
            <v>2010</v>
          </cell>
          <cell r="AL39">
            <v>0</v>
          </cell>
        </row>
        <row r="40">
          <cell r="B40" t="str">
            <v/>
          </cell>
          <cell r="C40" t="str">
            <v/>
          </cell>
          <cell r="D40" t="str">
            <v>CUSCONN101CCONCOMMON</v>
          </cell>
          <cell r="E40" t="str">
            <v>100013909</v>
          </cell>
          <cell r="F40" t="str">
            <v>24200</v>
          </cell>
          <cell r="G40" t="str">
            <v>Department safety training</v>
          </cell>
          <cell r="H40" t="str">
            <v>311</v>
          </cell>
          <cell r="I40" t="str">
            <v>101</v>
          </cell>
          <cell r="J40" t="str">
            <v>5065</v>
          </cell>
          <cell r="K40" t="str">
            <v>Project Time</v>
          </cell>
          <cell r="L40" t="str">
            <v>Project Time</v>
          </cell>
          <cell r="M40" t="str">
            <v>MANAGER, CUSTOMER CONNECTIONS</v>
          </cell>
          <cell r="O40">
            <v>90.150380859375005</v>
          </cell>
          <cell r="P40">
            <v>16</v>
          </cell>
          <cell r="Q40">
            <v>1442.4060937500001</v>
          </cell>
          <cell r="S40" t="str">
            <v/>
          </cell>
          <cell r="T40" t="str">
            <v>609000311-101-5065</v>
          </cell>
          <cell r="U40" t="str">
            <v>609000</v>
          </cell>
          <cell r="V40" t="str">
            <v>Direct labour - Project (ABC costs)</v>
          </cell>
          <cell r="X40">
            <v>1442</v>
          </cell>
          <cell r="Y40">
            <v>120.16666666666667</v>
          </cell>
          <cell r="Z40">
            <v>120.16666666666667</v>
          </cell>
          <cell r="AA40">
            <v>120.16666666666667</v>
          </cell>
          <cell r="AB40">
            <v>120.16666666666667</v>
          </cell>
          <cell r="AC40">
            <v>120.16666666666667</v>
          </cell>
          <cell r="AD40">
            <v>120.16666666666667</v>
          </cell>
          <cell r="AE40">
            <v>120.16666666666667</v>
          </cell>
          <cell r="AF40">
            <v>120.16666666666667</v>
          </cell>
          <cell r="AG40">
            <v>120.16666666666667</v>
          </cell>
          <cell r="AH40">
            <v>120.16666666666667</v>
          </cell>
          <cell r="AI40">
            <v>120.16666666666667</v>
          </cell>
          <cell r="AJ40">
            <v>120.16666666666667</v>
          </cell>
          <cell r="AK40">
            <v>1442.0000000000002</v>
          </cell>
          <cell r="AL40">
            <v>0</v>
          </cell>
        </row>
        <row r="41">
          <cell r="B41" t="str">
            <v/>
          </cell>
          <cell r="C41" t="str">
            <v/>
          </cell>
          <cell r="D41" t="str">
            <v>CUSCONN101CCONCOMMON</v>
          </cell>
          <cell r="E41" t="str">
            <v>100013909</v>
          </cell>
          <cell r="F41" t="str">
            <v>24200</v>
          </cell>
          <cell r="G41" t="str">
            <v>Department safety training</v>
          </cell>
          <cell r="H41" t="str">
            <v>311</v>
          </cell>
          <cell r="I41" t="str">
            <v>101</v>
          </cell>
          <cell r="J41" t="str">
            <v>5065</v>
          </cell>
          <cell r="K41" t="str">
            <v>Workorder Time</v>
          </cell>
          <cell r="L41" t="str">
            <v>Workorder Time</v>
          </cell>
          <cell r="M41" t="str">
            <v>METER SUPPORT CLERK</v>
          </cell>
          <cell r="O41">
            <v>42.023799479166669</v>
          </cell>
          <cell r="P41">
            <v>24</v>
          </cell>
          <cell r="Q41">
            <v>1008.5711875000001</v>
          </cell>
          <cell r="S41" t="str">
            <v/>
          </cell>
          <cell r="T41" t="str">
            <v>608000311-101-5065</v>
          </cell>
          <cell r="U41" t="str">
            <v>608000</v>
          </cell>
          <cell r="V41" t="str">
            <v>Direct labour - Work order</v>
          </cell>
          <cell r="W41" t="str">
            <v>8 hours per year per clerk</v>
          </cell>
          <cell r="X41">
            <v>1009</v>
          </cell>
          <cell r="Y41">
            <v>84.083333333333329</v>
          </cell>
          <cell r="Z41">
            <v>84.083333333333329</v>
          </cell>
          <cell r="AA41">
            <v>84.083333333333329</v>
          </cell>
          <cell r="AB41">
            <v>84.083333333333329</v>
          </cell>
          <cell r="AC41">
            <v>84.083333333333329</v>
          </cell>
          <cell r="AD41">
            <v>84.083333333333329</v>
          </cell>
          <cell r="AE41">
            <v>84.083333333333329</v>
          </cell>
          <cell r="AF41">
            <v>84.083333333333329</v>
          </cell>
          <cell r="AG41">
            <v>84.083333333333329</v>
          </cell>
          <cell r="AH41">
            <v>84.083333333333329</v>
          </cell>
          <cell r="AI41">
            <v>84.083333333333329</v>
          </cell>
          <cell r="AJ41">
            <v>84.083333333333329</v>
          </cell>
          <cell r="AK41">
            <v>1009.0000000000001</v>
          </cell>
          <cell r="AL41">
            <v>0</v>
          </cell>
        </row>
        <row r="42">
          <cell r="B42" t="str">
            <v/>
          </cell>
          <cell r="C42" t="str">
            <v/>
          </cell>
          <cell r="D42" t="str">
            <v>CUSCONN101CCONCOMMON</v>
          </cell>
          <cell r="E42" t="str">
            <v>100013909</v>
          </cell>
          <cell r="F42" t="str">
            <v>24200</v>
          </cell>
          <cell r="G42" t="str">
            <v>Department safety training</v>
          </cell>
          <cell r="H42" t="str">
            <v>311</v>
          </cell>
          <cell r="I42" t="str">
            <v>101</v>
          </cell>
          <cell r="J42" t="str">
            <v>5065</v>
          </cell>
          <cell r="K42" t="str">
            <v>Workorder Time</v>
          </cell>
          <cell r="L42" t="str">
            <v>Workorder Time</v>
          </cell>
          <cell r="M42" t="str">
            <v>Meterperson - 1st Class</v>
          </cell>
          <cell r="O42">
            <v>67.801499023437501</v>
          </cell>
          <cell r="P42">
            <v>112</v>
          </cell>
          <cell r="Q42">
            <v>7593.7678906250003</v>
          </cell>
          <cell r="S42" t="str">
            <v/>
          </cell>
          <cell r="T42" t="str">
            <v>608000311-101-5065</v>
          </cell>
          <cell r="U42" t="str">
            <v>608000</v>
          </cell>
          <cell r="V42" t="str">
            <v>Direct labour - Work order</v>
          </cell>
          <cell r="X42">
            <v>7594</v>
          </cell>
          <cell r="Y42">
            <v>632.83333333333337</v>
          </cell>
          <cell r="Z42">
            <v>632.83333333333337</v>
          </cell>
          <cell r="AA42">
            <v>632.83333333333337</v>
          </cell>
          <cell r="AB42">
            <v>632.83333333333337</v>
          </cell>
          <cell r="AC42">
            <v>632.83333333333337</v>
          </cell>
          <cell r="AD42">
            <v>632.83333333333337</v>
          </cell>
          <cell r="AE42">
            <v>632.83333333333337</v>
          </cell>
          <cell r="AF42">
            <v>632.83333333333337</v>
          </cell>
          <cell r="AG42">
            <v>632.83333333333337</v>
          </cell>
          <cell r="AH42">
            <v>632.83333333333337</v>
          </cell>
          <cell r="AI42">
            <v>632.83333333333337</v>
          </cell>
          <cell r="AJ42">
            <v>632.83333333333337</v>
          </cell>
          <cell r="AK42">
            <v>7593.9999999999991</v>
          </cell>
          <cell r="AL42">
            <v>0</v>
          </cell>
        </row>
        <row r="43">
          <cell r="B43" t="str">
            <v/>
          </cell>
          <cell r="C43" t="str">
            <v/>
          </cell>
          <cell r="D43" t="str">
            <v>CUSCONN101CCONCOMMON</v>
          </cell>
          <cell r="E43" t="str">
            <v>100013909</v>
          </cell>
          <cell r="F43" t="str">
            <v>24200</v>
          </cell>
          <cell r="G43" t="str">
            <v>Department safety training</v>
          </cell>
          <cell r="H43" t="str">
            <v>311</v>
          </cell>
          <cell r="I43" t="str">
            <v>101</v>
          </cell>
          <cell r="J43" t="str">
            <v>5065</v>
          </cell>
          <cell r="K43" t="str">
            <v>Project Time</v>
          </cell>
          <cell r="L43" t="str">
            <v>Project Time</v>
          </cell>
          <cell r="M43" t="str">
            <v>SUPERVISOR, CUSTOMER CONNECTIONS</v>
          </cell>
          <cell r="O43">
            <v>84.962177734375004</v>
          </cell>
          <cell r="P43">
            <v>32</v>
          </cell>
          <cell r="Q43">
            <v>2718.7896875000001</v>
          </cell>
          <cell r="S43" t="str">
            <v/>
          </cell>
          <cell r="T43" t="str">
            <v>609000311-101-5065</v>
          </cell>
          <cell r="U43" t="str">
            <v>609000</v>
          </cell>
          <cell r="V43" t="str">
            <v>Direct labour - Project (ABC costs)</v>
          </cell>
          <cell r="X43">
            <v>2719</v>
          </cell>
          <cell r="Y43">
            <v>226.58333333333334</v>
          </cell>
          <cell r="Z43">
            <v>226.58333333333334</v>
          </cell>
          <cell r="AA43">
            <v>226.58333333333334</v>
          </cell>
          <cell r="AB43">
            <v>226.58333333333334</v>
          </cell>
          <cell r="AC43">
            <v>226.58333333333334</v>
          </cell>
          <cell r="AD43">
            <v>226.58333333333334</v>
          </cell>
          <cell r="AE43">
            <v>226.58333333333334</v>
          </cell>
          <cell r="AF43">
            <v>226.58333333333334</v>
          </cell>
          <cell r="AG43">
            <v>226.58333333333334</v>
          </cell>
          <cell r="AH43">
            <v>226.58333333333334</v>
          </cell>
          <cell r="AI43">
            <v>226.58333333333334</v>
          </cell>
          <cell r="AJ43">
            <v>226.58333333333334</v>
          </cell>
          <cell r="AK43">
            <v>2719</v>
          </cell>
          <cell r="AL43">
            <v>0</v>
          </cell>
        </row>
        <row r="44">
          <cell r="B44">
            <v>13</v>
          </cell>
          <cell r="C44" t="str">
            <v/>
          </cell>
          <cell r="D44" t="str">
            <v>CUSCONN101CCONCOMMON</v>
          </cell>
          <cell r="E44" t="str">
            <v>100013910</v>
          </cell>
          <cell r="F44" t="str">
            <v>24300</v>
          </cell>
          <cell r="G44" t="str">
            <v>New employee safety orientation</v>
          </cell>
          <cell r="H44" t="str">
            <v>311</v>
          </cell>
          <cell r="I44" t="str">
            <v>101</v>
          </cell>
          <cell r="J44" t="str">
            <v>5065</v>
          </cell>
          <cell r="K44" t="str">
            <v>A/P</v>
          </cell>
          <cell r="L44" t="str">
            <v>SA10 - General Office Supplies</v>
          </cell>
          <cell r="M44" t="str">
            <v>A/P</v>
          </cell>
          <cell r="O44" t="str">
            <v/>
          </cell>
          <cell r="Q44" t="str">
            <v/>
          </cell>
          <cell r="S44" t="str">
            <v/>
          </cell>
          <cell r="T44" t="str">
            <v>704000311-101-5065</v>
          </cell>
          <cell r="U44" t="str">
            <v>704000</v>
          </cell>
          <cell r="V44" t="str">
            <v>General office supplies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B45" t="str">
            <v/>
          </cell>
          <cell r="C45" t="str">
            <v/>
          </cell>
          <cell r="D45" t="str">
            <v>CUSCONN101CCONCOMMON</v>
          </cell>
          <cell r="E45" t="str">
            <v>100013910</v>
          </cell>
          <cell r="F45" t="str">
            <v>24300</v>
          </cell>
          <cell r="G45" t="str">
            <v>New employee safety orientation</v>
          </cell>
          <cell r="H45" t="str">
            <v>311</v>
          </cell>
          <cell r="I45" t="str">
            <v>101</v>
          </cell>
          <cell r="J45" t="str">
            <v>5065</v>
          </cell>
          <cell r="K45" t="str">
            <v>Project Time</v>
          </cell>
          <cell r="L45" t="str">
            <v>Project Time</v>
          </cell>
          <cell r="M45" t="str">
            <v>MANAGER, CUSTOMER CONNECTIONS</v>
          </cell>
          <cell r="O45">
            <v>90.150380859375005</v>
          </cell>
          <cell r="Q45">
            <v>0</v>
          </cell>
          <cell r="S45" t="str">
            <v/>
          </cell>
          <cell r="T45" t="str">
            <v>609000311-101-5065</v>
          </cell>
          <cell r="U45" t="str">
            <v>609000</v>
          </cell>
          <cell r="V45" t="str">
            <v>Direct labour - Project (ABC costs)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</row>
        <row r="46">
          <cell r="B46" t="str">
            <v/>
          </cell>
          <cell r="C46" t="str">
            <v/>
          </cell>
          <cell r="D46" t="str">
            <v>CUSCONN101CCONCOMMON</v>
          </cell>
          <cell r="E46" t="str">
            <v>100013910</v>
          </cell>
          <cell r="F46" t="str">
            <v>24300</v>
          </cell>
          <cell r="G46" t="str">
            <v>New employee safety orientation</v>
          </cell>
          <cell r="H46" t="str">
            <v>311</v>
          </cell>
          <cell r="I46" t="str">
            <v>101</v>
          </cell>
          <cell r="J46" t="str">
            <v>5065</v>
          </cell>
          <cell r="K46" t="str">
            <v>Project Time</v>
          </cell>
          <cell r="L46" t="str">
            <v>Project Time</v>
          </cell>
          <cell r="M46" t="str">
            <v>SUPERVISOR, CUSTOMER CONNECTIONS</v>
          </cell>
          <cell r="O46">
            <v>84.962177734375004</v>
          </cell>
          <cell r="Q46">
            <v>0</v>
          </cell>
          <cell r="S46" t="str">
            <v/>
          </cell>
          <cell r="T46" t="str">
            <v>609000311-101-5065</v>
          </cell>
          <cell r="U46" t="str">
            <v>609000</v>
          </cell>
          <cell r="V46" t="str">
            <v>Direct labour - Project (ABC costs)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</row>
        <row r="47">
          <cell r="B47">
            <v>14</v>
          </cell>
          <cell r="C47" t="str">
            <v/>
          </cell>
          <cell r="D47" t="str">
            <v>CUSCONN101CCONCOMMON</v>
          </cell>
          <cell r="E47" t="str">
            <v>100013911</v>
          </cell>
          <cell r="F47" t="str">
            <v>24400</v>
          </cell>
          <cell r="G47" t="str">
            <v>Student safety orientation</v>
          </cell>
          <cell r="H47" t="str">
            <v>311</v>
          </cell>
          <cell r="I47" t="str">
            <v>101</v>
          </cell>
          <cell r="J47" t="str">
            <v>5065</v>
          </cell>
          <cell r="K47" t="str">
            <v>A/P</v>
          </cell>
          <cell r="L47" t="str">
            <v>SA5 - Safety Expenses</v>
          </cell>
          <cell r="M47" t="str">
            <v>A/P</v>
          </cell>
          <cell r="N47">
            <v>100</v>
          </cell>
          <cell r="O47" t="str">
            <v/>
          </cell>
          <cell r="Q47" t="str">
            <v/>
          </cell>
          <cell r="S47" t="str">
            <v/>
          </cell>
          <cell r="T47" t="str">
            <v>681000311-101-5065</v>
          </cell>
          <cell r="U47" t="str">
            <v>681000</v>
          </cell>
          <cell r="V47" t="str">
            <v>Safety</v>
          </cell>
          <cell r="X47">
            <v>100</v>
          </cell>
          <cell r="Y47">
            <v>8.3333333333333339</v>
          </cell>
          <cell r="Z47">
            <v>8.3333333333333339</v>
          </cell>
          <cell r="AA47">
            <v>8.3333333333333339</v>
          </cell>
          <cell r="AB47">
            <v>8.3333333333333339</v>
          </cell>
          <cell r="AC47">
            <v>8.3333333333333339</v>
          </cell>
          <cell r="AD47">
            <v>8.3333333333333339</v>
          </cell>
          <cell r="AE47">
            <v>8.3333333333333339</v>
          </cell>
          <cell r="AF47">
            <v>8.3333333333333339</v>
          </cell>
          <cell r="AG47">
            <v>8.3333333333333339</v>
          </cell>
          <cell r="AH47">
            <v>8.3333333333333339</v>
          </cell>
          <cell r="AI47">
            <v>8.3333333333333339</v>
          </cell>
          <cell r="AJ47">
            <v>8.3333333333333339</v>
          </cell>
          <cell r="AK47">
            <v>99.999999999999986</v>
          </cell>
          <cell r="AL47">
            <v>0</v>
          </cell>
        </row>
        <row r="48">
          <cell r="B48" t="str">
            <v/>
          </cell>
          <cell r="C48" t="str">
            <v/>
          </cell>
          <cell r="D48" t="str">
            <v>CUSCONN101CCONCOMMON</v>
          </cell>
          <cell r="E48" t="str">
            <v>100013911</v>
          </cell>
          <cell r="F48" t="str">
            <v>24400</v>
          </cell>
          <cell r="G48" t="str">
            <v>Student safety orientation</v>
          </cell>
          <cell r="H48" t="str">
            <v>311</v>
          </cell>
          <cell r="I48" t="str">
            <v>101</v>
          </cell>
          <cell r="J48" t="str">
            <v>5065</v>
          </cell>
          <cell r="K48" t="str">
            <v>Project Time</v>
          </cell>
          <cell r="L48" t="str">
            <v>Project Time</v>
          </cell>
          <cell r="M48" t="str">
            <v>MANAGER, CUSTOMER CONNECTIONS</v>
          </cell>
          <cell r="O48">
            <v>90.150380859375005</v>
          </cell>
          <cell r="P48">
            <v>8</v>
          </cell>
          <cell r="Q48">
            <v>721.20304687500004</v>
          </cell>
          <cell r="S48" t="str">
            <v/>
          </cell>
          <cell r="T48" t="str">
            <v>609000311-101-5065</v>
          </cell>
          <cell r="U48" t="str">
            <v>609000</v>
          </cell>
          <cell r="V48" t="str">
            <v>Direct labour - Project (ABC costs)</v>
          </cell>
          <cell r="X48">
            <v>721</v>
          </cell>
          <cell r="Y48">
            <v>60.083333333333336</v>
          </cell>
          <cell r="Z48">
            <v>60.083333333333336</v>
          </cell>
          <cell r="AA48">
            <v>60.083333333333336</v>
          </cell>
          <cell r="AB48">
            <v>60.083333333333336</v>
          </cell>
          <cell r="AC48">
            <v>60.083333333333336</v>
          </cell>
          <cell r="AD48">
            <v>60.083333333333336</v>
          </cell>
          <cell r="AE48">
            <v>60.083333333333336</v>
          </cell>
          <cell r="AF48">
            <v>60.083333333333336</v>
          </cell>
          <cell r="AG48">
            <v>60.083333333333336</v>
          </cell>
          <cell r="AH48">
            <v>60.083333333333336</v>
          </cell>
          <cell r="AI48">
            <v>60.083333333333336</v>
          </cell>
          <cell r="AJ48">
            <v>60.083333333333336</v>
          </cell>
          <cell r="AK48">
            <v>721.00000000000011</v>
          </cell>
          <cell r="AL48">
            <v>0</v>
          </cell>
        </row>
        <row r="49">
          <cell r="B49" t="str">
            <v/>
          </cell>
          <cell r="C49" t="str">
            <v/>
          </cell>
          <cell r="D49" t="str">
            <v>CUSCONN101CCONCOMMON</v>
          </cell>
          <cell r="E49" t="str">
            <v>100013911</v>
          </cell>
          <cell r="F49" t="str">
            <v>24400</v>
          </cell>
          <cell r="G49" t="str">
            <v>Student safety orientation</v>
          </cell>
          <cell r="H49" t="str">
            <v>311</v>
          </cell>
          <cell r="I49" t="str">
            <v>101</v>
          </cell>
          <cell r="J49" t="str">
            <v>5065</v>
          </cell>
          <cell r="K49" t="str">
            <v>Project Time</v>
          </cell>
          <cell r="L49" t="str">
            <v>Project Time</v>
          </cell>
          <cell r="M49" t="str">
            <v>SUPERVISOR, CUSTOMER CONNECTIONS</v>
          </cell>
          <cell r="O49">
            <v>84.962177734375004</v>
          </cell>
          <cell r="P49">
            <v>8</v>
          </cell>
          <cell r="Q49">
            <v>679.69742187500003</v>
          </cell>
          <cell r="S49" t="str">
            <v/>
          </cell>
          <cell r="T49" t="str">
            <v>609000311-101-5065</v>
          </cell>
          <cell r="U49" t="str">
            <v>609000</v>
          </cell>
          <cell r="V49" t="str">
            <v>Direct labour - Project (ABC costs)</v>
          </cell>
          <cell r="X49">
            <v>680</v>
          </cell>
          <cell r="Y49">
            <v>56.666666666666664</v>
          </cell>
          <cell r="Z49">
            <v>56.666666666666664</v>
          </cell>
          <cell r="AA49">
            <v>56.666666666666664</v>
          </cell>
          <cell r="AB49">
            <v>56.666666666666664</v>
          </cell>
          <cell r="AC49">
            <v>56.666666666666664</v>
          </cell>
          <cell r="AD49">
            <v>56.666666666666664</v>
          </cell>
          <cell r="AE49">
            <v>56.666666666666664</v>
          </cell>
          <cell r="AF49">
            <v>56.666666666666664</v>
          </cell>
          <cell r="AG49">
            <v>56.666666666666664</v>
          </cell>
          <cell r="AH49">
            <v>56.666666666666664</v>
          </cell>
          <cell r="AI49">
            <v>56.666666666666664</v>
          </cell>
          <cell r="AJ49">
            <v>56.666666666666664</v>
          </cell>
          <cell r="AK49">
            <v>680</v>
          </cell>
          <cell r="AL49">
            <v>0</v>
          </cell>
        </row>
        <row r="50">
          <cell r="B50" t="str">
            <v/>
          </cell>
          <cell r="C50" t="str">
            <v/>
          </cell>
          <cell r="D50" t="str">
            <v>CUSCONN101CCONCOMMON</v>
          </cell>
          <cell r="E50" t="str">
            <v>100013912</v>
          </cell>
          <cell r="F50" t="str">
            <v>24500</v>
          </cell>
          <cell r="G50" t="str">
            <v>WSIB - Modified duty At work Home Position</v>
          </cell>
          <cell r="H50" t="str">
            <v>311</v>
          </cell>
          <cell r="I50" t="str">
            <v>101</v>
          </cell>
          <cell r="J50" t="str">
            <v>5065</v>
          </cell>
          <cell r="O50" t="str">
            <v/>
          </cell>
          <cell r="Q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B51" t="str">
            <v/>
          </cell>
          <cell r="C51" t="str">
            <v/>
          </cell>
          <cell r="D51" t="str">
            <v>CUSCONN101CCONCOMMON</v>
          </cell>
          <cell r="E51" t="str">
            <v>100013913</v>
          </cell>
          <cell r="F51" t="str">
            <v>24600</v>
          </cell>
          <cell r="G51" t="str">
            <v>WSIB - Modified duty - at work other position</v>
          </cell>
          <cell r="H51" t="str">
            <v>311</v>
          </cell>
          <cell r="I51" t="str">
            <v>101</v>
          </cell>
          <cell r="J51" t="str">
            <v>5065</v>
          </cell>
          <cell r="O51" t="str">
            <v/>
          </cell>
          <cell r="Q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</row>
        <row r="52">
          <cell r="B52" t="str">
            <v/>
          </cell>
          <cell r="C52" t="str">
            <v/>
          </cell>
          <cell r="D52" t="str">
            <v>CUSCONN101CCONCOMMON</v>
          </cell>
          <cell r="E52" t="str">
            <v>100013914</v>
          </cell>
          <cell r="F52" t="str">
            <v>24700</v>
          </cell>
          <cell r="G52" t="str">
            <v>WSIB - Not at work Medical Appt.</v>
          </cell>
          <cell r="H52" t="str">
            <v>311</v>
          </cell>
          <cell r="I52" t="str">
            <v>101</v>
          </cell>
          <cell r="J52" t="str">
            <v>5065</v>
          </cell>
          <cell r="O52" t="str">
            <v/>
          </cell>
          <cell r="Q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</row>
        <row r="53">
          <cell r="B53" t="str">
            <v/>
          </cell>
          <cell r="C53" t="str">
            <v/>
          </cell>
          <cell r="D53" t="str">
            <v>CUSCONN101CCONCOMMON</v>
          </cell>
          <cell r="E53" t="str">
            <v>100013915</v>
          </cell>
          <cell r="F53" t="str">
            <v>24800</v>
          </cell>
          <cell r="G53" t="str">
            <v>WSIB Lost work days</v>
          </cell>
          <cell r="H53" t="str">
            <v>311</v>
          </cell>
          <cell r="I53" t="str">
            <v>101</v>
          </cell>
          <cell r="J53" t="str">
            <v>5065</v>
          </cell>
          <cell r="O53" t="str">
            <v/>
          </cell>
          <cell r="Q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</row>
        <row r="54">
          <cell r="B54" t="str">
            <v/>
          </cell>
          <cell r="C54" t="str">
            <v/>
          </cell>
          <cell r="D54" t="str">
            <v>CUSCONN101CCONCOMMON</v>
          </cell>
          <cell r="E54" t="str">
            <v>100013916</v>
          </cell>
          <cell r="F54" t="str">
            <v>24900</v>
          </cell>
          <cell r="G54" t="str">
            <v>WSIB Modified Duty - Not at work</v>
          </cell>
          <cell r="H54" t="str">
            <v>311</v>
          </cell>
          <cell r="I54" t="str">
            <v>101</v>
          </cell>
          <cell r="J54" t="str">
            <v>5065</v>
          </cell>
          <cell r="O54" t="str">
            <v/>
          </cell>
          <cell r="Q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</row>
        <row r="55">
          <cell r="B55" t="str">
            <v/>
          </cell>
          <cell r="C55" t="str">
            <v/>
          </cell>
          <cell r="D55" t="str">
            <v>CUSCONN101CCONCOMMON</v>
          </cell>
          <cell r="E55" t="str">
            <v>100013917</v>
          </cell>
          <cell r="F55" t="str">
            <v>61000</v>
          </cell>
          <cell r="G55" t="str">
            <v>Work Observation (Crew Visits)</v>
          </cell>
          <cell r="H55" t="str">
            <v>311</v>
          </cell>
          <cell r="I55" t="str">
            <v>101</v>
          </cell>
          <cell r="J55" t="str">
            <v>5065</v>
          </cell>
          <cell r="K55" t="str">
            <v>A/P</v>
          </cell>
          <cell r="L55" t="str">
            <v>SA10 - General Office Supplies</v>
          </cell>
          <cell r="M55" t="str">
            <v>A/P</v>
          </cell>
          <cell r="N55">
            <v>150</v>
          </cell>
          <cell r="O55" t="str">
            <v/>
          </cell>
          <cell r="Q55" t="str">
            <v/>
          </cell>
          <cell r="S55" t="str">
            <v/>
          </cell>
          <cell r="T55" t="str">
            <v>704000311-101-5065</v>
          </cell>
          <cell r="U55" t="str">
            <v>704000</v>
          </cell>
          <cell r="V55" t="str">
            <v>General office supplies</v>
          </cell>
          <cell r="X55">
            <v>150</v>
          </cell>
          <cell r="Y55">
            <v>12.5</v>
          </cell>
          <cell r="Z55">
            <v>12.5</v>
          </cell>
          <cell r="AA55">
            <v>12.5</v>
          </cell>
          <cell r="AB55">
            <v>12.5</v>
          </cell>
          <cell r="AC55">
            <v>12.5</v>
          </cell>
          <cell r="AD55">
            <v>12.5</v>
          </cell>
          <cell r="AE55">
            <v>12.5</v>
          </cell>
          <cell r="AF55">
            <v>12.5</v>
          </cell>
          <cell r="AG55">
            <v>12.5</v>
          </cell>
          <cell r="AH55">
            <v>12.5</v>
          </cell>
          <cell r="AI55">
            <v>12.5</v>
          </cell>
          <cell r="AJ55">
            <v>12.5</v>
          </cell>
          <cell r="AK55">
            <v>150</v>
          </cell>
          <cell r="AL55">
            <v>0</v>
          </cell>
        </row>
        <row r="56">
          <cell r="B56" t="str">
            <v/>
          </cell>
          <cell r="C56" t="str">
            <v/>
          </cell>
          <cell r="D56" t="str">
            <v>CUSCONN101CCONCOMMON</v>
          </cell>
          <cell r="E56" t="str">
            <v>100013917</v>
          </cell>
          <cell r="F56" t="str">
            <v>61000</v>
          </cell>
          <cell r="G56" t="str">
            <v>Work Observation (Crew Visits)</v>
          </cell>
          <cell r="H56" t="str">
            <v>311</v>
          </cell>
          <cell r="I56" t="str">
            <v>101</v>
          </cell>
          <cell r="J56" t="str">
            <v>5065</v>
          </cell>
          <cell r="K56" t="str">
            <v>Project Time</v>
          </cell>
          <cell r="L56" t="str">
            <v>Project Time</v>
          </cell>
          <cell r="M56" t="str">
            <v>MANAGER, CUSTOMER CONNECTIONS</v>
          </cell>
          <cell r="O56">
            <v>90.150380859375005</v>
          </cell>
          <cell r="P56">
            <v>32</v>
          </cell>
          <cell r="Q56">
            <v>2884.8121875000002</v>
          </cell>
          <cell r="S56" t="str">
            <v/>
          </cell>
          <cell r="T56" t="str">
            <v>609000311-101-5065</v>
          </cell>
          <cell r="U56" t="str">
            <v>609000</v>
          </cell>
          <cell r="V56" t="str">
            <v>Direct labour - Project (ABC costs)</v>
          </cell>
          <cell r="X56">
            <v>2885</v>
          </cell>
          <cell r="Y56">
            <v>240.41666666666666</v>
          </cell>
          <cell r="Z56">
            <v>240.41666666666666</v>
          </cell>
          <cell r="AA56">
            <v>240.41666666666666</v>
          </cell>
          <cell r="AB56">
            <v>240.41666666666666</v>
          </cell>
          <cell r="AC56">
            <v>240.41666666666666</v>
          </cell>
          <cell r="AD56">
            <v>240.41666666666666</v>
          </cell>
          <cell r="AE56">
            <v>240.41666666666666</v>
          </cell>
          <cell r="AF56">
            <v>240.41666666666666</v>
          </cell>
          <cell r="AG56">
            <v>240.41666666666666</v>
          </cell>
          <cell r="AH56">
            <v>240.41666666666666</v>
          </cell>
          <cell r="AI56">
            <v>240.41666666666666</v>
          </cell>
          <cell r="AJ56">
            <v>240.41666666666666</v>
          </cell>
          <cell r="AK56">
            <v>2884.9999999999995</v>
          </cell>
          <cell r="AL56">
            <v>0</v>
          </cell>
        </row>
        <row r="57">
          <cell r="B57" t="str">
            <v/>
          </cell>
          <cell r="C57" t="str">
            <v/>
          </cell>
          <cell r="D57" t="str">
            <v>CUSCONN101CCONCOMMON</v>
          </cell>
          <cell r="E57" t="str">
            <v>100013917</v>
          </cell>
          <cell r="F57" t="str">
            <v>61000</v>
          </cell>
          <cell r="G57" t="str">
            <v>Work Observation (Crew Visits)</v>
          </cell>
          <cell r="H57" t="str">
            <v>311</v>
          </cell>
          <cell r="I57" t="str">
            <v>101</v>
          </cell>
          <cell r="J57" t="str">
            <v>5065</v>
          </cell>
          <cell r="K57" t="str">
            <v>Workorder Time</v>
          </cell>
          <cell r="L57" t="str">
            <v>Workorder Time</v>
          </cell>
          <cell r="M57" t="str">
            <v>METERPERSON, LEAD HAND</v>
          </cell>
          <cell r="O57">
            <v>73.397998046875003</v>
          </cell>
          <cell r="P57">
            <v>96</v>
          </cell>
          <cell r="Q57">
            <v>7046.2078125000007</v>
          </cell>
          <cell r="S57" t="str">
            <v/>
          </cell>
          <cell r="T57" t="str">
            <v>608000311-101-5065</v>
          </cell>
          <cell r="U57" t="str">
            <v>608000</v>
          </cell>
          <cell r="V57" t="str">
            <v>Direct labour - Work order</v>
          </cell>
          <cell r="X57">
            <v>7046</v>
          </cell>
          <cell r="Y57">
            <v>587.16666666666663</v>
          </cell>
          <cell r="Z57">
            <v>587.16666666666663</v>
          </cell>
          <cell r="AA57">
            <v>587.16666666666663</v>
          </cell>
          <cell r="AB57">
            <v>587.16666666666663</v>
          </cell>
          <cell r="AC57">
            <v>587.16666666666663</v>
          </cell>
          <cell r="AD57">
            <v>587.16666666666663</v>
          </cell>
          <cell r="AE57">
            <v>587.16666666666663</v>
          </cell>
          <cell r="AF57">
            <v>587.16666666666663</v>
          </cell>
          <cell r="AG57">
            <v>587.16666666666663</v>
          </cell>
          <cell r="AH57">
            <v>587.16666666666663</v>
          </cell>
          <cell r="AI57">
            <v>587.16666666666663</v>
          </cell>
          <cell r="AJ57">
            <v>587.16666666666663</v>
          </cell>
          <cell r="AK57">
            <v>7046.0000000000009</v>
          </cell>
          <cell r="AL57">
            <v>0</v>
          </cell>
        </row>
        <row r="58">
          <cell r="B58" t="str">
            <v/>
          </cell>
          <cell r="C58" t="str">
            <v/>
          </cell>
          <cell r="D58" t="str">
            <v>CUSCONN101CCONCOMMON</v>
          </cell>
          <cell r="E58" t="str">
            <v>100013917</v>
          </cell>
          <cell r="F58" t="str">
            <v>61000</v>
          </cell>
          <cell r="G58" t="str">
            <v>Work Observation (Crew Visits)</v>
          </cell>
          <cell r="H58" t="str">
            <v>311</v>
          </cell>
          <cell r="I58" t="str">
            <v>101</v>
          </cell>
          <cell r="J58" t="str">
            <v>5065</v>
          </cell>
          <cell r="K58" t="str">
            <v>Project Time</v>
          </cell>
          <cell r="L58" t="str">
            <v>Project Time</v>
          </cell>
          <cell r="M58" t="str">
            <v>SUPERVISOR, CUSTOMER CONNECTIONS</v>
          </cell>
          <cell r="O58">
            <v>84.962177734375004</v>
          </cell>
          <cell r="P58">
            <v>96</v>
          </cell>
          <cell r="Q58">
            <v>8156.3690624999999</v>
          </cell>
          <cell r="S58" t="str">
            <v/>
          </cell>
          <cell r="T58" t="str">
            <v>609000311-101-5065</v>
          </cell>
          <cell r="U58" t="str">
            <v>609000</v>
          </cell>
          <cell r="V58" t="str">
            <v>Direct labour - Project (ABC costs)</v>
          </cell>
          <cell r="X58">
            <v>8156</v>
          </cell>
          <cell r="Y58">
            <v>679.66666666666663</v>
          </cell>
          <cell r="Z58">
            <v>679.66666666666663</v>
          </cell>
          <cell r="AA58">
            <v>679.66666666666663</v>
          </cell>
          <cell r="AB58">
            <v>679.66666666666663</v>
          </cell>
          <cell r="AC58">
            <v>679.66666666666663</v>
          </cell>
          <cell r="AD58">
            <v>679.66666666666663</v>
          </cell>
          <cell r="AE58">
            <v>679.66666666666663</v>
          </cell>
          <cell r="AF58">
            <v>679.66666666666663</v>
          </cell>
          <cell r="AG58">
            <v>679.66666666666663</v>
          </cell>
          <cell r="AH58">
            <v>679.66666666666663</v>
          </cell>
          <cell r="AI58">
            <v>679.66666666666663</v>
          </cell>
          <cell r="AJ58">
            <v>679.66666666666663</v>
          </cell>
          <cell r="AK58">
            <v>8156.0000000000009</v>
          </cell>
          <cell r="AL58">
            <v>0</v>
          </cell>
        </row>
        <row r="59">
          <cell r="B59" t="str">
            <v/>
          </cell>
          <cell r="C59" t="str">
            <v/>
          </cell>
          <cell r="D59" t="str">
            <v>CUSCONN101CCONCOMMON</v>
          </cell>
          <cell r="E59" t="str">
            <v>100013917</v>
          </cell>
          <cell r="F59" t="str">
            <v>61000</v>
          </cell>
          <cell r="G59" t="str">
            <v>Work Observation (Crew Visits)</v>
          </cell>
          <cell r="H59" t="str">
            <v>311</v>
          </cell>
          <cell r="I59" t="str">
            <v>101</v>
          </cell>
          <cell r="J59" t="str">
            <v>5065</v>
          </cell>
          <cell r="K59" t="str">
            <v>Vehicle</v>
          </cell>
          <cell r="L59" t="str">
            <v>Vehicle</v>
          </cell>
          <cell r="M59" t="str">
            <v>VECV - Cargo Van</v>
          </cell>
          <cell r="O59">
            <v>14</v>
          </cell>
          <cell r="Q59" t="str">
            <v/>
          </cell>
          <cell r="R59">
            <v>192</v>
          </cell>
          <cell r="S59">
            <v>2688</v>
          </cell>
          <cell r="T59" t="str">
            <v>651000311-101-5065</v>
          </cell>
          <cell r="U59" t="str">
            <v>651000</v>
          </cell>
          <cell r="V59" t="str">
            <v>Direct work order charges - Vehicles used</v>
          </cell>
          <cell r="X59">
            <v>2688</v>
          </cell>
          <cell r="Y59">
            <v>224</v>
          </cell>
          <cell r="Z59">
            <v>224</v>
          </cell>
          <cell r="AA59">
            <v>224</v>
          </cell>
          <cell r="AB59">
            <v>224</v>
          </cell>
          <cell r="AC59">
            <v>224</v>
          </cell>
          <cell r="AD59">
            <v>224</v>
          </cell>
          <cell r="AE59">
            <v>224</v>
          </cell>
          <cell r="AF59">
            <v>224</v>
          </cell>
          <cell r="AG59">
            <v>224</v>
          </cell>
          <cell r="AH59">
            <v>224</v>
          </cell>
          <cell r="AI59">
            <v>224</v>
          </cell>
          <cell r="AJ59">
            <v>224</v>
          </cell>
          <cell r="AK59">
            <v>2688</v>
          </cell>
          <cell r="AL59">
            <v>0</v>
          </cell>
        </row>
        <row r="60">
          <cell r="B60">
            <v>15</v>
          </cell>
          <cell r="C60" t="str">
            <v/>
          </cell>
          <cell r="D60" t="str">
            <v>CUSCONN101CCONCOMMON</v>
          </cell>
          <cell r="E60" t="str">
            <v>100013918</v>
          </cell>
          <cell r="F60" t="str">
            <v>61100</v>
          </cell>
          <cell r="G60" t="str">
            <v>Manage Safety Issues &amp; Reporting</v>
          </cell>
          <cell r="H60" t="str">
            <v>311</v>
          </cell>
          <cell r="I60" t="str">
            <v>101</v>
          </cell>
          <cell r="J60" t="str">
            <v>5065</v>
          </cell>
          <cell r="K60" t="str">
            <v>A/P</v>
          </cell>
          <cell r="M60" t="str">
            <v>A/P</v>
          </cell>
          <cell r="N60">
            <v>200</v>
          </cell>
          <cell r="O60" t="str">
            <v/>
          </cell>
          <cell r="Q60" t="str">
            <v/>
          </cell>
          <cell r="S60" t="str">
            <v/>
          </cell>
          <cell r="T60" t="str">
            <v>311-101-5065</v>
          </cell>
          <cell r="U60" t="str">
            <v>311-10</v>
          </cell>
          <cell r="V60" t="str">
            <v/>
          </cell>
          <cell r="X60">
            <v>200</v>
          </cell>
          <cell r="Y60">
            <v>16.666666666666668</v>
          </cell>
          <cell r="Z60">
            <v>16.666666666666668</v>
          </cell>
          <cell r="AA60">
            <v>16.666666666666668</v>
          </cell>
          <cell r="AB60">
            <v>16.666666666666668</v>
          </cell>
          <cell r="AC60">
            <v>16.666666666666668</v>
          </cell>
          <cell r="AD60">
            <v>16.666666666666668</v>
          </cell>
          <cell r="AE60">
            <v>16.666666666666668</v>
          </cell>
          <cell r="AF60">
            <v>16.666666666666668</v>
          </cell>
          <cell r="AG60">
            <v>16.666666666666668</v>
          </cell>
          <cell r="AH60">
            <v>16.666666666666668</v>
          </cell>
          <cell r="AI60">
            <v>16.666666666666668</v>
          </cell>
          <cell r="AJ60">
            <v>16.666666666666668</v>
          </cell>
          <cell r="AK60">
            <v>199.99999999999997</v>
          </cell>
          <cell r="AL60">
            <v>0</v>
          </cell>
        </row>
        <row r="61">
          <cell r="B61" t="str">
            <v/>
          </cell>
          <cell r="C61" t="str">
            <v/>
          </cell>
          <cell r="D61" t="str">
            <v>CUSCONN101CCONCOMMON</v>
          </cell>
          <cell r="E61" t="str">
            <v>100013918</v>
          </cell>
          <cell r="F61" t="str">
            <v>61100</v>
          </cell>
          <cell r="G61" t="str">
            <v>Manage Safety Issues &amp; Reporting</v>
          </cell>
          <cell r="H61" t="str">
            <v>311</v>
          </cell>
          <cell r="I61" t="str">
            <v>101</v>
          </cell>
          <cell r="J61" t="str">
            <v>5065</v>
          </cell>
          <cell r="K61" t="str">
            <v>Project Time</v>
          </cell>
          <cell r="L61" t="str">
            <v>Project Time</v>
          </cell>
          <cell r="M61" t="str">
            <v>MANAGER, CUSTOMER CONNECTIONS</v>
          </cell>
          <cell r="O61">
            <v>90.150380859375005</v>
          </cell>
          <cell r="P61">
            <v>24</v>
          </cell>
          <cell r="Q61">
            <v>2163.6091406250002</v>
          </cell>
          <cell r="S61" t="str">
            <v/>
          </cell>
          <cell r="T61" t="str">
            <v>609000311-101-5065</v>
          </cell>
          <cell r="U61" t="str">
            <v>609000</v>
          </cell>
          <cell r="V61" t="str">
            <v>Direct labour - Project (ABC costs)</v>
          </cell>
          <cell r="X61">
            <v>2164</v>
          </cell>
          <cell r="Y61">
            <v>180.33333333333334</v>
          </cell>
          <cell r="Z61">
            <v>180.33333333333334</v>
          </cell>
          <cell r="AA61">
            <v>180.33333333333334</v>
          </cell>
          <cell r="AB61">
            <v>180.33333333333334</v>
          </cell>
          <cell r="AC61">
            <v>180.33333333333334</v>
          </cell>
          <cell r="AD61">
            <v>180.33333333333334</v>
          </cell>
          <cell r="AE61">
            <v>180.33333333333334</v>
          </cell>
          <cell r="AF61">
            <v>180.33333333333334</v>
          </cell>
          <cell r="AG61">
            <v>180.33333333333334</v>
          </cell>
          <cell r="AH61">
            <v>180.33333333333334</v>
          </cell>
          <cell r="AI61">
            <v>180.33333333333334</v>
          </cell>
          <cell r="AJ61">
            <v>180.33333333333334</v>
          </cell>
          <cell r="AK61">
            <v>2163.9999999999995</v>
          </cell>
          <cell r="AL61">
            <v>0</v>
          </cell>
        </row>
        <row r="62">
          <cell r="B62" t="str">
            <v/>
          </cell>
          <cell r="C62" t="str">
            <v/>
          </cell>
          <cell r="D62" t="str">
            <v>CUSCONN101CCONCOMMON</v>
          </cell>
          <cell r="E62" t="str">
            <v>100013918</v>
          </cell>
          <cell r="F62" t="str">
            <v>61100</v>
          </cell>
          <cell r="G62" t="str">
            <v>Manage Safety Issues &amp; Reporting</v>
          </cell>
          <cell r="H62" t="str">
            <v>311</v>
          </cell>
          <cell r="I62" t="str">
            <v>101</v>
          </cell>
          <cell r="J62" t="str">
            <v>5065</v>
          </cell>
          <cell r="K62" t="str">
            <v>Workorder Time</v>
          </cell>
          <cell r="L62" t="str">
            <v>Workorder Time</v>
          </cell>
          <cell r="M62" t="str">
            <v>Meterperson - 1st Class</v>
          </cell>
          <cell r="O62">
            <v>67.801499023437501</v>
          </cell>
          <cell r="P62">
            <v>48</v>
          </cell>
          <cell r="Q62">
            <v>3254.4719531250003</v>
          </cell>
          <cell r="S62" t="str">
            <v/>
          </cell>
          <cell r="T62" t="str">
            <v>608000311-101-5065</v>
          </cell>
          <cell r="U62" t="str">
            <v>608000</v>
          </cell>
          <cell r="V62" t="str">
            <v>Direct labour - Work order</v>
          </cell>
          <cell r="X62">
            <v>3254</v>
          </cell>
          <cell r="Y62">
            <v>271.16666666666669</v>
          </cell>
          <cell r="Z62">
            <v>271.16666666666669</v>
          </cell>
          <cell r="AA62">
            <v>271.16666666666669</v>
          </cell>
          <cell r="AB62">
            <v>271.16666666666669</v>
          </cell>
          <cell r="AC62">
            <v>271.16666666666669</v>
          </cell>
          <cell r="AD62">
            <v>271.16666666666669</v>
          </cell>
          <cell r="AE62">
            <v>271.16666666666669</v>
          </cell>
          <cell r="AF62">
            <v>271.16666666666669</v>
          </cell>
          <cell r="AG62">
            <v>271.16666666666669</v>
          </cell>
          <cell r="AH62">
            <v>271.16666666666669</v>
          </cell>
          <cell r="AI62">
            <v>271.16666666666669</v>
          </cell>
          <cell r="AJ62">
            <v>271.16666666666669</v>
          </cell>
          <cell r="AK62">
            <v>3253.9999999999995</v>
          </cell>
          <cell r="AL62">
            <v>0</v>
          </cell>
        </row>
        <row r="63">
          <cell r="B63" t="str">
            <v/>
          </cell>
          <cell r="C63" t="str">
            <v/>
          </cell>
          <cell r="D63" t="str">
            <v>CUSCONN101CCONCOMMON</v>
          </cell>
          <cell r="E63" t="str">
            <v>100013918</v>
          </cell>
          <cell r="F63" t="str">
            <v>61100</v>
          </cell>
          <cell r="G63" t="str">
            <v>Manage Safety Issues &amp; Reporting</v>
          </cell>
          <cell r="H63" t="str">
            <v>311</v>
          </cell>
          <cell r="I63" t="str">
            <v>101</v>
          </cell>
          <cell r="J63" t="str">
            <v>5065</v>
          </cell>
          <cell r="K63" t="str">
            <v>Workorder Time</v>
          </cell>
          <cell r="L63" t="str">
            <v>Workorder Time</v>
          </cell>
          <cell r="M63" t="str">
            <v>Meterperson, Lead Hand</v>
          </cell>
          <cell r="O63">
            <v>73.397998046875003</v>
          </cell>
          <cell r="P63">
            <v>48</v>
          </cell>
          <cell r="Q63">
            <v>3523.1039062500004</v>
          </cell>
          <cell r="S63" t="str">
            <v/>
          </cell>
          <cell r="T63" t="str">
            <v>608000311-101-5065</v>
          </cell>
          <cell r="U63" t="str">
            <v>608000</v>
          </cell>
          <cell r="V63" t="str">
            <v>Direct labour - Work order</v>
          </cell>
          <cell r="X63">
            <v>3523</v>
          </cell>
          <cell r="Y63">
            <v>293.58333333333331</v>
          </cell>
          <cell r="Z63">
            <v>293.58333333333331</v>
          </cell>
          <cell r="AA63">
            <v>293.58333333333331</v>
          </cell>
          <cell r="AB63">
            <v>293.58333333333331</v>
          </cell>
          <cell r="AC63">
            <v>293.58333333333331</v>
          </cell>
          <cell r="AD63">
            <v>293.58333333333331</v>
          </cell>
          <cell r="AE63">
            <v>293.58333333333331</v>
          </cell>
          <cell r="AF63">
            <v>293.58333333333331</v>
          </cell>
          <cell r="AG63">
            <v>293.58333333333331</v>
          </cell>
          <cell r="AH63">
            <v>293.58333333333331</v>
          </cell>
          <cell r="AI63">
            <v>293.58333333333331</v>
          </cell>
          <cell r="AJ63">
            <v>293.58333333333331</v>
          </cell>
          <cell r="AK63">
            <v>3523.0000000000005</v>
          </cell>
          <cell r="AL63">
            <v>0</v>
          </cell>
        </row>
        <row r="64">
          <cell r="B64" t="str">
            <v/>
          </cell>
          <cell r="C64" t="str">
            <v/>
          </cell>
          <cell r="D64" t="str">
            <v>CUSCONN101CCONCOMMON</v>
          </cell>
          <cell r="E64" t="str">
            <v>100013918</v>
          </cell>
          <cell r="F64" t="str">
            <v>61100</v>
          </cell>
          <cell r="G64" t="str">
            <v>Manage Safety Issues &amp; Reporting</v>
          </cell>
          <cell r="H64" t="str">
            <v>311</v>
          </cell>
          <cell r="I64" t="str">
            <v>101</v>
          </cell>
          <cell r="J64" t="str">
            <v>5065</v>
          </cell>
          <cell r="K64" t="str">
            <v>Project Time</v>
          </cell>
          <cell r="L64" t="str">
            <v>Project Time</v>
          </cell>
          <cell r="M64" t="str">
            <v>SUPERVISOR, CUSTOMER CONNECTIONS</v>
          </cell>
          <cell r="O64">
            <v>84.962177734375004</v>
          </cell>
          <cell r="P64">
            <v>40</v>
          </cell>
          <cell r="Q64">
            <v>3398.4871093750003</v>
          </cell>
          <cell r="S64" t="str">
            <v/>
          </cell>
          <cell r="T64" t="str">
            <v>609000311-101-5065</v>
          </cell>
          <cell r="U64" t="str">
            <v>609000</v>
          </cell>
          <cell r="V64" t="str">
            <v>Direct labour - Project (ABC costs)</v>
          </cell>
          <cell r="X64">
            <v>3398</v>
          </cell>
          <cell r="Y64">
            <v>283.16666666666669</v>
          </cell>
          <cell r="Z64">
            <v>283.16666666666669</v>
          </cell>
          <cell r="AA64">
            <v>283.16666666666669</v>
          </cell>
          <cell r="AB64">
            <v>283.16666666666669</v>
          </cell>
          <cell r="AC64">
            <v>283.16666666666669</v>
          </cell>
          <cell r="AD64">
            <v>283.16666666666669</v>
          </cell>
          <cell r="AE64">
            <v>283.16666666666669</v>
          </cell>
          <cell r="AF64">
            <v>283.16666666666669</v>
          </cell>
          <cell r="AG64">
            <v>283.16666666666669</v>
          </cell>
          <cell r="AH64">
            <v>283.16666666666669</v>
          </cell>
          <cell r="AI64">
            <v>283.16666666666669</v>
          </cell>
          <cell r="AJ64">
            <v>283.16666666666669</v>
          </cell>
          <cell r="AK64">
            <v>3397.9999999999995</v>
          </cell>
          <cell r="AL64">
            <v>0</v>
          </cell>
        </row>
        <row r="65">
          <cell r="B65" t="str">
            <v/>
          </cell>
          <cell r="C65" t="str">
            <v/>
          </cell>
          <cell r="D65" t="str">
            <v>CUSCONN101CCONCOMMON</v>
          </cell>
          <cell r="E65" t="str">
            <v>100013919</v>
          </cell>
          <cell r="F65" t="str">
            <v>61200</v>
          </cell>
          <cell r="G65" t="str">
            <v>Manage Outage &amp; Reporting</v>
          </cell>
          <cell r="H65" t="str">
            <v>311</v>
          </cell>
          <cell r="I65" t="str">
            <v>101</v>
          </cell>
          <cell r="J65" t="str">
            <v>5065</v>
          </cell>
          <cell r="K65" t="str">
            <v>Project Time</v>
          </cell>
          <cell r="L65" t="str">
            <v>Project Time</v>
          </cell>
          <cell r="O65" t="str">
            <v/>
          </cell>
          <cell r="Q65" t="str">
            <v/>
          </cell>
          <cell r="S65" t="str">
            <v/>
          </cell>
          <cell r="T65" t="str">
            <v>609000311-101-5065</v>
          </cell>
          <cell r="U65" t="str">
            <v>609000</v>
          </cell>
          <cell r="V65" t="str">
            <v>Direct labour - Project (ABC costs)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</row>
        <row r="66">
          <cell r="B66">
            <v>16</v>
          </cell>
          <cell r="C66" t="str">
            <v/>
          </cell>
          <cell r="D66" t="str">
            <v>CUSCONN101CCONCOMMON</v>
          </cell>
          <cell r="E66" t="str">
            <v>100013920</v>
          </cell>
          <cell r="F66" t="str">
            <v>90000</v>
          </cell>
          <cell r="G66" t="str">
            <v>Preparation of budgets, forecasts and annual business plan</v>
          </cell>
          <cell r="H66" t="str">
            <v>311</v>
          </cell>
          <cell r="I66" t="str">
            <v>101</v>
          </cell>
          <cell r="J66" t="str">
            <v>5065</v>
          </cell>
          <cell r="K66" t="str">
            <v>A/P</v>
          </cell>
          <cell r="L66" t="str">
            <v>SA12 - Other Supplies</v>
          </cell>
          <cell r="M66" t="str">
            <v>A/P</v>
          </cell>
          <cell r="N66">
            <v>100</v>
          </cell>
          <cell r="O66" t="str">
            <v/>
          </cell>
          <cell r="Q66" t="str">
            <v/>
          </cell>
          <cell r="S66" t="str">
            <v/>
          </cell>
          <cell r="T66" t="str">
            <v>709000311-101-5065</v>
          </cell>
          <cell r="U66" t="str">
            <v>709000</v>
          </cell>
          <cell r="V66" t="str">
            <v>Other supplies</v>
          </cell>
          <cell r="X66">
            <v>100</v>
          </cell>
          <cell r="Y66">
            <v>8.3333333333333339</v>
          </cell>
          <cell r="Z66">
            <v>8.3333333333333339</v>
          </cell>
          <cell r="AA66">
            <v>8.3333333333333339</v>
          </cell>
          <cell r="AB66">
            <v>8.3333333333333339</v>
          </cell>
          <cell r="AC66">
            <v>8.3333333333333339</v>
          </cell>
          <cell r="AD66">
            <v>8.3333333333333339</v>
          </cell>
          <cell r="AE66">
            <v>8.3333333333333339</v>
          </cell>
          <cell r="AF66">
            <v>8.3333333333333339</v>
          </cell>
          <cell r="AG66">
            <v>8.3333333333333339</v>
          </cell>
          <cell r="AH66">
            <v>8.3333333333333339</v>
          </cell>
          <cell r="AI66">
            <v>8.3333333333333339</v>
          </cell>
          <cell r="AJ66">
            <v>8.3333333333333339</v>
          </cell>
          <cell r="AK66">
            <v>99.999999999999986</v>
          </cell>
          <cell r="AL66">
            <v>0</v>
          </cell>
        </row>
        <row r="67">
          <cell r="B67" t="str">
            <v/>
          </cell>
          <cell r="C67" t="str">
            <v/>
          </cell>
          <cell r="D67" t="str">
            <v>CUSCONN101CCONCOMMON</v>
          </cell>
          <cell r="E67" t="str">
            <v>100013920</v>
          </cell>
          <cell r="F67" t="str">
            <v>90000</v>
          </cell>
          <cell r="G67" t="str">
            <v>Preparation of budgets, forecasts and annual business plan</v>
          </cell>
          <cell r="H67" t="str">
            <v>311</v>
          </cell>
          <cell r="I67" t="str">
            <v>101</v>
          </cell>
          <cell r="J67" t="str">
            <v>5065</v>
          </cell>
          <cell r="K67" t="str">
            <v>Project Time</v>
          </cell>
          <cell r="L67" t="str">
            <v>Project Time</v>
          </cell>
          <cell r="M67" t="str">
            <v>MANAGER, CUSTOMER CONNECTIONS</v>
          </cell>
          <cell r="O67">
            <v>90.150380859375005</v>
          </cell>
          <cell r="P67">
            <v>60</v>
          </cell>
          <cell r="Q67">
            <v>5409.0228515625004</v>
          </cell>
          <cell r="S67" t="str">
            <v/>
          </cell>
          <cell r="T67" t="str">
            <v>609000311-101-5065</v>
          </cell>
          <cell r="U67" t="str">
            <v>609000</v>
          </cell>
          <cell r="V67" t="str">
            <v>Direct labour - Project (ABC costs)</v>
          </cell>
          <cell r="X67">
            <v>5409</v>
          </cell>
          <cell r="Y67">
            <v>450.75</v>
          </cell>
          <cell r="Z67">
            <v>450.75</v>
          </cell>
          <cell r="AA67">
            <v>450.75</v>
          </cell>
          <cell r="AB67">
            <v>450.75</v>
          </cell>
          <cell r="AC67">
            <v>450.75</v>
          </cell>
          <cell r="AD67">
            <v>450.75</v>
          </cell>
          <cell r="AE67">
            <v>450.75</v>
          </cell>
          <cell r="AF67">
            <v>450.75</v>
          </cell>
          <cell r="AG67">
            <v>450.75</v>
          </cell>
          <cell r="AH67">
            <v>450.75</v>
          </cell>
          <cell r="AI67">
            <v>450.75</v>
          </cell>
          <cell r="AJ67">
            <v>450.75</v>
          </cell>
          <cell r="AK67">
            <v>5409</v>
          </cell>
          <cell r="AL67">
            <v>0</v>
          </cell>
        </row>
        <row r="68">
          <cell r="B68" t="str">
            <v/>
          </cell>
          <cell r="C68" t="str">
            <v/>
          </cell>
          <cell r="D68" t="str">
            <v>CUSCONN101CCONCOMMON</v>
          </cell>
          <cell r="E68" t="str">
            <v>100013920</v>
          </cell>
          <cell r="F68" t="str">
            <v>90000</v>
          </cell>
          <cell r="G68" t="str">
            <v>Preparation of budgets, forecasts and annual business plan</v>
          </cell>
          <cell r="H68" t="str">
            <v>311</v>
          </cell>
          <cell r="I68" t="str">
            <v>101</v>
          </cell>
          <cell r="J68" t="str">
            <v>5065</v>
          </cell>
          <cell r="K68" t="str">
            <v>Project Time</v>
          </cell>
          <cell r="L68" t="str">
            <v>Project Time</v>
          </cell>
          <cell r="M68" t="str">
            <v>SUPERVISOR, CUSTOMER CONNECTIONS</v>
          </cell>
          <cell r="O68">
            <v>84.962177734375004</v>
          </cell>
          <cell r="P68">
            <v>48</v>
          </cell>
          <cell r="Q68">
            <v>4078.18453125</v>
          </cell>
          <cell r="S68" t="str">
            <v/>
          </cell>
          <cell r="T68" t="str">
            <v>609000311-101-5065</v>
          </cell>
          <cell r="U68" t="str">
            <v>609000</v>
          </cell>
          <cell r="V68" t="str">
            <v>Direct labour - Project (ABC costs)</v>
          </cell>
          <cell r="X68">
            <v>4078</v>
          </cell>
          <cell r="Y68">
            <v>339.83333333333331</v>
          </cell>
          <cell r="Z68">
            <v>339.83333333333331</v>
          </cell>
          <cell r="AA68">
            <v>339.83333333333331</v>
          </cell>
          <cell r="AB68">
            <v>339.83333333333331</v>
          </cell>
          <cell r="AC68">
            <v>339.83333333333331</v>
          </cell>
          <cell r="AD68">
            <v>339.83333333333331</v>
          </cell>
          <cell r="AE68">
            <v>339.83333333333331</v>
          </cell>
          <cell r="AF68">
            <v>339.83333333333331</v>
          </cell>
          <cell r="AG68">
            <v>339.83333333333331</v>
          </cell>
          <cell r="AH68">
            <v>339.83333333333331</v>
          </cell>
          <cell r="AI68">
            <v>339.83333333333331</v>
          </cell>
          <cell r="AJ68">
            <v>339.83333333333331</v>
          </cell>
          <cell r="AK68">
            <v>4078.0000000000005</v>
          </cell>
          <cell r="AL68">
            <v>0</v>
          </cell>
        </row>
        <row r="69">
          <cell r="B69" t="str">
            <v/>
          </cell>
          <cell r="C69" t="str">
            <v/>
          </cell>
          <cell r="D69" t="str">
            <v>CUSCONN101CCONCOMMON</v>
          </cell>
          <cell r="E69" t="str">
            <v>100013920</v>
          </cell>
          <cell r="F69" t="str">
            <v>90000</v>
          </cell>
          <cell r="G69" t="str">
            <v>Preparation of budgets, forecasts and annual business plan</v>
          </cell>
          <cell r="H69" t="str">
            <v>311</v>
          </cell>
          <cell r="I69" t="str">
            <v>101</v>
          </cell>
          <cell r="J69" t="str">
            <v>5065</v>
          </cell>
          <cell r="K69" t="str">
            <v>Project Time</v>
          </cell>
          <cell r="L69" t="str">
            <v>Project Time</v>
          </cell>
          <cell r="O69" t="str">
            <v/>
          </cell>
          <cell r="Q69" t="str">
            <v/>
          </cell>
          <cell r="S69" t="str">
            <v/>
          </cell>
          <cell r="T69" t="str">
            <v>609000311-101-5065</v>
          </cell>
          <cell r="U69" t="str">
            <v>609000</v>
          </cell>
          <cell r="V69" t="str">
            <v>Direct labour - Project (ABC costs)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B70" t="str">
            <v/>
          </cell>
          <cell r="C70" t="str">
            <v/>
          </cell>
          <cell r="D70" t="str">
            <v>CUSCONN101CCONCOMMON</v>
          </cell>
          <cell r="E70" t="str">
            <v>100013921</v>
          </cell>
          <cell r="F70" t="str">
            <v>91000</v>
          </cell>
          <cell r="G70" t="str">
            <v>ERP Sustainment</v>
          </cell>
          <cell r="H70" t="str">
            <v>311</v>
          </cell>
          <cell r="I70" t="str">
            <v>101</v>
          </cell>
          <cell r="J70" t="str">
            <v>5065</v>
          </cell>
          <cell r="K70" t="str">
            <v>A/P</v>
          </cell>
          <cell r="L70" t="str">
            <v>SA10 - General Office Supplies</v>
          </cell>
          <cell r="M70" t="str">
            <v>A/P</v>
          </cell>
          <cell r="O70" t="str">
            <v/>
          </cell>
          <cell r="Q70" t="str">
            <v/>
          </cell>
          <cell r="S70" t="str">
            <v/>
          </cell>
          <cell r="T70" t="str">
            <v>704000311-101-5065</v>
          </cell>
          <cell r="U70" t="str">
            <v>704000</v>
          </cell>
          <cell r="V70" t="str">
            <v>General office supplies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</row>
        <row r="71">
          <cell r="B71" t="str">
            <v/>
          </cell>
          <cell r="C71" t="str">
            <v/>
          </cell>
          <cell r="D71" t="str">
            <v>CUSCONN101CCONCOMMON</v>
          </cell>
          <cell r="E71" t="str">
            <v>100013921</v>
          </cell>
          <cell r="F71" t="str">
            <v>91000</v>
          </cell>
          <cell r="G71" t="str">
            <v>ERP Sustainment</v>
          </cell>
          <cell r="H71" t="str">
            <v>311</v>
          </cell>
          <cell r="I71" t="str">
            <v>101</v>
          </cell>
          <cell r="J71" t="str">
            <v>5065</v>
          </cell>
          <cell r="K71" t="str">
            <v>Workorder Time</v>
          </cell>
          <cell r="L71" t="str">
            <v>Workorder Time</v>
          </cell>
          <cell r="M71" t="str">
            <v>Engineering Technician 2</v>
          </cell>
          <cell r="O71">
            <v>51.01459895833333</v>
          </cell>
          <cell r="P71">
            <v>14</v>
          </cell>
          <cell r="Q71">
            <v>714.20438541666658</v>
          </cell>
          <cell r="S71" t="str">
            <v/>
          </cell>
          <cell r="T71" t="str">
            <v>608000311-101-5065</v>
          </cell>
          <cell r="U71" t="str">
            <v>608000</v>
          </cell>
          <cell r="V71" t="str">
            <v>Direct labour - Work order</v>
          </cell>
          <cell r="W71" t="str">
            <v>7 hours per tech</v>
          </cell>
          <cell r="X71">
            <v>714</v>
          </cell>
          <cell r="Y71">
            <v>59.5</v>
          </cell>
          <cell r="Z71">
            <v>59.5</v>
          </cell>
          <cell r="AA71">
            <v>59.5</v>
          </cell>
          <cell r="AB71">
            <v>59.5</v>
          </cell>
          <cell r="AC71">
            <v>59.5</v>
          </cell>
          <cell r="AD71">
            <v>59.5</v>
          </cell>
          <cell r="AE71">
            <v>59.5</v>
          </cell>
          <cell r="AF71">
            <v>59.5</v>
          </cell>
          <cell r="AG71">
            <v>59.5</v>
          </cell>
          <cell r="AH71">
            <v>59.5</v>
          </cell>
          <cell r="AI71">
            <v>59.5</v>
          </cell>
          <cell r="AJ71">
            <v>59.5</v>
          </cell>
          <cell r="AK71">
            <v>714</v>
          </cell>
          <cell r="AL71">
            <v>0</v>
          </cell>
        </row>
        <row r="72">
          <cell r="B72" t="str">
            <v/>
          </cell>
          <cell r="C72" t="str">
            <v/>
          </cell>
          <cell r="D72" t="str">
            <v>CUSCONN101CCONCOMMON</v>
          </cell>
          <cell r="E72" t="str">
            <v>100013921</v>
          </cell>
          <cell r="F72" t="str">
            <v>91000</v>
          </cell>
          <cell r="G72" t="str">
            <v>ERP Sustainment</v>
          </cell>
          <cell r="H72" t="str">
            <v>311</v>
          </cell>
          <cell r="I72" t="str">
            <v>101</v>
          </cell>
          <cell r="J72" t="str">
            <v>5065</v>
          </cell>
          <cell r="K72" t="str">
            <v>Workorder Time</v>
          </cell>
          <cell r="L72" t="str">
            <v>Workorder Time</v>
          </cell>
          <cell r="M72" t="str">
            <v>Engineering Technologist</v>
          </cell>
          <cell r="O72">
            <v>71.453197916666667</v>
          </cell>
          <cell r="P72">
            <v>7</v>
          </cell>
          <cell r="Q72">
            <v>500.17238541666666</v>
          </cell>
          <cell r="S72" t="str">
            <v/>
          </cell>
          <cell r="T72" t="str">
            <v>608000311-101-5065</v>
          </cell>
          <cell r="U72" t="str">
            <v>608000</v>
          </cell>
          <cell r="V72" t="str">
            <v>Direct labour - Work order</v>
          </cell>
          <cell r="W72" t="str">
            <v>7 hours per tech</v>
          </cell>
          <cell r="X72">
            <v>500</v>
          </cell>
          <cell r="Y72">
            <v>41.666666666666664</v>
          </cell>
          <cell r="Z72">
            <v>41.666666666666664</v>
          </cell>
          <cell r="AA72">
            <v>41.666666666666664</v>
          </cell>
          <cell r="AB72">
            <v>41.666666666666664</v>
          </cell>
          <cell r="AC72">
            <v>41.666666666666664</v>
          </cell>
          <cell r="AD72">
            <v>41.666666666666664</v>
          </cell>
          <cell r="AE72">
            <v>41.666666666666664</v>
          </cell>
          <cell r="AF72">
            <v>41.666666666666664</v>
          </cell>
          <cell r="AG72">
            <v>41.666666666666664</v>
          </cell>
          <cell r="AH72">
            <v>41.666666666666664</v>
          </cell>
          <cell r="AI72">
            <v>41.666666666666664</v>
          </cell>
          <cell r="AJ72">
            <v>41.666666666666664</v>
          </cell>
          <cell r="AK72">
            <v>500.00000000000006</v>
          </cell>
          <cell r="AL72">
            <v>0</v>
          </cell>
        </row>
        <row r="73">
          <cell r="B73" t="str">
            <v/>
          </cell>
          <cell r="C73" t="str">
            <v/>
          </cell>
          <cell r="D73" t="str">
            <v>CUSCONN101CCONCOMMON</v>
          </cell>
          <cell r="E73" t="str">
            <v>100013921</v>
          </cell>
          <cell r="F73" t="str">
            <v>91000</v>
          </cell>
          <cell r="G73" t="str">
            <v>ERP Sustainment</v>
          </cell>
          <cell r="H73" t="str">
            <v>311</v>
          </cell>
          <cell r="I73" t="str">
            <v>101</v>
          </cell>
          <cell r="J73" t="str">
            <v>5065</v>
          </cell>
          <cell r="K73" t="str">
            <v>Project Time</v>
          </cell>
          <cell r="L73" t="str">
            <v>Project Time</v>
          </cell>
          <cell r="M73" t="str">
            <v>MANAGER, CUSTOMER CONNECTIONS</v>
          </cell>
          <cell r="O73">
            <v>90.150380859375005</v>
          </cell>
          <cell r="P73">
            <v>60</v>
          </cell>
          <cell r="Q73">
            <v>5409.0228515625004</v>
          </cell>
          <cell r="S73" t="str">
            <v/>
          </cell>
          <cell r="T73" t="str">
            <v>609000311-101-5065</v>
          </cell>
          <cell r="U73" t="str">
            <v>609000</v>
          </cell>
          <cell r="V73" t="str">
            <v>Direct labour - Project (ABC costs)</v>
          </cell>
          <cell r="X73">
            <v>5409</v>
          </cell>
          <cell r="Y73">
            <v>450.75</v>
          </cell>
          <cell r="Z73">
            <v>450.75</v>
          </cell>
          <cell r="AA73">
            <v>450.75</v>
          </cell>
          <cell r="AB73">
            <v>450.75</v>
          </cell>
          <cell r="AC73">
            <v>450.75</v>
          </cell>
          <cell r="AD73">
            <v>450.75</v>
          </cell>
          <cell r="AE73">
            <v>450.75</v>
          </cell>
          <cell r="AF73">
            <v>450.75</v>
          </cell>
          <cell r="AG73">
            <v>450.75</v>
          </cell>
          <cell r="AH73">
            <v>450.75</v>
          </cell>
          <cell r="AI73">
            <v>450.75</v>
          </cell>
          <cell r="AJ73">
            <v>450.75</v>
          </cell>
          <cell r="AK73">
            <v>5409</v>
          </cell>
          <cell r="AL73">
            <v>0</v>
          </cell>
        </row>
        <row r="74">
          <cell r="B74" t="str">
            <v/>
          </cell>
          <cell r="C74" t="str">
            <v/>
          </cell>
          <cell r="D74" t="str">
            <v>CUSCONN101CCONCOMMON</v>
          </cell>
          <cell r="E74" t="str">
            <v>100013921</v>
          </cell>
          <cell r="F74" t="str">
            <v>91000</v>
          </cell>
          <cell r="G74" t="str">
            <v>ERP Sustainment</v>
          </cell>
          <cell r="H74" t="str">
            <v>311</v>
          </cell>
          <cell r="I74" t="str">
            <v>101</v>
          </cell>
          <cell r="J74" t="str">
            <v>5065</v>
          </cell>
          <cell r="K74" t="str">
            <v>Workorder Time</v>
          </cell>
          <cell r="L74" t="str">
            <v>Workorder Time</v>
          </cell>
          <cell r="M74" t="str">
            <v>METER SUPPORT CLERK</v>
          </cell>
          <cell r="O74">
            <v>42.023799479166669</v>
          </cell>
          <cell r="P74">
            <v>21</v>
          </cell>
          <cell r="Q74">
            <v>882.4997890625001</v>
          </cell>
          <cell r="S74" t="str">
            <v/>
          </cell>
          <cell r="T74" t="str">
            <v>608000311-101-5065</v>
          </cell>
          <cell r="U74" t="str">
            <v>608000</v>
          </cell>
          <cell r="V74" t="str">
            <v>Direct labour - Work order</v>
          </cell>
          <cell r="W74" t="str">
            <v>7 hours per tech</v>
          </cell>
          <cell r="X74">
            <v>882</v>
          </cell>
          <cell r="Y74">
            <v>73.5</v>
          </cell>
          <cell r="Z74">
            <v>73.5</v>
          </cell>
          <cell r="AA74">
            <v>73.5</v>
          </cell>
          <cell r="AB74">
            <v>73.5</v>
          </cell>
          <cell r="AC74">
            <v>73.5</v>
          </cell>
          <cell r="AD74">
            <v>73.5</v>
          </cell>
          <cell r="AE74">
            <v>73.5</v>
          </cell>
          <cell r="AF74">
            <v>73.5</v>
          </cell>
          <cell r="AG74">
            <v>73.5</v>
          </cell>
          <cell r="AH74">
            <v>73.5</v>
          </cell>
          <cell r="AI74">
            <v>73.5</v>
          </cell>
          <cell r="AJ74">
            <v>73.5</v>
          </cell>
          <cell r="AK74">
            <v>882</v>
          </cell>
          <cell r="AL74">
            <v>0</v>
          </cell>
        </row>
        <row r="75">
          <cell r="B75" t="str">
            <v/>
          </cell>
          <cell r="C75" t="str">
            <v/>
          </cell>
          <cell r="D75" t="str">
            <v>CUSCONN101CCONCOMMON</v>
          </cell>
          <cell r="E75" t="str">
            <v>100013921</v>
          </cell>
          <cell r="F75" t="str">
            <v>91000</v>
          </cell>
          <cell r="G75" t="str">
            <v>ERP Sustainment</v>
          </cell>
          <cell r="H75" t="str">
            <v>311</v>
          </cell>
          <cell r="I75" t="str">
            <v>101</v>
          </cell>
          <cell r="J75" t="str">
            <v>5065</v>
          </cell>
          <cell r="K75" t="str">
            <v>Workorder Time</v>
          </cell>
          <cell r="L75" t="str">
            <v>Workorder Time</v>
          </cell>
          <cell r="M75" t="str">
            <v>Meterperson - 1st Class</v>
          </cell>
          <cell r="O75">
            <v>67.801499023437501</v>
          </cell>
          <cell r="P75">
            <v>70</v>
          </cell>
          <cell r="Q75">
            <v>4746.1049316406252</v>
          </cell>
          <cell r="S75" t="str">
            <v/>
          </cell>
          <cell r="T75" t="str">
            <v>608000311-101-5065</v>
          </cell>
          <cell r="U75" t="str">
            <v>608000</v>
          </cell>
          <cell r="V75" t="str">
            <v>Direct labour - Work order</v>
          </cell>
          <cell r="W75" t="str">
            <v>7 hours per tech</v>
          </cell>
          <cell r="X75">
            <v>4746</v>
          </cell>
          <cell r="Y75">
            <v>395.5</v>
          </cell>
          <cell r="Z75">
            <v>395.5</v>
          </cell>
          <cell r="AA75">
            <v>395.5</v>
          </cell>
          <cell r="AB75">
            <v>395.5</v>
          </cell>
          <cell r="AC75">
            <v>395.5</v>
          </cell>
          <cell r="AD75">
            <v>395.5</v>
          </cell>
          <cell r="AE75">
            <v>395.5</v>
          </cell>
          <cell r="AF75">
            <v>395.5</v>
          </cell>
          <cell r="AG75">
            <v>395.5</v>
          </cell>
          <cell r="AH75">
            <v>395.5</v>
          </cell>
          <cell r="AI75">
            <v>395.5</v>
          </cell>
          <cell r="AJ75">
            <v>395.5</v>
          </cell>
          <cell r="AK75">
            <v>4746</v>
          </cell>
          <cell r="AL75">
            <v>0</v>
          </cell>
        </row>
        <row r="76">
          <cell r="B76" t="str">
            <v/>
          </cell>
          <cell r="C76" t="str">
            <v/>
          </cell>
          <cell r="D76" t="str">
            <v>CUSCONN101CCONCOMMON</v>
          </cell>
          <cell r="E76" t="str">
            <v>100013921</v>
          </cell>
          <cell r="F76" t="str">
            <v>91000</v>
          </cell>
          <cell r="G76" t="str">
            <v>ERP Sustainment</v>
          </cell>
          <cell r="H76" t="str">
            <v>311</v>
          </cell>
          <cell r="I76" t="str">
            <v>101</v>
          </cell>
          <cell r="J76" t="str">
            <v>5065</v>
          </cell>
          <cell r="K76" t="str">
            <v>Project Time</v>
          </cell>
          <cell r="L76" t="str">
            <v>Project Time</v>
          </cell>
          <cell r="M76" t="str">
            <v>SUPERVISOR, CUSTOMER CONNECTIONS</v>
          </cell>
          <cell r="O76">
            <v>84.962177734375004</v>
          </cell>
          <cell r="P76">
            <v>100</v>
          </cell>
          <cell r="Q76">
            <v>8496.2177734375</v>
          </cell>
          <cell r="S76" t="str">
            <v/>
          </cell>
          <cell r="T76" t="str">
            <v>609000311-101-5065</v>
          </cell>
          <cell r="U76" t="str">
            <v>609000</v>
          </cell>
          <cell r="V76" t="str">
            <v>Direct labour - Project (ABC costs)</v>
          </cell>
          <cell r="X76">
            <v>8496</v>
          </cell>
          <cell r="Y76">
            <v>708</v>
          </cell>
          <cell r="Z76">
            <v>708</v>
          </cell>
          <cell r="AA76">
            <v>708</v>
          </cell>
          <cell r="AB76">
            <v>708</v>
          </cell>
          <cell r="AC76">
            <v>708</v>
          </cell>
          <cell r="AD76">
            <v>708</v>
          </cell>
          <cell r="AE76">
            <v>708</v>
          </cell>
          <cell r="AF76">
            <v>708</v>
          </cell>
          <cell r="AG76">
            <v>708</v>
          </cell>
          <cell r="AH76">
            <v>708</v>
          </cell>
          <cell r="AI76">
            <v>708</v>
          </cell>
          <cell r="AJ76">
            <v>708</v>
          </cell>
          <cell r="AK76">
            <v>8496</v>
          </cell>
          <cell r="AL76">
            <v>0</v>
          </cell>
        </row>
        <row r="77">
          <cell r="B77" t="str">
            <v/>
          </cell>
          <cell r="C77" t="str">
            <v/>
          </cell>
          <cell r="D77" t="str">
            <v>CUSCONN101CCONCOMMON</v>
          </cell>
          <cell r="E77" t="str">
            <v>100013922</v>
          </cell>
          <cell r="F77" t="str">
            <v>91100</v>
          </cell>
          <cell r="G77" t="str">
            <v>ERP Training</v>
          </cell>
          <cell r="H77" t="str">
            <v>311</v>
          </cell>
          <cell r="I77" t="str">
            <v>101</v>
          </cell>
          <cell r="J77" t="str">
            <v>5065</v>
          </cell>
          <cell r="K77" t="str">
            <v>Workorder Time</v>
          </cell>
          <cell r="L77" t="str">
            <v>Workorder Time</v>
          </cell>
          <cell r="M77" t="str">
            <v>Engineering Technician 2</v>
          </cell>
          <cell r="O77">
            <v>51.01459895833333</v>
          </cell>
          <cell r="P77">
            <v>28</v>
          </cell>
          <cell r="Q77">
            <v>1428.4087708333332</v>
          </cell>
          <cell r="S77" t="str">
            <v/>
          </cell>
          <cell r="T77" t="str">
            <v>608000311-101-5065</v>
          </cell>
          <cell r="U77" t="str">
            <v>608000</v>
          </cell>
          <cell r="V77" t="str">
            <v>Direct labour - Work order</v>
          </cell>
          <cell r="W77" t="str">
            <v>14 hours per tech</v>
          </cell>
          <cell r="X77">
            <v>1428</v>
          </cell>
          <cell r="Y77">
            <v>119</v>
          </cell>
          <cell r="Z77">
            <v>119</v>
          </cell>
          <cell r="AA77">
            <v>119</v>
          </cell>
          <cell r="AB77">
            <v>119</v>
          </cell>
          <cell r="AC77">
            <v>119</v>
          </cell>
          <cell r="AD77">
            <v>119</v>
          </cell>
          <cell r="AE77">
            <v>119</v>
          </cell>
          <cell r="AF77">
            <v>119</v>
          </cell>
          <cell r="AG77">
            <v>119</v>
          </cell>
          <cell r="AH77">
            <v>119</v>
          </cell>
          <cell r="AI77">
            <v>119</v>
          </cell>
          <cell r="AJ77">
            <v>119</v>
          </cell>
          <cell r="AK77">
            <v>1428</v>
          </cell>
          <cell r="AL77">
            <v>0</v>
          </cell>
        </row>
        <row r="78">
          <cell r="B78" t="str">
            <v/>
          </cell>
          <cell r="C78" t="str">
            <v/>
          </cell>
          <cell r="D78" t="str">
            <v>CUSCONN101CCONCOMMON</v>
          </cell>
          <cell r="E78" t="str">
            <v>100013922</v>
          </cell>
          <cell r="F78" t="str">
            <v>91100</v>
          </cell>
          <cell r="G78" t="str">
            <v>ERP Training</v>
          </cell>
          <cell r="H78" t="str">
            <v>311</v>
          </cell>
          <cell r="I78" t="str">
            <v>101</v>
          </cell>
          <cell r="J78" t="str">
            <v>5065</v>
          </cell>
          <cell r="K78" t="str">
            <v>Workorder Time</v>
          </cell>
          <cell r="L78" t="str">
            <v>Workorder Time</v>
          </cell>
          <cell r="M78" t="str">
            <v>Engineering Technologist</v>
          </cell>
          <cell r="O78">
            <v>71.453197916666667</v>
          </cell>
          <cell r="P78">
            <v>14</v>
          </cell>
          <cell r="Q78">
            <v>1000.3447708333333</v>
          </cell>
          <cell r="S78" t="str">
            <v/>
          </cell>
          <cell r="T78" t="str">
            <v>608000311-101-5065</v>
          </cell>
          <cell r="U78" t="str">
            <v>608000</v>
          </cell>
          <cell r="V78" t="str">
            <v>Direct labour - Work order</v>
          </cell>
          <cell r="X78">
            <v>1000</v>
          </cell>
          <cell r="Y78">
            <v>83.333333333333329</v>
          </cell>
          <cell r="Z78">
            <v>83.333333333333329</v>
          </cell>
          <cell r="AA78">
            <v>83.333333333333329</v>
          </cell>
          <cell r="AB78">
            <v>83.333333333333329</v>
          </cell>
          <cell r="AC78">
            <v>83.333333333333329</v>
          </cell>
          <cell r="AD78">
            <v>83.333333333333329</v>
          </cell>
          <cell r="AE78">
            <v>83.333333333333329</v>
          </cell>
          <cell r="AF78">
            <v>83.333333333333329</v>
          </cell>
          <cell r="AG78">
            <v>83.333333333333329</v>
          </cell>
          <cell r="AH78">
            <v>83.333333333333329</v>
          </cell>
          <cell r="AI78">
            <v>83.333333333333329</v>
          </cell>
          <cell r="AJ78">
            <v>83.333333333333329</v>
          </cell>
          <cell r="AK78">
            <v>1000.0000000000001</v>
          </cell>
          <cell r="AL78">
            <v>0</v>
          </cell>
        </row>
        <row r="79">
          <cell r="B79" t="str">
            <v/>
          </cell>
          <cell r="C79" t="str">
            <v/>
          </cell>
          <cell r="D79" t="str">
            <v>CUSCONN101CCONCOMMON</v>
          </cell>
          <cell r="E79" t="str">
            <v>100013922</v>
          </cell>
          <cell r="F79" t="str">
            <v>91100</v>
          </cell>
          <cell r="G79" t="str">
            <v>ERP Training</v>
          </cell>
          <cell r="H79" t="str">
            <v>311</v>
          </cell>
          <cell r="I79" t="str">
            <v>101</v>
          </cell>
          <cell r="J79" t="str">
            <v>5065</v>
          </cell>
          <cell r="K79" t="str">
            <v>Project Time</v>
          </cell>
          <cell r="L79" t="str">
            <v>Project Time</v>
          </cell>
          <cell r="M79" t="str">
            <v>MANAGER, CUSTOMER CONNECTIONS</v>
          </cell>
          <cell r="O79">
            <v>90.150380859375005</v>
          </cell>
          <cell r="P79">
            <v>16</v>
          </cell>
          <cell r="Q79">
            <v>1442.4060937500001</v>
          </cell>
          <cell r="S79" t="str">
            <v/>
          </cell>
          <cell r="T79" t="str">
            <v>609000311-101-5065</v>
          </cell>
          <cell r="U79" t="str">
            <v>609000</v>
          </cell>
          <cell r="V79" t="str">
            <v>Direct labour - Project (ABC costs)</v>
          </cell>
          <cell r="X79">
            <v>1442</v>
          </cell>
          <cell r="Y79">
            <v>120.16666666666667</v>
          </cell>
          <cell r="Z79">
            <v>120.16666666666667</v>
          </cell>
          <cell r="AA79">
            <v>120.16666666666667</v>
          </cell>
          <cell r="AB79">
            <v>120.16666666666667</v>
          </cell>
          <cell r="AC79">
            <v>120.16666666666667</v>
          </cell>
          <cell r="AD79">
            <v>120.16666666666667</v>
          </cell>
          <cell r="AE79">
            <v>120.16666666666667</v>
          </cell>
          <cell r="AF79">
            <v>120.16666666666667</v>
          </cell>
          <cell r="AG79">
            <v>120.16666666666667</v>
          </cell>
          <cell r="AH79">
            <v>120.16666666666667</v>
          </cell>
          <cell r="AI79">
            <v>120.16666666666667</v>
          </cell>
          <cell r="AJ79">
            <v>120.16666666666667</v>
          </cell>
          <cell r="AK79">
            <v>1442.0000000000002</v>
          </cell>
          <cell r="AL79">
            <v>0</v>
          </cell>
        </row>
        <row r="80">
          <cell r="B80" t="str">
            <v/>
          </cell>
          <cell r="C80" t="str">
            <v/>
          </cell>
          <cell r="D80" t="str">
            <v>CUSCONN101CCONCOMMON</v>
          </cell>
          <cell r="E80" t="str">
            <v>100013922</v>
          </cell>
          <cell r="F80" t="str">
            <v>91100</v>
          </cell>
          <cell r="G80" t="str">
            <v>ERP Training</v>
          </cell>
          <cell r="H80" t="str">
            <v>311</v>
          </cell>
          <cell r="I80" t="str">
            <v>101</v>
          </cell>
          <cell r="J80" t="str">
            <v>5065</v>
          </cell>
          <cell r="K80" t="str">
            <v>Workorder Time</v>
          </cell>
          <cell r="L80" t="str">
            <v>Workorder Time</v>
          </cell>
          <cell r="M80" t="str">
            <v>METER SUPPORT CLERK</v>
          </cell>
          <cell r="O80">
            <v>42.023799479166669</v>
          </cell>
          <cell r="P80">
            <v>42</v>
          </cell>
          <cell r="Q80">
            <v>1764.9995781250002</v>
          </cell>
          <cell r="S80" t="str">
            <v/>
          </cell>
          <cell r="T80" t="str">
            <v>608000311-101-5065</v>
          </cell>
          <cell r="U80" t="str">
            <v>608000</v>
          </cell>
          <cell r="V80" t="str">
            <v>Direct labour - Work order</v>
          </cell>
          <cell r="X80">
            <v>1765</v>
          </cell>
          <cell r="Y80">
            <v>147.08333333333334</v>
          </cell>
          <cell r="Z80">
            <v>147.08333333333334</v>
          </cell>
          <cell r="AA80">
            <v>147.08333333333334</v>
          </cell>
          <cell r="AB80">
            <v>147.08333333333334</v>
          </cell>
          <cell r="AC80">
            <v>147.08333333333334</v>
          </cell>
          <cell r="AD80">
            <v>147.08333333333334</v>
          </cell>
          <cell r="AE80">
            <v>147.08333333333334</v>
          </cell>
          <cell r="AF80">
            <v>147.08333333333334</v>
          </cell>
          <cell r="AG80">
            <v>147.08333333333334</v>
          </cell>
          <cell r="AH80">
            <v>147.08333333333334</v>
          </cell>
          <cell r="AI80">
            <v>147.08333333333334</v>
          </cell>
          <cell r="AJ80">
            <v>147.08333333333334</v>
          </cell>
          <cell r="AK80">
            <v>1764.9999999999998</v>
          </cell>
          <cell r="AL80">
            <v>0</v>
          </cell>
        </row>
        <row r="81">
          <cell r="B81" t="str">
            <v/>
          </cell>
          <cell r="C81" t="str">
            <v/>
          </cell>
          <cell r="D81" t="str">
            <v>CUSCONN101CCONCOMMON</v>
          </cell>
          <cell r="E81" t="str">
            <v>100013922</v>
          </cell>
          <cell r="F81" t="str">
            <v>91100</v>
          </cell>
          <cell r="G81" t="str">
            <v>ERP Training</v>
          </cell>
          <cell r="H81" t="str">
            <v>311</v>
          </cell>
          <cell r="I81" t="str">
            <v>101</v>
          </cell>
          <cell r="J81" t="str">
            <v>5065</v>
          </cell>
          <cell r="K81" t="str">
            <v>Workorder Time</v>
          </cell>
          <cell r="L81" t="str">
            <v>Workorder Time</v>
          </cell>
          <cell r="M81" t="str">
            <v>Meterperson - 1st Class</v>
          </cell>
          <cell r="O81">
            <v>67.801499023437501</v>
          </cell>
          <cell r="P81">
            <v>112</v>
          </cell>
          <cell r="Q81">
            <v>7593.7678906250003</v>
          </cell>
          <cell r="S81" t="str">
            <v/>
          </cell>
          <cell r="T81" t="str">
            <v>608000311-101-5065</v>
          </cell>
          <cell r="U81" t="str">
            <v>608000</v>
          </cell>
          <cell r="V81" t="str">
            <v>Direct labour - Work order</v>
          </cell>
          <cell r="X81">
            <v>7594</v>
          </cell>
          <cell r="Y81">
            <v>632.83333333333337</v>
          </cell>
          <cell r="Z81">
            <v>632.83333333333337</v>
          </cell>
          <cell r="AA81">
            <v>632.83333333333337</v>
          </cell>
          <cell r="AB81">
            <v>632.83333333333337</v>
          </cell>
          <cell r="AC81">
            <v>632.83333333333337</v>
          </cell>
          <cell r="AD81">
            <v>632.83333333333337</v>
          </cell>
          <cell r="AE81">
            <v>632.83333333333337</v>
          </cell>
          <cell r="AF81">
            <v>632.83333333333337</v>
          </cell>
          <cell r="AG81">
            <v>632.83333333333337</v>
          </cell>
          <cell r="AH81">
            <v>632.83333333333337</v>
          </cell>
          <cell r="AI81">
            <v>632.83333333333337</v>
          </cell>
          <cell r="AJ81">
            <v>632.83333333333337</v>
          </cell>
          <cell r="AK81">
            <v>7593.9999999999991</v>
          </cell>
          <cell r="AL81">
            <v>0</v>
          </cell>
        </row>
        <row r="82">
          <cell r="B82" t="str">
            <v/>
          </cell>
          <cell r="C82" t="str">
            <v/>
          </cell>
          <cell r="D82" t="str">
            <v>CUSCONN101CCONCOMMON</v>
          </cell>
          <cell r="E82" t="str">
            <v>100013922</v>
          </cell>
          <cell r="F82" t="str">
            <v>91100</v>
          </cell>
          <cell r="G82" t="str">
            <v>ERP Training</v>
          </cell>
          <cell r="H82" t="str">
            <v>311</v>
          </cell>
          <cell r="I82" t="str">
            <v>101</v>
          </cell>
          <cell r="J82" t="str">
            <v>5065</v>
          </cell>
          <cell r="K82" t="str">
            <v>Project Time</v>
          </cell>
          <cell r="L82" t="str">
            <v>Project Time</v>
          </cell>
          <cell r="M82" t="str">
            <v>SUPERVISOR, CUSTOMER CONNECTIONS</v>
          </cell>
          <cell r="O82">
            <v>84.962177734375004</v>
          </cell>
          <cell r="P82">
            <v>24</v>
          </cell>
          <cell r="Q82">
            <v>2039.092265625</v>
          </cell>
          <cell r="S82" t="str">
            <v/>
          </cell>
          <cell r="T82" t="str">
            <v>609000311-101-5065</v>
          </cell>
          <cell r="U82" t="str">
            <v>609000</v>
          </cell>
          <cell r="V82" t="str">
            <v>Direct labour - Project (ABC costs)</v>
          </cell>
          <cell r="X82">
            <v>2039</v>
          </cell>
          <cell r="Y82">
            <v>169.91666666666666</v>
          </cell>
          <cell r="Z82">
            <v>169.91666666666666</v>
          </cell>
          <cell r="AA82">
            <v>169.91666666666666</v>
          </cell>
          <cell r="AB82">
            <v>169.91666666666666</v>
          </cell>
          <cell r="AC82">
            <v>169.91666666666666</v>
          </cell>
          <cell r="AD82">
            <v>169.91666666666666</v>
          </cell>
          <cell r="AE82">
            <v>169.91666666666666</v>
          </cell>
          <cell r="AF82">
            <v>169.91666666666666</v>
          </cell>
          <cell r="AG82">
            <v>169.91666666666666</v>
          </cell>
          <cell r="AH82">
            <v>169.91666666666666</v>
          </cell>
          <cell r="AI82">
            <v>169.91666666666666</v>
          </cell>
          <cell r="AJ82">
            <v>169.91666666666666</v>
          </cell>
          <cell r="AK82">
            <v>2039.0000000000002</v>
          </cell>
          <cell r="AL82">
            <v>0</v>
          </cell>
        </row>
        <row r="83">
          <cell r="B83" t="str">
            <v/>
          </cell>
          <cell r="C83" t="str">
            <v/>
          </cell>
          <cell r="D83" t="str">
            <v>CUSCONN101CCONCOMMON</v>
          </cell>
          <cell r="E83" t="str">
            <v>100013923</v>
          </cell>
          <cell r="F83" t="str">
            <v>92000</v>
          </cell>
          <cell r="G83" t="str">
            <v>Develop &amp; Maintain Policies &amp; Procedures</v>
          </cell>
          <cell r="H83" t="str">
            <v>311</v>
          </cell>
          <cell r="I83" t="str">
            <v>101</v>
          </cell>
          <cell r="J83" t="str">
            <v>5065</v>
          </cell>
          <cell r="K83" t="str">
            <v>A/P</v>
          </cell>
          <cell r="L83" t="str">
            <v>SA10 - General Office Supplies</v>
          </cell>
          <cell r="M83" t="str">
            <v>A/P</v>
          </cell>
          <cell r="N83">
            <v>400</v>
          </cell>
          <cell r="O83" t="str">
            <v/>
          </cell>
          <cell r="Q83" t="str">
            <v/>
          </cell>
          <cell r="S83" t="str">
            <v/>
          </cell>
          <cell r="T83" t="str">
            <v>704000311-101-5065</v>
          </cell>
          <cell r="U83" t="str">
            <v>704000</v>
          </cell>
          <cell r="V83" t="str">
            <v>General office supplies</v>
          </cell>
          <cell r="X83">
            <v>400</v>
          </cell>
          <cell r="Y83">
            <v>33.333333333333336</v>
          </cell>
          <cell r="Z83">
            <v>33.333333333333336</v>
          </cell>
          <cell r="AA83">
            <v>33.333333333333336</v>
          </cell>
          <cell r="AB83">
            <v>33.333333333333336</v>
          </cell>
          <cell r="AC83">
            <v>33.333333333333336</v>
          </cell>
          <cell r="AD83">
            <v>33.333333333333336</v>
          </cell>
          <cell r="AE83">
            <v>33.333333333333336</v>
          </cell>
          <cell r="AF83">
            <v>33.333333333333336</v>
          </cell>
          <cell r="AG83">
            <v>33.333333333333336</v>
          </cell>
          <cell r="AH83">
            <v>33.333333333333336</v>
          </cell>
          <cell r="AI83">
            <v>33.333333333333336</v>
          </cell>
          <cell r="AJ83">
            <v>33.333333333333336</v>
          </cell>
          <cell r="AK83">
            <v>399.99999999999994</v>
          </cell>
          <cell r="AL83">
            <v>0</v>
          </cell>
        </row>
        <row r="84">
          <cell r="B84" t="str">
            <v/>
          </cell>
          <cell r="C84" t="str">
            <v/>
          </cell>
          <cell r="D84" t="str">
            <v>CUSCONN101CCONCOMMON</v>
          </cell>
          <cell r="E84" t="str">
            <v>100013923</v>
          </cell>
          <cell r="F84" t="str">
            <v>92000</v>
          </cell>
          <cell r="G84" t="str">
            <v>Develop &amp; Maintain Policies &amp; Procedures</v>
          </cell>
          <cell r="H84" t="str">
            <v>311</v>
          </cell>
          <cell r="I84" t="str">
            <v>101</v>
          </cell>
          <cell r="J84" t="str">
            <v>5065</v>
          </cell>
          <cell r="K84" t="str">
            <v>Project Time</v>
          </cell>
          <cell r="L84" t="str">
            <v>Project Time</v>
          </cell>
          <cell r="M84" t="str">
            <v>MANAGER, CUSTOMER CONNECTIONS</v>
          </cell>
          <cell r="O84">
            <v>90.150380859375005</v>
          </cell>
          <cell r="P84">
            <v>40</v>
          </cell>
          <cell r="Q84">
            <v>3606.0152343750001</v>
          </cell>
          <cell r="S84" t="str">
            <v/>
          </cell>
          <cell r="T84" t="str">
            <v>609000311-101-5065</v>
          </cell>
          <cell r="U84" t="str">
            <v>609000</v>
          </cell>
          <cell r="V84" t="str">
            <v>Direct labour - Project (ABC costs)</v>
          </cell>
          <cell r="X84">
            <v>3606</v>
          </cell>
          <cell r="Y84">
            <v>300.5</v>
          </cell>
          <cell r="Z84">
            <v>300.5</v>
          </cell>
          <cell r="AA84">
            <v>300.5</v>
          </cell>
          <cell r="AB84">
            <v>300.5</v>
          </cell>
          <cell r="AC84">
            <v>300.5</v>
          </cell>
          <cell r="AD84">
            <v>300.5</v>
          </cell>
          <cell r="AE84">
            <v>300.5</v>
          </cell>
          <cell r="AF84">
            <v>300.5</v>
          </cell>
          <cell r="AG84">
            <v>300.5</v>
          </cell>
          <cell r="AH84">
            <v>300.5</v>
          </cell>
          <cell r="AI84">
            <v>300.5</v>
          </cell>
          <cell r="AJ84">
            <v>300.5</v>
          </cell>
          <cell r="AK84">
            <v>3606</v>
          </cell>
          <cell r="AL84">
            <v>0</v>
          </cell>
        </row>
        <row r="85">
          <cell r="B85" t="str">
            <v/>
          </cell>
          <cell r="C85" t="str">
            <v/>
          </cell>
          <cell r="D85" t="str">
            <v>CUSCONN101CCONCOMMON</v>
          </cell>
          <cell r="E85" t="str">
            <v>100013923</v>
          </cell>
          <cell r="F85" t="str">
            <v>92000</v>
          </cell>
          <cell r="G85" t="str">
            <v>Develop &amp; Maintain Policies &amp; Procedures</v>
          </cell>
          <cell r="H85" t="str">
            <v>311</v>
          </cell>
          <cell r="I85" t="str">
            <v>101</v>
          </cell>
          <cell r="J85" t="str">
            <v>5065</v>
          </cell>
          <cell r="K85" t="str">
            <v>Project Time</v>
          </cell>
          <cell r="L85" t="str">
            <v>Project Time</v>
          </cell>
          <cell r="M85" t="str">
            <v>SUPERVISOR, CUSTOMER CONNECTIONS</v>
          </cell>
          <cell r="O85">
            <v>84.962177734375004</v>
          </cell>
          <cell r="P85">
            <v>40</v>
          </cell>
          <cell r="Q85">
            <v>3398.4871093750003</v>
          </cell>
          <cell r="S85" t="str">
            <v/>
          </cell>
          <cell r="T85" t="str">
            <v>609000311-101-5065</v>
          </cell>
          <cell r="U85" t="str">
            <v>609000</v>
          </cell>
          <cell r="V85" t="str">
            <v>Direct labour - Project (ABC costs)</v>
          </cell>
          <cell r="X85">
            <v>3398</v>
          </cell>
          <cell r="Y85">
            <v>283.16666666666669</v>
          </cell>
          <cell r="Z85">
            <v>283.16666666666669</v>
          </cell>
          <cell r="AA85">
            <v>283.16666666666669</v>
          </cell>
          <cell r="AB85">
            <v>283.16666666666669</v>
          </cell>
          <cell r="AC85">
            <v>283.16666666666669</v>
          </cell>
          <cell r="AD85">
            <v>283.16666666666669</v>
          </cell>
          <cell r="AE85">
            <v>283.16666666666669</v>
          </cell>
          <cell r="AF85">
            <v>283.16666666666669</v>
          </cell>
          <cell r="AG85">
            <v>283.16666666666669</v>
          </cell>
          <cell r="AH85">
            <v>283.16666666666669</v>
          </cell>
          <cell r="AI85">
            <v>283.16666666666669</v>
          </cell>
          <cell r="AJ85">
            <v>283.16666666666669</v>
          </cell>
          <cell r="AK85">
            <v>3397.9999999999995</v>
          </cell>
          <cell r="AL85">
            <v>0</v>
          </cell>
        </row>
        <row r="86">
          <cell r="B86" t="str">
            <v/>
          </cell>
          <cell r="C86" t="str">
            <v/>
          </cell>
          <cell r="D86" t="str">
            <v>CUSCONN101CCONCOMMON</v>
          </cell>
          <cell r="E86" t="str">
            <v>100013924</v>
          </cell>
          <cell r="F86" t="str">
            <v>92100</v>
          </cell>
          <cell r="G86" t="str">
            <v>Participate in Committees</v>
          </cell>
          <cell r="H86" t="str">
            <v>311</v>
          </cell>
          <cell r="I86" t="str">
            <v>101</v>
          </cell>
          <cell r="J86" t="str">
            <v>5065</v>
          </cell>
          <cell r="K86" t="str">
            <v>Project Time</v>
          </cell>
          <cell r="L86" t="str">
            <v>Project Time</v>
          </cell>
          <cell r="M86" t="str">
            <v>MANAGER, CUSTOMER CONNECTIONS</v>
          </cell>
          <cell r="O86">
            <v>90.150380859375005</v>
          </cell>
          <cell r="P86">
            <v>96</v>
          </cell>
          <cell r="Q86">
            <v>8654.4365625000009</v>
          </cell>
          <cell r="S86" t="str">
            <v/>
          </cell>
          <cell r="T86" t="str">
            <v>609000311-101-5065</v>
          </cell>
          <cell r="U86" t="str">
            <v>609000</v>
          </cell>
          <cell r="V86" t="str">
            <v>Direct labour - Project (ABC costs)</v>
          </cell>
          <cell r="X86">
            <v>8654</v>
          </cell>
          <cell r="Y86">
            <v>721.16666666666663</v>
          </cell>
          <cell r="Z86">
            <v>721.16666666666663</v>
          </cell>
          <cell r="AA86">
            <v>721.16666666666663</v>
          </cell>
          <cell r="AB86">
            <v>721.16666666666663</v>
          </cell>
          <cell r="AC86">
            <v>721.16666666666663</v>
          </cell>
          <cell r="AD86">
            <v>721.16666666666663</v>
          </cell>
          <cell r="AE86">
            <v>721.16666666666663</v>
          </cell>
          <cell r="AF86">
            <v>721.16666666666663</v>
          </cell>
          <cell r="AG86">
            <v>721.16666666666663</v>
          </cell>
          <cell r="AH86">
            <v>721.16666666666663</v>
          </cell>
          <cell r="AI86">
            <v>721.16666666666663</v>
          </cell>
          <cell r="AJ86">
            <v>721.16666666666663</v>
          </cell>
          <cell r="AK86">
            <v>8654.0000000000018</v>
          </cell>
          <cell r="AL86">
            <v>0</v>
          </cell>
        </row>
        <row r="87">
          <cell r="B87" t="str">
            <v/>
          </cell>
          <cell r="C87" t="str">
            <v/>
          </cell>
          <cell r="D87" t="str">
            <v>CUSCONN101CCONCOMMON</v>
          </cell>
          <cell r="E87" t="str">
            <v>100013924</v>
          </cell>
          <cell r="F87" t="str">
            <v>92100</v>
          </cell>
          <cell r="G87" t="str">
            <v>Participate in Committees</v>
          </cell>
          <cell r="H87" t="str">
            <v>311</v>
          </cell>
          <cell r="I87" t="str">
            <v>101</v>
          </cell>
          <cell r="J87" t="str">
            <v>5065</v>
          </cell>
          <cell r="K87" t="str">
            <v>Workorder Time</v>
          </cell>
          <cell r="L87" t="str">
            <v>Workorder Time</v>
          </cell>
          <cell r="M87" t="str">
            <v>METER SUPPORT CLERK</v>
          </cell>
          <cell r="O87">
            <v>42.023799479166669</v>
          </cell>
          <cell r="P87">
            <v>24</v>
          </cell>
          <cell r="Q87">
            <v>1008.5711875000001</v>
          </cell>
          <cell r="S87" t="str">
            <v/>
          </cell>
          <cell r="T87" t="str">
            <v>608000311-101-5065</v>
          </cell>
          <cell r="U87" t="str">
            <v>608000</v>
          </cell>
          <cell r="V87" t="str">
            <v>Direct labour - Work order</v>
          </cell>
          <cell r="X87">
            <v>1009</v>
          </cell>
          <cell r="Y87">
            <v>84.083333333333329</v>
          </cell>
          <cell r="Z87">
            <v>84.083333333333329</v>
          </cell>
          <cell r="AA87">
            <v>84.083333333333329</v>
          </cell>
          <cell r="AB87">
            <v>84.083333333333329</v>
          </cell>
          <cell r="AC87">
            <v>84.083333333333329</v>
          </cell>
          <cell r="AD87">
            <v>84.083333333333329</v>
          </cell>
          <cell r="AE87">
            <v>84.083333333333329</v>
          </cell>
          <cell r="AF87">
            <v>84.083333333333329</v>
          </cell>
          <cell r="AG87">
            <v>84.083333333333329</v>
          </cell>
          <cell r="AH87">
            <v>84.083333333333329</v>
          </cell>
          <cell r="AI87">
            <v>84.083333333333329</v>
          </cell>
          <cell r="AJ87">
            <v>84.083333333333329</v>
          </cell>
          <cell r="AK87">
            <v>1009.0000000000001</v>
          </cell>
          <cell r="AL87">
            <v>0</v>
          </cell>
        </row>
        <row r="88">
          <cell r="B88" t="str">
            <v/>
          </cell>
          <cell r="C88" t="str">
            <v/>
          </cell>
          <cell r="D88" t="str">
            <v>CUSCONN101CCONCOMMON</v>
          </cell>
          <cell r="E88" t="str">
            <v>100013924</v>
          </cell>
          <cell r="F88" t="str">
            <v>92100</v>
          </cell>
          <cell r="G88" t="str">
            <v>Participate in Committees</v>
          </cell>
          <cell r="H88" t="str">
            <v>311</v>
          </cell>
          <cell r="I88" t="str">
            <v>101</v>
          </cell>
          <cell r="J88" t="str">
            <v>5065</v>
          </cell>
          <cell r="K88" t="str">
            <v>Project Time</v>
          </cell>
          <cell r="L88" t="str">
            <v>Project Time</v>
          </cell>
          <cell r="M88" t="str">
            <v>SUPERVISOR, CUSTOMER CONNECTIONS</v>
          </cell>
          <cell r="O88">
            <v>84.962177734375004</v>
          </cell>
          <cell r="P88">
            <v>96</v>
          </cell>
          <cell r="Q88">
            <v>8156.3690624999999</v>
          </cell>
          <cell r="S88" t="str">
            <v/>
          </cell>
          <cell r="T88" t="str">
            <v>609000311-101-5065</v>
          </cell>
          <cell r="U88" t="str">
            <v>609000</v>
          </cell>
          <cell r="V88" t="str">
            <v>Direct labour - Project (ABC costs)</v>
          </cell>
          <cell r="W88" t="str">
            <v>1 day per mos</v>
          </cell>
          <cell r="X88">
            <v>8156</v>
          </cell>
          <cell r="Y88">
            <v>679.66666666666663</v>
          </cell>
          <cell r="Z88">
            <v>679.66666666666663</v>
          </cell>
          <cell r="AA88">
            <v>679.66666666666663</v>
          </cell>
          <cell r="AB88">
            <v>679.66666666666663</v>
          </cell>
          <cell r="AC88">
            <v>679.66666666666663</v>
          </cell>
          <cell r="AD88">
            <v>679.66666666666663</v>
          </cell>
          <cell r="AE88">
            <v>679.66666666666663</v>
          </cell>
          <cell r="AF88">
            <v>679.66666666666663</v>
          </cell>
          <cell r="AG88">
            <v>679.66666666666663</v>
          </cell>
          <cell r="AH88">
            <v>679.66666666666663</v>
          </cell>
          <cell r="AI88">
            <v>679.66666666666663</v>
          </cell>
          <cell r="AJ88">
            <v>679.66666666666663</v>
          </cell>
          <cell r="AK88">
            <v>8156.0000000000009</v>
          </cell>
          <cell r="AL88">
            <v>0</v>
          </cell>
        </row>
        <row r="89">
          <cell r="B89" t="str">
            <v/>
          </cell>
          <cell r="C89" t="str">
            <v/>
          </cell>
          <cell r="D89" t="str">
            <v>CUSCONN101CCONCOMMON</v>
          </cell>
          <cell r="E89" t="str">
            <v>100013924</v>
          </cell>
          <cell r="F89" t="str">
            <v>92100</v>
          </cell>
          <cell r="G89" t="str">
            <v>Participate in Committees</v>
          </cell>
          <cell r="H89" t="str">
            <v>311</v>
          </cell>
          <cell r="I89" t="str">
            <v>101</v>
          </cell>
          <cell r="J89" t="str">
            <v>5065</v>
          </cell>
          <cell r="K89" t="str">
            <v>Workorder Time</v>
          </cell>
          <cell r="L89" t="str">
            <v>Workorder Time</v>
          </cell>
          <cell r="M89" t="str">
            <v>Engineering Technician 2</v>
          </cell>
          <cell r="O89">
            <v>51.01459895833333</v>
          </cell>
          <cell r="P89">
            <v>42</v>
          </cell>
          <cell r="Q89">
            <v>2142.61315625</v>
          </cell>
          <cell r="S89" t="str">
            <v/>
          </cell>
          <cell r="T89" t="str">
            <v>608000311-101-5065</v>
          </cell>
          <cell r="U89" t="str">
            <v>608000</v>
          </cell>
          <cell r="V89" t="str">
            <v>Direct labour - Work order</v>
          </cell>
          <cell r="W89" t="str">
            <v>1/2 day per mos - Keton</v>
          </cell>
          <cell r="X89">
            <v>2143</v>
          </cell>
          <cell r="Y89">
            <v>178.58333333333334</v>
          </cell>
          <cell r="Z89">
            <v>178.58333333333334</v>
          </cell>
          <cell r="AA89">
            <v>178.58333333333334</v>
          </cell>
          <cell r="AB89">
            <v>178.58333333333334</v>
          </cell>
          <cell r="AC89">
            <v>178.58333333333334</v>
          </cell>
          <cell r="AD89">
            <v>178.58333333333334</v>
          </cell>
          <cell r="AE89">
            <v>178.58333333333334</v>
          </cell>
          <cell r="AF89">
            <v>178.58333333333334</v>
          </cell>
          <cell r="AG89">
            <v>178.58333333333334</v>
          </cell>
          <cell r="AH89">
            <v>178.58333333333334</v>
          </cell>
          <cell r="AI89">
            <v>178.58333333333334</v>
          </cell>
          <cell r="AJ89">
            <v>178.58333333333334</v>
          </cell>
          <cell r="AK89">
            <v>2142.9999999999995</v>
          </cell>
          <cell r="AL89">
            <v>0</v>
          </cell>
        </row>
        <row r="90">
          <cell r="B90" t="str">
            <v/>
          </cell>
          <cell r="C90" t="str">
            <v/>
          </cell>
          <cell r="D90" t="str">
            <v>CUSCONN101CCONCOMMON</v>
          </cell>
          <cell r="E90" t="str">
            <v>100013924</v>
          </cell>
          <cell r="F90" t="str">
            <v>92100</v>
          </cell>
          <cell r="G90" t="str">
            <v>Participate in Committees</v>
          </cell>
          <cell r="H90" t="str">
            <v>311</v>
          </cell>
          <cell r="I90" t="str">
            <v>101</v>
          </cell>
          <cell r="J90" t="str">
            <v>5065</v>
          </cell>
          <cell r="K90" t="str">
            <v>Workorder Time</v>
          </cell>
          <cell r="L90" t="str">
            <v>Workorder Time</v>
          </cell>
          <cell r="M90" t="str">
            <v>Meterperson - 1st Class</v>
          </cell>
          <cell r="O90">
            <v>67.801499023437501</v>
          </cell>
          <cell r="P90">
            <v>32</v>
          </cell>
          <cell r="Q90">
            <v>2169.64796875</v>
          </cell>
          <cell r="S90" t="str">
            <v/>
          </cell>
          <cell r="T90" t="str">
            <v>608000311-101-5065</v>
          </cell>
          <cell r="U90" t="str">
            <v>608000</v>
          </cell>
          <cell r="V90" t="str">
            <v>Direct labour - Work order</v>
          </cell>
          <cell r="W90" t="str">
            <v>1 day per Q - J Thornton</v>
          </cell>
          <cell r="X90">
            <v>2170</v>
          </cell>
          <cell r="Y90">
            <v>180.83333333333334</v>
          </cell>
          <cell r="Z90">
            <v>180.83333333333334</v>
          </cell>
          <cell r="AA90">
            <v>180.83333333333334</v>
          </cell>
          <cell r="AB90">
            <v>180.83333333333334</v>
          </cell>
          <cell r="AC90">
            <v>180.83333333333334</v>
          </cell>
          <cell r="AD90">
            <v>180.83333333333334</v>
          </cell>
          <cell r="AE90">
            <v>180.83333333333334</v>
          </cell>
          <cell r="AF90">
            <v>180.83333333333334</v>
          </cell>
          <cell r="AG90">
            <v>180.83333333333334</v>
          </cell>
          <cell r="AH90">
            <v>180.83333333333334</v>
          </cell>
          <cell r="AI90">
            <v>180.83333333333334</v>
          </cell>
          <cell r="AJ90">
            <v>180.83333333333334</v>
          </cell>
          <cell r="AK90">
            <v>2169.9999999999995</v>
          </cell>
          <cell r="AL90">
            <v>0</v>
          </cell>
        </row>
        <row r="91">
          <cell r="B91" t="str">
            <v/>
          </cell>
          <cell r="C91" t="str">
            <v/>
          </cell>
          <cell r="D91" t="str">
            <v>CUSCONN101CCONCOMMON</v>
          </cell>
          <cell r="E91" t="str">
            <v>100013925</v>
          </cell>
          <cell r="F91" t="str">
            <v>92200</v>
          </cell>
          <cell r="G91" t="str">
            <v>Attend Staff Meetings</v>
          </cell>
          <cell r="H91" t="str">
            <v>311</v>
          </cell>
          <cell r="I91" t="str">
            <v>101</v>
          </cell>
          <cell r="J91" t="str">
            <v>5065</v>
          </cell>
          <cell r="K91" t="str">
            <v>Vehicle</v>
          </cell>
          <cell r="L91" t="str">
            <v>Vehicle</v>
          </cell>
          <cell r="M91" t="str">
            <v>VECV - Cargo Van</v>
          </cell>
          <cell r="O91">
            <v>14</v>
          </cell>
          <cell r="Q91" t="str">
            <v/>
          </cell>
          <cell r="R91">
            <v>458</v>
          </cell>
          <cell r="S91">
            <v>6412</v>
          </cell>
          <cell r="T91" t="str">
            <v>651000311-101-5065</v>
          </cell>
          <cell r="U91" t="str">
            <v>651000</v>
          </cell>
          <cell r="V91" t="str">
            <v>Direct work order charges - Vehicles used</v>
          </cell>
          <cell r="X91">
            <v>6412</v>
          </cell>
          <cell r="Y91">
            <v>534.33333333333337</v>
          </cell>
          <cell r="Z91">
            <v>534.33333333333337</v>
          </cell>
          <cell r="AA91">
            <v>534.33333333333337</v>
          </cell>
          <cell r="AB91">
            <v>534.33333333333337</v>
          </cell>
          <cell r="AC91">
            <v>534.33333333333337</v>
          </cell>
          <cell r="AD91">
            <v>534.33333333333337</v>
          </cell>
          <cell r="AE91">
            <v>534.33333333333337</v>
          </cell>
          <cell r="AF91">
            <v>534.33333333333337</v>
          </cell>
          <cell r="AG91">
            <v>534.33333333333337</v>
          </cell>
          <cell r="AH91">
            <v>534.33333333333337</v>
          </cell>
          <cell r="AI91">
            <v>534.33333333333337</v>
          </cell>
          <cell r="AJ91">
            <v>534.33333333333337</v>
          </cell>
          <cell r="AK91">
            <v>6411.9999999999991</v>
          </cell>
          <cell r="AL91">
            <v>0</v>
          </cell>
        </row>
        <row r="92">
          <cell r="B92" t="str">
            <v/>
          </cell>
          <cell r="C92" t="str">
            <v/>
          </cell>
          <cell r="D92" t="str">
            <v>CUSCONN101CCONCOMMON</v>
          </cell>
          <cell r="E92" t="str">
            <v>100013925</v>
          </cell>
          <cell r="F92" t="str">
            <v>92200</v>
          </cell>
          <cell r="G92" t="str">
            <v>Attend Staff Meetings</v>
          </cell>
          <cell r="H92" t="str">
            <v>311</v>
          </cell>
          <cell r="I92" t="str">
            <v>101</v>
          </cell>
          <cell r="J92" t="str">
            <v>5065</v>
          </cell>
          <cell r="K92" t="str">
            <v>Workorder Time</v>
          </cell>
          <cell r="L92" t="str">
            <v>Workorder Time</v>
          </cell>
          <cell r="M92" t="str">
            <v>Engineering Technician 2</v>
          </cell>
          <cell r="O92">
            <v>51.01459895833333</v>
          </cell>
          <cell r="P92">
            <v>84</v>
          </cell>
          <cell r="Q92">
            <v>4285.2263124999999</v>
          </cell>
          <cell r="S92" t="str">
            <v/>
          </cell>
          <cell r="T92" t="str">
            <v>608000311-101-5065</v>
          </cell>
          <cell r="U92" t="str">
            <v>608000</v>
          </cell>
          <cell r="V92" t="str">
            <v>Direct labour - Work order</v>
          </cell>
          <cell r="W92" t="str">
            <v>6 days per tech</v>
          </cell>
          <cell r="X92">
            <v>4285</v>
          </cell>
          <cell r="Y92">
            <v>357.08333333333331</v>
          </cell>
          <cell r="Z92">
            <v>357.08333333333331</v>
          </cell>
          <cell r="AA92">
            <v>357.08333333333331</v>
          </cell>
          <cell r="AB92">
            <v>357.08333333333331</v>
          </cell>
          <cell r="AC92">
            <v>357.08333333333331</v>
          </cell>
          <cell r="AD92">
            <v>357.08333333333331</v>
          </cell>
          <cell r="AE92">
            <v>357.08333333333331</v>
          </cell>
          <cell r="AF92">
            <v>357.08333333333331</v>
          </cell>
          <cell r="AG92">
            <v>357.08333333333331</v>
          </cell>
          <cell r="AH92">
            <v>357.08333333333331</v>
          </cell>
          <cell r="AI92">
            <v>357.08333333333331</v>
          </cell>
          <cell r="AJ92">
            <v>357.08333333333331</v>
          </cell>
          <cell r="AK92">
            <v>4285.0000000000009</v>
          </cell>
          <cell r="AL92">
            <v>0</v>
          </cell>
        </row>
        <row r="93">
          <cell r="B93" t="str">
            <v/>
          </cell>
          <cell r="C93" t="str">
            <v/>
          </cell>
          <cell r="D93" t="str">
            <v>CUSCONN101CCONCOMMON</v>
          </cell>
          <cell r="E93" t="str">
            <v>100013925</v>
          </cell>
          <cell r="F93" t="str">
            <v>92200</v>
          </cell>
          <cell r="G93" t="str">
            <v>Attend Staff Meetings</v>
          </cell>
          <cell r="H93" t="str">
            <v>311</v>
          </cell>
          <cell r="I93" t="str">
            <v>101</v>
          </cell>
          <cell r="J93" t="str">
            <v>5065</v>
          </cell>
          <cell r="K93" t="str">
            <v>Workorder Time</v>
          </cell>
          <cell r="L93" t="str">
            <v>Workorder Time</v>
          </cell>
          <cell r="M93" t="str">
            <v>Engineering Technologist</v>
          </cell>
          <cell r="O93">
            <v>71.453197916666667</v>
          </cell>
          <cell r="P93">
            <v>42</v>
          </cell>
          <cell r="Q93">
            <v>3001.0343124999999</v>
          </cell>
          <cell r="S93" t="str">
            <v/>
          </cell>
          <cell r="T93" t="str">
            <v>608000311-101-5065</v>
          </cell>
          <cell r="U93" t="str">
            <v>608000</v>
          </cell>
          <cell r="V93" t="str">
            <v>Direct labour - Work order</v>
          </cell>
          <cell r="X93">
            <v>3001</v>
          </cell>
          <cell r="Y93">
            <v>250.08333333333334</v>
          </cell>
          <cell r="Z93">
            <v>250.08333333333334</v>
          </cell>
          <cell r="AA93">
            <v>250.08333333333334</v>
          </cell>
          <cell r="AB93">
            <v>250.08333333333334</v>
          </cell>
          <cell r="AC93">
            <v>250.08333333333334</v>
          </cell>
          <cell r="AD93">
            <v>250.08333333333334</v>
          </cell>
          <cell r="AE93">
            <v>250.08333333333334</v>
          </cell>
          <cell r="AF93">
            <v>250.08333333333334</v>
          </cell>
          <cell r="AG93">
            <v>250.08333333333334</v>
          </cell>
          <cell r="AH93">
            <v>250.08333333333334</v>
          </cell>
          <cell r="AI93">
            <v>250.08333333333334</v>
          </cell>
          <cell r="AJ93">
            <v>250.08333333333334</v>
          </cell>
          <cell r="AK93">
            <v>3001.0000000000005</v>
          </cell>
          <cell r="AL93">
            <v>0</v>
          </cell>
        </row>
        <row r="94">
          <cell r="B94" t="str">
            <v/>
          </cell>
          <cell r="C94" t="str">
            <v/>
          </cell>
          <cell r="D94" t="str">
            <v>CUSCONN101CCONCOMMON</v>
          </cell>
          <cell r="E94" t="str">
            <v>100013925</v>
          </cell>
          <cell r="F94" t="str">
            <v>92200</v>
          </cell>
          <cell r="G94" t="str">
            <v>Attend Staff Meetings</v>
          </cell>
          <cell r="H94" t="str">
            <v>311</v>
          </cell>
          <cell r="I94" t="str">
            <v>101</v>
          </cell>
          <cell r="J94" t="str">
            <v>5065</v>
          </cell>
          <cell r="K94" t="str">
            <v>Project Time</v>
          </cell>
          <cell r="L94" t="str">
            <v>Project Time</v>
          </cell>
          <cell r="M94" t="str">
            <v>MANAGER, CUSTOMER CONNECTIONS</v>
          </cell>
          <cell r="O94">
            <v>90.150380859375005</v>
          </cell>
          <cell r="P94">
            <v>100</v>
          </cell>
          <cell r="Q94">
            <v>9015.0380859375</v>
          </cell>
          <cell r="S94" t="str">
            <v/>
          </cell>
          <cell r="T94" t="str">
            <v>609000311-101-5065</v>
          </cell>
          <cell r="U94" t="str">
            <v>609000</v>
          </cell>
          <cell r="V94" t="str">
            <v>Direct labour - Project (ABC costs)</v>
          </cell>
          <cell r="X94">
            <v>9015</v>
          </cell>
          <cell r="Y94">
            <v>751.25</v>
          </cell>
          <cell r="Z94">
            <v>751.25</v>
          </cell>
          <cell r="AA94">
            <v>751.25</v>
          </cell>
          <cell r="AB94">
            <v>751.25</v>
          </cell>
          <cell r="AC94">
            <v>751.25</v>
          </cell>
          <cell r="AD94">
            <v>751.25</v>
          </cell>
          <cell r="AE94">
            <v>751.25</v>
          </cell>
          <cell r="AF94">
            <v>751.25</v>
          </cell>
          <cell r="AG94">
            <v>751.25</v>
          </cell>
          <cell r="AH94">
            <v>751.25</v>
          </cell>
          <cell r="AI94">
            <v>751.25</v>
          </cell>
          <cell r="AJ94">
            <v>751.25</v>
          </cell>
          <cell r="AK94">
            <v>9015</v>
          </cell>
          <cell r="AL94">
            <v>0</v>
          </cell>
        </row>
        <row r="95">
          <cell r="B95" t="str">
            <v/>
          </cell>
          <cell r="C95" t="str">
            <v/>
          </cell>
          <cell r="D95" t="str">
            <v>CUSCONN101CCONCOMMON</v>
          </cell>
          <cell r="E95" t="str">
            <v>100013925</v>
          </cell>
          <cell r="F95" t="str">
            <v>92200</v>
          </cell>
          <cell r="G95" t="str">
            <v>Attend Staff Meetings</v>
          </cell>
          <cell r="H95" t="str">
            <v>311</v>
          </cell>
          <cell r="I95" t="str">
            <v>101</v>
          </cell>
          <cell r="J95" t="str">
            <v>5065</v>
          </cell>
          <cell r="K95" t="str">
            <v>Workorder Time</v>
          </cell>
          <cell r="L95" t="str">
            <v>Workorder Time</v>
          </cell>
          <cell r="M95" t="str">
            <v>METER SUPPORT CLERK</v>
          </cell>
          <cell r="O95">
            <v>42.023799479166669</v>
          </cell>
          <cell r="P95">
            <v>71</v>
          </cell>
          <cell r="Q95">
            <v>2983.6897630208337</v>
          </cell>
          <cell r="S95" t="str">
            <v/>
          </cell>
          <cell r="T95" t="str">
            <v>608000311-101-5065</v>
          </cell>
          <cell r="U95" t="str">
            <v>608000</v>
          </cell>
          <cell r="V95" t="str">
            <v>Direct labour - Work order</v>
          </cell>
          <cell r="X95">
            <v>2984</v>
          </cell>
          <cell r="Y95">
            <v>248.66666666666666</v>
          </cell>
          <cell r="Z95">
            <v>248.66666666666666</v>
          </cell>
          <cell r="AA95">
            <v>248.66666666666666</v>
          </cell>
          <cell r="AB95">
            <v>248.66666666666666</v>
          </cell>
          <cell r="AC95">
            <v>248.66666666666666</v>
          </cell>
          <cell r="AD95">
            <v>248.66666666666666</v>
          </cell>
          <cell r="AE95">
            <v>248.66666666666666</v>
          </cell>
          <cell r="AF95">
            <v>248.66666666666666</v>
          </cell>
          <cell r="AG95">
            <v>248.66666666666666</v>
          </cell>
          <cell r="AH95">
            <v>248.66666666666666</v>
          </cell>
          <cell r="AI95">
            <v>248.66666666666666</v>
          </cell>
          <cell r="AJ95">
            <v>248.66666666666666</v>
          </cell>
          <cell r="AK95">
            <v>2983.9999999999995</v>
          </cell>
          <cell r="AL95">
            <v>0</v>
          </cell>
        </row>
        <row r="96">
          <cell r="B96" t="str">
            <v/>
          </cell>
          <cell r="C96" t="str">
            <v/>
          </cell>
          <cell r="D96" t="str">
            <v>CUSCONN101CCONCOMMON</v>
          </cell>
          <cell r="E96" t="str">
            <v>100013925</v>
          </cell>
          <cell r="F96" t="str">
            <v>92200</v>
          </cell>
          <cell r="G96" t="str">
            <v>Attend Staff Meetings</v>
          </cell>
          <cell r="H96" t="str">
            <v>311</v>
          </cell>
          <cell r="I96" t="str">
            <v>101</v>
          </cell>
          <cell r="J96" t="str">
            <v>5065</v>
          </cell>
          <cell r="K96" t="str">
            <v>Project Time</v>
          </cell>
          <cell r="L96" t="str">
            <v>Project Time</v>
          </cell>
          <cell r="M96" t="str">
            <v>SUPERVISOR, CUSTOMER CONNECTIONS</v>
          </cell>
          <cell r="O96">
            <v>84.962177734375004</v>
          </cell>
          <cell r="P96">
            <v>100</v>
          </cell>
          <cell r="Q96">
            <v>8496.2177734375</v>
          </cell>
          <cell r="S96" t="str">
            <v/>
          </cell>
          <cell r="T96" t="str">
            <v>609000311-101-5065</v>
          </cell>
          <cell r="U96" t="str">
            <v>609000</v>
          </cell>
          <cell r="V96" t="str">
            <v>Direct labour - Project (ABC costs)</v>
          </cell>
          <cell r="X96">
            <v>8496</v>
          </cell>
          <cell r="Y96">
            <v>708</v>
          </cell>
          <cell r="Z96">
            <v>708</v>
          </cell>
          <cell r="AA96">
            <v>708</v>
          </cell>
          <cell r="AB96">
            <v>708</v>
          </cell>
          <cell r="AC96">
            <v>708</v>
          </cell>
          <cell r="AD96">
            <v>708</v>
          </cell>
          <cell r="AE96">
            <v>708</v>
          </cell>
          <cell r="AF96">
            <v>708</v>
          </cell>
          <cell r="AG96">
            <v>708</v>
          </cell>
          <cell r="AH96">
            <v>708</v>
          </cell>
          <cell r="AI96">
            <v>708</v>
          </cell>
          <cell r="AJ96">
            <v>708</v>
          </cell>
          <cell r="AK96">
            <v>8496</v>
          </cell>
          <cell r="AL96">
            <v>0</v>
          </cell>
        </row>
        <row r="97">
          <cell r="B97" t="str">
            <v/>
          </cell>
          <cell r="C97" t="str">
            <v/>
          </cell>
          <cell r="D97" t="str">
            <v>CUSCONN101CCONCOMMON</v>
          </cell>
          <cell r="E97" t="str">
            <v>100013925</v>
          </cell>
          <cell r="F97" t="str">
            <v>92200</v>
          </cell>
          <cell r="G97" t="str">
            <v>Attend Staff Meetings</v>
          </cell>
          <cell r="H97" t="str">
            <v>311</v>
          </cell>
          <cell r="I97" t="str">
            <v>101</v>
          </cell>
          <cell r="J97" t="str">
            <v>5065</v>
          </cell>
          <cell r="K97" t="str">
            <v>Workorder Time</v>
          </cell>
          <cell r="L97" t="str">
            <v>Workorder Time</v>
          </cell>
          <cell r="M97" t="str">
            <v>Meterperson - 1st Class</v>
          </cell>
          <cell r="O97">
            <v>67.801499023437501</v>
          </cell>
          <cell r="P97">
            <v>96</v>
          </cell>
          <cell r="Q97">
            <v>6508.9439062500005</v>
          </cell>
          <cell r="S97" t="str">
            <v/>
          </cell>
          <cell r="T97" t="str">
            <v>608000311-101-5065</v>
          </cell>
          <cell r="U97" t="str">
            <v>608000</v>
          </cell>
          <cell r="V97" t="str">
            <v>Direct labour - Work order</v>
          </cell>
          <cell r="W97" t="str">
            <v>1 hour per mos</v>
          </cell>
          <cell r="X97">
            <v>6509</v>
          </cell>
          <cell r="Y97">
            <v>542.41666666666663</v>
          </cell>
          <cell r="Z97">
            <v>542.41666666666663</v>
          </cell>
          <cell r="AA97">
            <v>542.41666666666663</v>
          </cell>
          <cell r="AB97">
            <v>542.41666666666663</v>
          </cell>
          <cell r="AC97">
            <v>542.41666666666663</v>
          </cell>
          <cell r="AD97">
            <v>542.41666666666663</v>
          </cell>
          <cell r="AE97">
            <v>542.41666666666663</v>
          </cell>
          <cell r="AF97">
            <v>542.41666666666663</v>
          </cell>
          <cell r="AG97">
            <v>542.41666666666663</v>
          </cell>
          <cell r="AH97">
            <v>542.41666666666663</v>
          </cell>
          <cell r="AI97">
            <v>542.41666666666663</v>
          </cell>
          <cell r="AJ97">
            <v>542.41666666666663</v>
          </cell>
          <cell r="AK97">
            <v>6509.0000000000009</v>
          </cell>
          <cell r="AL97">
            <v>0</v>
          </cell>
        </row>
        <row r="98">
          <cell r="B98" t="str">
            <v/>
          </cell>
          <cell r="C98" t="str">
            <v/>
          </cell>
          <cell r="D98" t="str">
            <v>CUSCONN101CCONCOMMON</v>
          </cell>
          <cell r="E98" t="str">
            <v>100013925</v>
          </cell>
          <cell r="F98" t="str">
            <v>92200</v>
          </cell>
          <cell r="G98" t="str">
            <v>Attend Staff Meetings</v>
          </cell>
          <cell r="H98" t="str">
            <v>311</v>
          </cell>
          <cell r="I98" t="str">
            <v>101</v>
          </cell>
          <cell r="J98" t="str">
            <v>5065</v>
          </cell>
          <cell r="K98" t="str">
            <v>Workorder Time</v>
          </cell>
          <cell r="L98" t="str">
            <v>Workorder Time</v>
          </cell>
          <cell r="M98" t="str">
            <v>Meterperson - 2nd Class</v>
          </cell>
          <cell r="O98">
            <v>62.809501953125</v>
          </cell>
          <cell r="P98">
            <v>24</v>
          </cell>
          <cell r="Q98">
            <v>1507.4280468750001</v>
          </cell>
          <cell r="S98" t="str">
            <v/>
          </cell>
          <cell r="T98" t="str">
            <v>608000311-101-5065</v>
          </cell>
          <cell r="U98" t="str">
            <v>608000</v>
          </cell>
          <cell r="V98" t="str">
            <v>Direct labour - Work order</v>
          </cell>
          <cell r="W98" t="str">
            <v>1 hour per mos</v>
          </cell>
          <cell r="X98">
            <v>1507</v>
          </cell>
          <cell r="Y98">
            <v>125.58333333333333</v>
          </cell>
          <cell r="Z98">
            <v>125.58333333333333</v>
          </cell>
          <cell r="AA98">
            <v>125.58333333333333</v>
          </cell>
          <cell r="AB98">
            <v>125.58333333333333</v>
          </cell>
          <cell r="AC98">
            <v>125.58333333333333</v>
          </cell>
          <cell r="AD98">
            <v>125.58333333333333</v>
          </cell>
          <cell r="AE98">
            <v>125.58333333333333</v>
          </cell>
          <cell r="AF98">
            <v>125.58333333333333</v>
          </cell>
          <cell r="AG98">
            <v>125.58333333333333</v>
          </cell>
          <cell r="AH98">
            <v>125.58333333333333</v>
          </cell>
          <cell r="AI98">
            <v>125.58333333333333</v>
          </cell>
          <cell r="AJ98">
            <v>125.58333333333333</v>
          </cell>
          <cell r="AK98">
            <v>1506.9999999999998</v>
          </cell>
          <cell r="AL98">
            <v>0</v>
          </cell>
        </row>
        <row r="99">
          <cell r="B99" t="str">
            <v/>
          </cell>
          <cell r="C99" t="str">
            <v/>
          </cell>
          <cell r="D99" t="str">
            <v>CUSCONN101CCONCOMMON</v>
          </cell>
          <cell r="E99" t="str">
            <v>100013926</v>
          </cell>
          <cell r="F99" t="str">
            <v>92300</v>
          </cell>
          <cell r="G99" t="str">
            <v>Attend CEO Updates</v>
          </cell>
          <cell r="H99" t="str">
            <v>311</v>
          </cell>
          <cell r="I99" t="str">
            <v>101</v>
          </cell>
          <cell r="J99" t="str">
            <v>5065</v>
          </cell>
          <cell r="K99" t="str">
            <v>A/P</v>
          </cell>
          <cell r="L99" t="str">
            <v>SA89 - Travel and Accommodations</v>
          </cell>
          <cell r="M99" t="str">
            <v>A/P</v>
          </cell>
          <cell r="N99">
            <v>240</v>
          </cell>
          <cell r="O99" t="str">
            <v/>
          </cell>
          <cell r="Q99" t="str">
            <v/>
          </cell>
          <cell r="S99" t="str">
            <v/>
          </cell>
          <cell r="T99" t="str">
            <v>620000311-101-5065</v>
          </cell>
          <cell r="U99" t="str">
            <v>620000</v>
          </cell>
          <cell r="V99" t="str">
            <v>Travel and accommodations</v>
          </cell>
          <cell r="X99">
            <v>240</v>
          </cell>
          <cell r="AB99">
            <v>120</v>
          </cell>
          <cell r="AI99">
            <v>120</v>
          </cell>
          <cell r="AK99">
            <v>240</v>
          </cell>
          <cell r="AL99">
            <v>0</v>
          </cell>
        </row>
        <row r="100">
          <cell r="B100" t="str">
            <v/>
          </cell>
          <cell r="C100" t="str">
            <v/>
          </cell>
          <cell r="D100" t="str">
            <v>CUSCONN101CCONCOMMON</v>
          </cell>
          <cell r="E100" t="str">
            <v>100013926</v>
          </cell>
          <cell r="F100" t="str">
            <v>92300</v>
          </cell>
          <cell r="G100" t="str">
            <v>Attend CEO Updates</v>
          </cell>
          <cell r="H100" t="str">
            <v>311</v>
          </cell>
          <cell r="I100" t="str">
            <v>101</v>
          </cell>
          <cell r="J100" t="str">
            <v>5065</v>
          </cell>
          <cell r="K100" t="str">
            <v>Project Time</v>
          </cell>
          <cell r="L100" t="str">
            <v>Project Time</v>
          </cell>
          <cell r="M100" t="str">
            <v>MANAGER, CUSTOMER CONNECTIONS</v>
          </cell>
          <cell r="O100">
            <v>90.150380859375005</v>
          </cell>
          <cell r="P100">
            <v>8</v>
          </cell>
          <cell r="Q100">
            <v>721.20304687500004</v>
          </cell>
          <cell r="S100" t="str">
            <v/>
          </cell>
          <cell r="T100" t="str">
            <v>609000311-101-5065</v>
          </cell>
          <cell r="U100" t="str">
            <v>609000</v>
          </cell>
          <cell r="V100" t="str">
            <v>Direct labour - Project (ABC costs)</v>
          </cell>
          <cell r="X100">
            <v>721</v>
          </cell>
          <cell r="AB100">
            <v>360.5</v>
          </cell>
          <cell r="AI100">
            <v>360.5</v>
          </cell>
          <cell r="AK100">
            <v>721</v>
          </cell>
          <cell r="AL100">
            <v>0</v>
          </cell>
        </row>
        <row r="101">
          <cell r="B101" t="str">
            <v/>
          </cell>
          <cell r="C101" t="str">
            <v/>
          </cell>
          <cell r="D101" t="str">
            <v>CUSCONN101CCONCOMMON</v>
          </cell>
          <cell r="E101" t="str">
            <v>100013926</v>
          </cell>
          <cell r="F101" t="str">
            <v>92300</v>
          </cell>
          <cell r="G101" t="str">
            <v>Attend CEO Updates</v>
          </cell>
          <cell r="H101" t="str">
            <v>311</v>
          </cell>
          <cell r="I101" t="str">
            <v>101</v>
          </cell>
          <cell r="J101" t="str">
            <v>5065</v>
          </cell>
          <cell r="K101" t="str">
            <v>Workorder Time</v>
          </cell>
          <cell r="L101" t="str">
            <v>Workorder Time</v>
          </cell>
          <cell r="M101" t="str">
            <v>METER SUPPORT CLERK</v>
          </cell>
          <cell r="O101">
            <v>42.023799479166669</v>
          </cell>
          <cell r="P101">
            <v>24</v>
          </cell>
          <cell r="Q101">
            <v>1008.5711875000001</v>
          </cell>
          <cell r="S101" t="str">
            <v/>
          </cell>
          <cell r="T101" t="str">
            <v>608000311-101-5065</v>
          </cell>
          <cell r="U101" t="str">
            <v>608000</v>
          </cell>
          <cell r="V101" t="str">
            <v>Direct labour - Work order</v>
          </cell>
          <cell r="X101">
            <v>1009</v>
          </cell>
          <cell r="AB101">
            <v>504.5</v>
          </cell>
          <cell r="AI101">
            <v>504.5</v>
          </cell>
          <cell r="AK101">
            <v>1009</v>
          </cell>
          <cell r="AL101">
            <v>0</v>
          </cell>
        </row>
        <row r="102">
          <cell r="B102" t="str">
            <v/>
          </cell>
          <cell r="C102" t="str">
            <v/>
          </cell>
          <cell r="D102" t="str">
            <v>CUSCONN101CCONCOMMON</v>
          </cell>
          <cell r="E102" t="str">
            <v>100013926</v>
          </cell>
          <cell r="F102" t="str">
            <v>92300</v>
          </cell>
          <cell r="G102" t="str">
            <v>Attend CEO Updates</v>
          </cell>
          <cell r="H102" t="str">
            <v>311</v>
          </cell>
          <cell r="I102" t="str">
            <v>101</v>
          </cell>
          <cell r="J102" t="str">
            <v>5065</v>
          </cell>
          <cell r="K102" t="str">
            <v>Workorder Time</v>
          </cell>
          <cell r="L102" t="str">
            <v>Workorder Time</v>
          </cell>
          <cell r="M102" t="str">
            <v>Meterperson - 1st Class</v>
          </cell>
          <cell r="O102">
            <v>67.801499023437501</v>
          </cell>
          <cell r="P102">
            <v>112</v>
          </cell>
          <cell r="Q102">
            <v>7593.7678906250003</v>
          </cell>
          <cell r="S102" t="str">
            <v/>
          </cell>
          <cell r="T102" t="str">
            <v>608000311-101-5065</v>
          </cell>
          <cell r="U102" t="str">
            <v>608000</v>
          </cell>
          <cell r="V102" t="str">
            <v>Direct labour - Work order</v>
          </cell>
          <cell r="X102">
            <v>7594</v>
          </cell>
          <cell r="AB102">
            <v>3797</v>
          </cell>
          <cell r="AI102">
            <v>3797</v>
          </cell>
          <cell r="AK102">
            <v>7594</v>
          </cell>
          <cell r="AL102">
            <v>0</v>
          </cell>
        </row>
        <row r="103">
          <cell r="B103" t="str">
            <v/>
          </cell>
          <cell r="C103" t="str">
            <v/>
          </cell>
          <cell r="D103" t="str">
            <v>CUSCONN101CCONCOMMON</v>
          </cell>
          <cell r="E103" t="str">
            <v>100013926</v>
          </cell>
          <cell r="F103" t="str">
            <v>92300</v>
          </cell>
          <cell r="G103" t="str">
            <v>Attend CEO Updates</v>
          </cell>
          <cell r="H103" t="str">
            <v>311</v>
          </cell>
          <cell r="I103" t="str">
            <v>101</v>
          </cell>
          <cell r="J103" t="str">
            <v>5065</v>
          </cell>
          <cell r="K103" t="str">
            <v>Project Time</v>
          </cell>
          <cell r="L103" t="str">
            <v>Project Time</v>
          </cell>
          <cell r="M103" t="str">
            <v>SUPERVISOR, CUSTOMER CONNECTIONS</v>
          </cell>
          <cell r="O103">
            <v>84.962177734375004</v>
          </cell>
          <cell r="P103">
            <v>8</v>
          </cell>
          <cell r="Q103">
            <v>679.69742187500003</v>
          </cell>
          <cell r="S103" t="str">
            <v/>
          </cell>
          <cell r="T103" t="str">
            <v>609000311-101-5065</v>
          </cell>
          <cell r="U103" t="str">
            <v>609000</v>
          </cell>
          <cell r="V103" t="str">
            <v>Direct labour - Project (ABC costs)</v>
          </cell>
          <cell r="X103">
            <v>680</v>
          </cell>
          <cell r="AB103">
            <v>340</v>
          </cell>
          <cell r="AI103">
            <v>340</v>
          </cell>
          <cell r="AK103">
            <v>680</v>
          </cell>
          <cell r="AL103">
            <v>0</v>
          </cell>
        </row>
        <row r="104">
          <cell r="B104" t="str">
            <v/>
          </cell>
          <cell r="C104" t="str">
            <v/>
          </cell>
          <cell r="D104" t="str">
            <v>CUSCONN101CCONCOMMON</v>
          </cell>
          <cell r="E104" t="str">
            <v>100013926</v>
          </cell>
          <cell r="F104" t="str">
            <v>92300</v>
          </cell>
          <cell r="G104" t="str">
            <v>Attend CEO Updates</v>
          </cell>
          <cell r="H104" t="str">
            <v>311</v>
          </cell>
          <cell r="I104" t="str">
            <v>101</v>
          </cell>
          <cell r="J104" t="str">
            <v>5065</v>
          </cell>
          <cell r="K104" t="str">
            <v>Workorder Time</v>
          </cell>
          <cell r="L104" t="str">
            <v>Workorder Time</v>
          </cell>
          <cell r="M104" t="str">
            <v>Engineering Technologist</v>
          </cell>
          <cell r="O104">
            <v>71.453197916666667</v>
          </cell>
          <cell r="P104">
            <v>7</v>
          </cell>
          <cell r="Q104">
            <v>500.17238541666666</v>
          </cell>
          <cell r="S104" t="str">
            <v/>
          </cell>
          <cell r="T104" t="str">
            <v>608000311-101-5065</v>
          </cell>
          <cell r="U104" t="str">
            <v>608000</v>
          </cell>
          <cell r="V104" t="str">
            <v>Direct labour - Work order</v>
          </cell>
          <cell r="X104">
            <v>500</v>
          </cell>
          <cell r="AB104">
            <v>250</v>
          </cell>
          <cell r="AI104">
            <v>250</v>
          </cell>
          <cell r="AK104">
            <v>500</v>
          </cell>
          <cell r="AL104">
            <v>0</v>
          </cell>
        </row>
        <row r="105">
          <cell r="B105" t="str">
            <v/>
          </cell>
          <cell r="C105" t="str">
            <v/>
          </cell>
          <cell r="D105" t="str">
            <v>CUSCONN101CCONCOMMON</v>
          </cell>
          <cell r="E105" t="str">
            <v>100013926</v>
          </cell>
          <cell r="F105" t="str">
            <v>92300</v>
          </cell>
          <cell r="G105" t="str">
            <v>Attend CEO Updates</v>
          </cell>
          <cell r="H105" t="str">
            <v>311</v>
          </cell>
          <cell r="I105" t="str">
            <v>101</v>
          </cell>
          <cell r="J105" t="str">
            <v>5065</v>
          </cell>
          <cell r="K105" t="str">
            <v>Workorder Time</v>
          </cell>
          <cell r="L105" t="str">
            <v>Workorder Time</v>
          </cell>
          <cell r="M105" t="str">
            <v>Engineering Technician 2</v>
          </cell>
          <cell r="O105">
            <v>51.01459895833333</v>
          </cell>
          <cell r="P105">
            <v>14</v>
          </cell>
          <cell r="Q105">
            <v>714.20438541666658</v>
          </cell>
          <cell r="S105" t="str">
            <v/>
          </cell>
          <cell r="T105" t="str">
            <v>608000311-101-5065</v>
          </cell>
          <cell r="U105" t="str">
            <v>608000</v>
          </cell>
          <cell r="V105" t="str">
            <v>Direct labour - Work order</v>
          </cell>
          <cell r="X105">
            <v>714</v>
          </cell>
          <cell r="AB105">
            <v>357</v>
          </cell>
          <cell r="AI105">
            <v>357</v>
          </cell>
          <cell r="AK105">
            <v>714</v>
          </cell>
          <cell r="AL105">
            <v>0</v>
          </cell>
        </row>
        <row r="106">
          <cell r="B106" t="str">
            <v/>
          </cell>
          <cell r="C106" t="str">
            <v/>
          </cell>
          <cell r="D106" t="str">
            <v>CUSCONN101CCONCOMMON</v>
          </cell>
          <cell r="E106" t="str">
            <v>100013927</v>
          </cell>
          <cell r="F106" t="str">
            <v>92600</v>
          </cell>
          <cell r="G106" t="str">
            <v>Industry Meetings, Workshops and Group Meetings</v>
          </cell>
          <cell r="H106" t="str">
            <v>311</v>
          </cell>
          <cell r="I106" t="str">
            <v>101</v>
          </cell>
          <cell r="J106" t="str">
            <v>5065</v>
          </cell>
          <cell r="K106" t="str">
            <v>A/P</v>
          </cell>
          <cell r="L106" t="str">
            <v>SA89 - Travel and Accommodations</v>
          </cell>
          <cell r="N106">
            <v>3000</v>
          </cell>
          <cell r="O106" t="str">
            <v/>
          </cell>
          <cell r="Q106" t="str">
            <v/>
          </cell>
          <cell r="S106" t="str">
            <v/>
          </cell>
          <cell r="T106" t="str">
            <v>620000311-101-5065</v>
          </cell>
          <cell r="U106" t="str">
            <v>620000</v>
          </cell>
          <cell r="V106" t="str">
            <v>Travel and accommodations</v>
          </cell>
          <cell r="X106">
            <v>3000</v>
          </cell>
          <cell r="Y106">
            <v>250</v>
          </cell>
          <cell r="Z106">
            <v>250</v>
          </cell>
          <cell r="AA106">
            <v>250</v>
          </cell>
          <cell r="AB106">
            <v>250</v>
          </cell>
          <cell r="AC106">
            <v>250</v>
          </cell>
          <cell r="AD106">
            <v>250</v>
          </cell>
          <cell r="AE106">
            <v>250</v>
          </cell>
          <cell r="AF106">
            <v>250</v>
          </cell>
          <cell r="AG106">
            <v>250</v>
          </cell>
          <cell r="AH106">
            <v>250</v>
          </cell>
          <cell r="AI106">
            <v>250</v>
          </cell>
          <cell r="AJ106">
            <v>250</v>
          </cell>
          <cell r="AK106">
            <v>3000</v>
          </cell>
          <cell r="AL106">
            <v>0</v>
          </cell>
        </row>
        <row r="107">
          <cell r="B107" t="str">
            <v/>
          </cell>
          <cell r="C107" t="str">
            <v/>
          </cell>
          <cell r="D107" t="str">
            <v>CUSCONN101CCONCOMMON</v>
          </cell>
          <cell r="E107" t="str">
            <v>100013927</v>
          </cell>
          <cell r="F107" t="str">
            <v>92600</v>
          </cell>
          <cell r="G107" t="str">
            <v>Industry Meetings, Workshops and Group Meetings</v>
          </cell>
          <cell r="H107" t="str">
            <v>311</v>
          </cell>
          <cell r="I107" t="str">
            <v>101</v>
          </cell>
          <cell r="J107" t="str">
            <v>5065</v>
          </cell>
          <cell r="K107" t="str">
            <v>Project Time</v>
          </cell>
          <cell r="L107" t="str">
            <v>Project Time</v>
          </cell>
          <cell r="M107" t="str">
            <v>MANAGER, CUSTOMER CONNECTIONS</v>
          </cell>
          <cell r="O107">
            <v>90.150380859375005</v>
          </cell>
          <cell r="P107">
            <v>64</v>
          </cell>
          <cell r="Q107">
            <v>5769.6243750000003</v>
          </cell>
          <cell r="S107" t="str">
            <v/>
          </cell>
          <cell r="T107" t="str">
            <v>609000311-101-5065</v>
          </cell>
          <cell r="U107" t="str">
            <v>609000</v>
          </cell>
          <cell r="V107" t="str">
            <v>Direct labour - Project (ABC costs)</v>
          </cell>
          <cell r="X107">
            <v>5770</v>
          </cell>
          <cell r="Y107">
            <v>480.83333333333331</v>
          </cell>
          <cell r="Z107">
            <v>480.83333333333331</v>
          </cell>
          <cell r="AA107">
            <v>480.83333333333331</v>
          </cell>
          <cell r="AB107">
            <v>480.83333333333331</v>
          </cell>
          <cell r="AC107">
            <v>480.83333333333331</v>
          </cell>
          <cell r="AD107">
            <v>480.83333333333331</v>
          </cell>
          <cell r="AE107">
            <v>480.83333333333331</v>
          </cell>
          <cell r="AF107">
            <v>480.83333333333331</v>
          </cell>
          <cell r="AG107">
            <v>480.83333333333331</v>
          </cell>
          <cell r="AH107">
            <v>480.83333333333331</v>
          </cell>
          <cell r="AI107">
            <v>480.83333333333331</v>
          </cell>
          <cell r="AJ107">
            <v>480.83333333333331</v>
          </cell>
          <cell r="AK107">
            <v>5769.9999999999991</v>
          </cell>
          <cell r="AL107">
            <v>0</v>
          </cell>
        </row>
        <row r="108">
          <cell r="B108" t="str">
            <v/>
          </cell>
          <cell r="C108" t="str">
            <v/>
          </cell>
          <cell r="D108" t="str">
            <v>CUSCONN101CCONCOMMON</v>
          </cell>
          <cell r="E108" t="str">
            <v>100013927</v>
          </cell>
          <cell r="F108" t="str">
            <v>92600</v>
          </cell>
          <cell r="G108" t="str">
            <v>Industry Meetings, Workshops and Group Meetings</v>
          </cell>
          <cell r="H108" t="str">
            <v>311</v>
          </cell>
          <cell r="I108" t="str">
            <v>101</v>
          </cell>
          <cell r="J108" t="str">
            <v>5065</v>
          </cell>
          <cell r="K108" t="str">
            <v>Project Time</v>
          </cell>
          <cell r="L108" t="str">
            <v>Project Time</v>
          </cell>
          <cell r="M108" t="str">
            <v>SUPERVISOR, CUSTOMER CONNECTIONS</v>
          </cell>
          <cell r="O108">
            <v>84.962177734375004</v>
          </cell>
          <cell r="P108">
            <v>64</v>
          </cell>
          <cell r="Q108">
            <v>5437.5793750000003</v>
          </cell>
          <cell r="S108" t="str">
            <v/>
          </cell>
          <cell r="T108" t="str">
            <v>609000311-101-5065</v>
          </cell>
          <cell r="U108" t="str">
            <v>609000</v>
          </cell>
          <cell r="V108" t="str">
            <v>Direct labour - Project (ABC costs)</v>
          </cell>
          <cell r="X108">
            <v>5438</v>
          </cell>
          <cell r="Y108">
            <v>453.16666666666669</v>
          </cell>
          <cell r="Z108">
            <v>453.16666666666669</v>
          </cell>
          <cell r="AA108">
            <v>453.16666666666669</v>
          </cell>
          <cell r="AB108">
            <v>453.16666666666669</v>
          </cell>
          <cell r="AC108">
            <v>453.16666666666669</v>
          </cell>
          <cell r="AD108">
            <v>453.16666666666669</v>
          </cell>
          <cell r="AE108">
            <v>453.16666666666669</v>
          </cell>
          <cell r="AF108">
            <v>453.16666666666669</v>
          </cell>
          <cell r="AG108">
            <v>453.16666666666669</v>
          </cell>
          <cell r="AH108">
            <v>453.16666666666669</v>
          </cell>
          <cell r="AI108">
            <v>453.16666666666669</v>
          </cell>
          <cell r="AJ108">
            <v>453.16666666666669</v>
          </cell>
          <cell r="AK108">
            <v>5438</v>
          </cell>
          <cell r="AL108">
            <v>0</v>
          </cell>
        </row>
        <row r="109">
          <cell r="B109" t="str">
            <v/>
          </cell>
          <cell r="C109" t="str">
            <v/>
          </cell>
          <cell r="D109" t="str">
            <v>CUSCONN101CCONCOMMON</v>
          </cell>
          <cell r="E109" t="str">
            <v>100013927</v>
          </cell>
          <cell r="F109" t="str">
            <v>92600</v>
          </cell>
          <cell r="G109" t="str">
            <v>Industry Meetings, Workshops and Group Meetings</v>
          </cell>
          <cell r="H109" t="str">
            <v>311</v>
          </cell>
          <cell r="I109" t="str">
            <v>101</v>
          </cell>
          <cell r="J109" t="str">
            <v>5065</v>
          </cell>
          <cell r="K109" t="str">
            <v>Workorder Time</v>
          </cell>
          <cell r="L109" t="str">
            <v>Workorder Time</v>
          </cell>
          <cell r="M109" t="str">
            <v>Meterperson - 1st Class</v>
          </cell>
          <cell r="O109">
            <v>67.801499023437501</v>
          </cell>
          <cell r="P109">
            <v>80</v>
          </cell>
          <cell r="Q109">
            <v>5424.1199218749998</v>
          </cell>
          <cell r="S109" t="str">
            <v/>
          </cell>
          <cell r="T109" t="str">
            <v>608000311-101-5065</v>
          </cell>
          <cell r="U109" t="str">
            <v>608000</v>
          </cell>
          <cell r="V109" t="str">
            <v>Direct labour - Work order</v>
          </cell>
          <cell r="X109">
            <v>5424</v>
          </cell>
          <cell r="Y109">
            <v>452</v>
          </cell>
          <cell r="Z109">
            <v>452</v>
          </cell>
          <cell r="AA109">
            <v>452</v>
          </cell>
          <cell r="AB109">
            <v>452</v>
          </cell>
          <cell r="AC109">
            <v>452</v>
          </cell>
          <cell r="AD109">
            <v>452</v>
          </cell>
          <cell r="AE109">
            <v>452</v>
          </cell>
          <cell r="AF109">
            <v>452</v>
          </cell>
          <cell r="AG109">
            <v>452</v>
          </cell>
          <cell r="AH109">
            <v>452</v>
          </cell>
          <cell r="AI109">
            <v>452</v>
          </cell>
          <cell r="AJ109">
            <v>452</v>
          </cell>
          <cell r="AK109">
            <v>5424</v>
          </cell>
          <cell r="AL109">
            <v>0</v>
          </cell>
        </row>
        <row r="110">
          <cell r="B110" t="str">
            <v/>
          </cell>
          <cell r="C110" t="str">
            <v/>
          </cell>
          <cell r="D110" t="str">
            <v>CUSCONN101CCONCOMMON</v>
          </cell>
          <cell r="E110" t="str">
            <v>100013928</v>
          </cell>
          <cell r="F110" t="str">
            <v>93000</v>
          </cell>
          <cell r="G110" t="str">
            <v>Create &amp; Maintain Department Reports</v>
          </cell>
          <cell r="H110" t="str">
            <v>311</v>
          </cell>
          <cell r="I110" t="str">
            <v>101</v>
          </cell>
          <cell r="J110" t="str">
            <v>5065</v>
          </cell>
          <cell r="K110" t="str">
            <v>A/P</v>
          </cell>
          <cell r="L110" t="str">
            <v>SA12 - Other Supplies</v>
          </cell>
          <cell r="M110" t="str">
            <v>A/P</v>
          </cell>
          <cell r="N110">
            <v>100</v>
          </cell>
          <cell r="O110" t="str">
            <v/>
          </cell>
          <cell r="Q110" t="str">
            <v/>
          </cell>
          <cell r="S110" t="str">
            <v/>
          </cell>
          <cell r="T110" t="str">
            <v>709000311-101-5065</v>
          </cell>
          <cell r="U110" t="str">
            <v>709000</v>
          </cell>
          <cell r="V110" t="str">
            <v>Other supplies</v>
          </cell>
          <cell r="X110">
            <v>100</v>
          </cell>
          <cell r="Y110">
            <v>8.3333333333333339</v>
          </cell>
          <cell r="Z110">
            <v>8.3333333333333339</v>
          </cell>
          <cell r="AA110">
            <v>8.3333333333333339</v>
          </cell>
          <cell r="AB110">
            <v>8.3333333333333339</v>
          </cell>
          <cell r="AC110">
            <v>8.3333333333333339</v>
          </cell>
          <cell r="AD110">
            <v>8.3333333333333339</v>
          </cell>
          <cell r="AE110">
            <v>8.3333333333333339</v>
          </cell>
          <cell r="AF110">
            <v>8.3333333333333339</v>
          </cell>
          <cell r="AG110">
            <v>8.3333333333333339</v>
          </cell>
          <cell r="AH110">
            <v>8.3333333333333339</v>
          </cell>
          <cell r="AI110">
            <v>8.3333333333333339</v>
          </cell>
          <cell r="AJ110">
            <v>8.3333333333333339</v>
          </cell>
          <cell r="AK110">
            <v>99.999999999999986</v>
          </cell>
          <cell r="AL110">
            <v>0</v>
          </cell>
        </row>
        <row r="111">
          <cell r="B111" t="str">
            <v/>
          </cell>
          <cell r="C111" t="str">
            <v/>
          </cell>
          <cell r="D111" t="str">
            <v>CUSCONN101CCONCOMMON</v>
          </cell>
          <cell r="E111" t="str">
            <v>100013928</v>
          </cell>
          <cell r="F111" t="str">
            <v>93000</v>
          </cell>
          <cell r="G111" t="str">
            <v>Create &amp; Maintain Department Reports</v>
          </cell>
          <cell r="H111" t="str">
            <v>311</v>
          </cell>
          <cell r="I111" t="str">
            <v>101</v>
          </cell>
          <cell r="J111" t="str">
            <v>5065</v>
          </cell>
          <cell r="K111" t="str">
            <v>Project Time</v>
          </cell>
          <cell r="L111" t="str">
            <v>Project Time</v>
          </cell>
          <cell r="M111" t="str">
            <v>MANAGER, CUSTOMER CONNECTIONS</v>
          </cell>
          <cell r="O111">
            <v>90.150380859375005</v>
          </cell>
          <cell r="P111">
            <v>125</v>
          </cell>
          <cell r="Q111">
            <v>11268.797607421875</v>
          </cell>
          <cell r="S111" t="str">
            <v/>
          </cell>
          <cell r="T111" t="str">
            <v>609000311-101-5065</v>
          </cell>
          <cell r="U111" t="str">
            <v>609000</v>
          </cell>
          <cell r="V111" t="str">
            <v>Direct labour - Project (ABC costs)</v>
          </cell>
          <cell r="X111">
            <v>11269</v>
          </cell>
          <cell r="Y111">
            <v>939.08333333333337</v>
          </cell>
          <cell r="Z111">
            <v>939.08333333333337</v>
          </cell>
          <cell r="AA111">
            <v>939.08333333333337</v>
          </cell>
          <cell r="AB111">
            <v>939.08333333333337</v>
          </cell>
          <cell r="AC111">
            <v>939.08333333333337</v>
          </cell>
          <cell r="AD111">
            <v>939.08333333333337</v>
          </cell>
          <cell r="AE111">
            <v>939.08333333333337</v>
          </cell>
          <cell r="AF111">
            <v>939.08333333333337</v>
          </cell>
          <cell r="AG111">
            <v>939.08333333333337</v>
          </cell>
          <cell r="AH111">
            <v>939.08333333333337</v>
          </cell>
          <cell r="AI111">
            <v>939.08333333333337</v>
          </cell>
          <cell r="AJ111">
            <v>939.08333333333337</v>
          </cell>
          <cell r="AK111">
            <v>11269.000000000002</v>
          </cell>
          <cell r="AL111">
            <v>0</v>
          </cell>
        </row>
        <row r="112">
          <cell r="B112" t="str">
            <v/>
          </cell>
          <cell r="C112" t="str">
            <v/>
          </cell>
          <cell r="D112" t="str">
            <v>CUSCONN101CCONCOMMON</v>
          </cell>
          <cell r="E112" t="str">
            <v>100013928</v>
          </cell>
          <cell r="F112" t="str">
            <v>93000</v>
          </cell>
          <cell r="G112" t="str">
            <v>Create &amp; Maintain Department Reports</v>
          </cell>
          <cell r="H112" t="str">
            <v>311</v>
          </cell>
          <cell r="I112" t="str">
            <v>101</v>
          </cell>
          <cell r="J112" t="str">
            <v>5065</v>
          </cell>
          <cell r="K112" t="str">
            <v>Workorder Time</v>
          </cell>
          <cell r="L112" t="str">
            <v>Workorder Time</v>
          </cell>
          <cell r="M112" t="str">
            <v>METER SUPPORT CLERK</v>
          </cell>
          <cell r="O112">
            <v>42.023799479166669</v>
          </cell>
          <cell r="P112">
            <v>63</v>
          </cell>
          <cell r="Q112">
            <v>2647.4993671875</v>
          </cell>
          <cell r="S112" t="str">
            <v/>
          </cell>
          <cell r="T112" t="str">
            <v>608000311-101-5065</v>
          </cell>
          <cell r="U112" t="str">
            <v>608000</v>
          </cell>
          <cell r="V112" t="str">
            <v>Direct labour - Work order</v>
          </cell>
          <cell r="W112" t="str">
            <v>3 days per clerk</v>
          </cell>
          <cell r="X112">
            <v>2647</v>
          </cell>
          <cell r="Y112">
            <v>220.58333333333334</v>
          </cell>
          <cell r="Z112">
            <v>220.58333333333334</v>
          </cell>
          <cell r="AA112">
            <v>220.58333333333334</v>
          </cell>
          <cell r="AB112">
            <v>220.58333333333334</v>
          </cell>
          <cell r="AC112">
            <v>220.58333333333334</v>
          </cell>
          <cell r="AD112">
            <v>220.58333333333334</v>
          </cell>
          <cell r="AE112">
            <v>220.58333333333334</v>
          </cell>
          <cell r="AF112">
            <v>220.58333333333334</v>
          </cell>
          <cell r="AG112">
            <v>220.58333333333334</v>
          </cell>
          <cell r="AH112">
            <v>220.58333333333334</v>
          </cell>
          <cell r="AI112">
            <v>220.58333333333334</v>
          </cell>
          <cell r="AJ112">
            <v>220.58333333333334</v>
          </cell>
          <cell r="AK112">
            <v>2647</v>
          </cell>
          <cell r="AL112">
            <v>0</v>
          </cell>
        </row>
        <row r="113">
          <cell r="B113" t="str">
            <v/>
          </cell>
          <cell r="C113" t="str">
            <v/>
          </cell>
          <cell r="D113" t="str">
            <v>CUSCONN101CCONCOMMON</v>
          </cell>
          <cell r="E113" t="str">
            <v>100013928</v>
          </cell>
          <cell r="F113" t="str">
            <v>93000</v>
          </cell>
          <cell r="G113" t="str">
            <v>Create &amp; Maintain Department Reports</v>
          </cell>
          <cell r="H113" t="str">
            <v>311</v>
          </cell>
          <cell r="I113" t="str">
            <v>101</v>
          </cell>
          <cell r="J113" t="str">
            <v>5065</v>
          </cell>
          <cell r="K113" t="str">
            <v>Project Time</v>
          </cell>
          <cell r="L113" t="str">
            <v>Project Time</v>
          </cell>
          <cell r="M113" t="str">
            <v>SUPERVISOR, CUSTOMER CONNECTIONS</v>
          </cell>
          <cell r="O113">
            <v>84.962177734375004</v>
          </cell>
          <cell r="Q113">
            <v>0</v>
          </cell>
          <cell r="S113" t="str">
            <v/>
          </cell>
          <cell r="T113" t="str">
            <v>609000311-101-5065</v>
          </cell>
          <cell r="U113" t="str">
            <v>609000</v>
          </cell>
          <cell r="V113" t="str">
            <v>Direct labour - Project (ABC costs)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</row>
        <row r="114">
          <cell r="B114" t="str">
            <v/>
          </cell>
          <cell r="C114" t="str">
            <v/>
          </cell>
          <cell r="D114" t="str">
            <v>CUSCONN101CCONCOMMON</v>
          </cell>
          <cell r="E114" t="str">
            <v>100013928</v>
          </cell>
          <cell r="F114" t="str">
            <v>93000</v>
          </cell>
          <cell r="G114" t="str">
            <v>Create &amp; Maintain Department Reports</v>
          </cell>
          <cell r="H114" t="str">
            <v>311</v>
          </cell>
          <cell r="I114" t="str">
            <v>101</v>
          </cell>
          <cell r="J114" t="str">
            <v>5065</v>
          </cell>
          <cell r="K114" t="str">
            <v>Project Time</v>
          </cell>
          <cell r="L114" t="str">
            <v>Project Time</v>
          </cell>
          <cell r="O114" t="str">
            <v/>
          </cell>
          <cell r="Q114" t="str">
            <v/>
          </cell>
          <cell r="S114" t="str">
            <v/>
          </cell>
          <cell r="T114" t="str">
            <v>609000311-101-5065</v>
          </cell>
          <cell r="U114" t="str">
            <v>609000</v>
          </cell>
          <cell r="V114" t="str">
            <v>Direct labour - Project (ABC costs)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</row>
        <row r="115">
          <cell r="B115" t="str">
            <v/>
          </cell>
          <cell r="C115" t="str">
            <v/>
          </cell>
          <cell r="D115" t="str">
            <v>CUSCONN101CCONCOMMON</v>
          </cell>
          <cell r="E115" t="str">
            <v>100013929</v>
          </cell>
          <cell r="F115" t="str">
            <v>93100</v>
          </cell>
          <cell r="G115" t="str">
            <v>Create &amp; Maintain Corporate Reports</v>
          </cell>
          <cell r="H115" t="str">
            <v>311</v>
          </cell>
          <cell r="I115" t="str">
            <v>101</v>
          </cell>
          <cell r="J115" t="str">
            <v>5065</v>
          </cell>
          <cell r="K115" t="str">
            <v>Project Time</v>
          </cell>
          <cell r="L115" t="str">
            <v>Project Time</v>
          </cell>
          <cell r="M115" t="str">
            <v>MANAGER, CUSTOMER CONNECTIONS</v>
          </cell>
          <cell r="O115">
            <v>90.150380859375005</v>
          </cell>
          <cell r="P115">
            <v>100</v>
          </cell>
          <cell r="Q115">
            <v>9015.0380859375</v>
          </cell>
          <cell r="S115" t="str">
            <v/>
          </cell>
          <cell r="T115" t="str">
            <v>609000311-101-5065</v>
          </cell>
          <cell r="U115" t="str">
            <v>609000</v>
          </cell>
          <cell r="V115" t="str">
            <v>Direct labour - Project (ABC costs)</v>
          </cell>
          <cell r="X115">
            <v>9015</v>
          </cell>
          <cell r="Y115">
            <v>751.25</v>
          </cell>
          <cell r="Z115">
            <v>751.25</v>
          </cell>
          <cell r="AA115">
            <v>751.25</v>
          </cell>
          <cell r="AB115">
            <v>751.25</v>
          </cell>
          <cell r="AC115">
            <v>751.25</v>
          </cell>
          <cell r="AD115">
            <v>751.25</v>
          </cell>
          <cell r="AE115">
            <v>751.25</v>
          </cell>
          <cell r="AF115">
            <v>751.25</v>
          </cell>
          <cell r="AG115">
            <v>751.25</v>
          </cell>
          <cell r="AH115">
            <v>751.25</v>
          </cell>
          <cell r="AI115">
            <v>751.25</v>
          </cell>
          <cell r="AJ115">
            <v>751.25</v>
          </cell>
          <cell r="AK115">
            <v>9015</v>
          </cell>
          <cell r="AL115">
            <v>0</v>
          </cell>
        </row>
        <row r="116">
          <cell r="B116" t="str">
            <v/>
          </cell>
          <cell r="C116" t="str">
            <v/>
          </cell>
          <cell r="D116" t="str">
            <v>CUSCONN101CCONCOMMON</v>
          </cell>
          <cell r="E116" t="str">
            <v>100013929</v>
          </cell>
          <cell r="F116" t="str">
            <v>93100</v>
          </cell>
          <cell r="G116" t="str">
            <v>Create &amp; Maintain Corporate Reports</v>
          </cell>
          <cell r="H116" t="str">
            <v>311</v>
          </cell>
          <cell r="I116" t="str">
            <v>101</v>
          </cell>
          <cell r="J116" t="str">
            <v>5065</v>
          </cell>
          <cell r="K116" t="str">
            <v>Project Time</v>
          </cell>
          <cell r="L116" t="str">
            <v>Project Time</v>
          </cell>
          <cell r="M116" t="str">
            <v>SUPERVISOR, CUSTOMER CONNECTIONS</v>
          </cell>
          <cell r="O116">
            <v>84.962177734375004</v>
          </cell>
          <cell r="Q116">
            <v>0</v>
          </cell>
          <cell r="S116" t="str">
            <v/>
          </cell>
          <cell r="T116" t="str">
            <v>609000311-101-5065</v>
          </cell>
          <cell r="U116" t="str">
            <v>609000</v>
          </cell>
          <cell r="V116" t="str">
            <v>Direct labour - Project (ABC costs)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</row>
        <row r="117">
          <cell r="B117" t="str">
            <v/>
          </cell>
          <cell r="C117" t="str">
            <v/>
          </cell>
          <cell r="D117" t="str">
            <v>CUSCONN101CCONCOMMON</v>
          </cell>
          <cell r="E117" t="str">
            <v>100013929</v>
          </cell>
          <cell r="F117" t="str">
            <v>93100</v>
          </cell>
          <cell r="G117" t="str">
            <v>Create &amp; Maintain Corporate Reports</v>
          </cell>
          <cell r="H117" t="str">
            <v>311</v>
          </cell>
          <cell r="I117" t="str">
            <v>101</v>
          </cell>
          <cell r="J117" t="str">
            <v>5065</v>
          </cell>
          <cell r="K117" t="str">
            <v>Project Time</v>
          </cell>
          <cell r="L117" t="str">
            <v>Project Time</v>
          </cell>
          <cell r="O117" t="str">
            <v/>
          </cell>
          <cell r="Q117" t="str">
            <v/>
          </cell>
          <cell r="S117" t="str">
            <v/>
          </cell>
          <cell r="T117" t="str">
            <v>609000311-101-5065</v>
          </cell>
          <cell r="U117" t="str">
            <v>609000</v>
          </cell>
          <cell r="V117" t="str">
            <v>Direct labour - Project (ABC costs)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</row>
        <row r="118">
          <cell r="B118" t="str">
            <v/>
          </cell>
          <cell r="C118" t="str">
            <v/>
          </cell>
          <cell r="D118" t="str">
            <v>CUSCONN101CCONCOMMON</v>
          </cell>
          <cell r="E118" t="str">
            <v>100013930</v>
          </cell>
          <cell r="F118" t="str">
            <v>94000</v>
          </cell>
          <cell r="G118" t="str">
            <v>Manage Performance</v>
          </cell>
          <cell r="H118" t="str">
            <v>311</v>
          </cell>
          <cell r="I118" t="str">
            <v>101</v>
          </cell>
          <cell r="J118" t="str">
            <v>5065</v>
          </cell>
          <cell r="K118" t="str">
            <v>Project Time</v>
          </cell>
          <cell r="L118" t="str">
            <v>Project Time</v>
          </cell>
          <cell r="M118" t="str">
            <v>MANAGER, CUSTOMER CONNECTIONS</v>
          </cell>
          <cell r="O118">
            <v>90.150380859375005</v>
          </cell>
          <cell r="P118">
            <v>65</v>
          </cell>
          <cell r="Q118">
            <v>5859.7747558593755</v>
          </cell>
          <cell r="S118" t="str">
            <v/>
          </cell>
          <cell r="T118" t="str">
            <v>609000311-101-5065</v>
          </cell>
          <cell r="U118" t="str">
            <v>609000</v>
          </cell>
          <cell r="V118" t="str">
            <v>Direct labour - Project (ABC costs)</v>
          </cell>
          <cell r="X118">
            <v>5860</v>
          </cell>
          <cell r="Y118">
            <v>488.33333333333331</v>
          </cell>
          <cell r="Z118">
            <v>488.33333333333331</v>
          </cell>
          <cell r="AA118">
            <v>488.33333333333331</v>
          </cell>
          <cell r="AB118">
            <v>488.33333333333331</v>
          </cell>
          <cell r="AC118">
            <v>488.33333333333331</v>
          </cell>
          <cell r="AD118">
            <v>488.33333333333331</v>
          </cell>
          <cell r="AE118">
            <v>488.33333333333331</v>
          </cell>
          <cell r="AF118">
            <v>488.33333333333331</v>
          </cell>
          <cell r="AG118">
            <v>488.33333333333331</v>
          </cell>
          <cell r="AH118">
            <v>488.33333333333331</v>
          </cell>
          <cell r="AI118">
            <v>488.33333333333331</v>
          </cell>
          <cell r="AJ118">
            <v>488.33333333333331</v>
          </cell>
          <cell r="AK118">
            <v>5859.9999999999991</v>
          </cell>
          <cell r="AL118">
            <v>0</v>
          </cell>
        </row>
        <row r="119">
          <cell r="B119" t="str">
            <v/>
          </cell>
          <cell r="C119" t="str">
            <v/>
          </cell>
          <cell r="D119" t="str">
            <v>CUSCONN101CCONCOMMON</v>
          </cell>
          <cell r="E119" t="str">
            <v>100013930</v>
          </cell>
          <cell r="F119" t="str">
            <v>94000</v>
          </cell>
          <cell r="G119" t="str">
            <v>Manage Performance</v>
          </cell>
          <cell r="H119" t="str">
            <v>311</v>
          </cell>
          <cell r="I119" t="str">
            <v>101</v>
          </cell>
          <cell r="J119" t="str">
            <v>5065</v>
          </cell>
          <cell r="K119" t="str">
            <v>Project Time</v>
          </cell>
          <cell r="L119" t="str">
            <v>Project Time</v>
          </cell>
          <cell r="M119" t="str">
            <v>SUPERVISOR, CUSTOMER CONNECTIONS</v>
          </cell>
          <cell r="O119">
            <v>84.962177734375004</v>
          </cell>
          <cell r="P119">
            <v>68</v>
          </cell>
          <cell r="Q119">
            <v>5777.4280859375003</v>
          </cell>
          <cell r="S119" t="str">
            <v/>
          </cell>
          <cell r="T119" t="str">
            <v>609000311-101-5065</v>
          </cell>
          <cell r="U119" t="str">
            <v>609000</v>
          </cell>
          <cell r="V119" t="str">
            <v>Direct labour - Project (ABC costs)</v>
          </cell>
          <cell r="W119" t="str">
            <v>1/2  day per man x 17 employees</v>
          </cell>
          <cell r="X119">
            <v>5777</v>
          </cell>
          <cell r="Y119">
            <v>481.41666666666669</v>
          </cell>
          <cell r="Z119">
            <v>481.41666666666669</v>
          </cell>
          <cell r="AA119">
            <v>481.41666666666669</v>
          </cell>
          <cell r="AB119">
            <v>481.41666666666669</v>
          </cell>
          <cell r="AC119">
            <v>481.41666666666669</v>
          </cell>
          <cell r="AD119">
            <v>481.41666666666669</v>
          </cell>
          <cell r="AE119">
            <v>481.41666666666669</v>
          </cell>
          <cell r="AF119">
            <v>481.41666666666669</v>
          </cell>
          <cell r="AG119">
            <v>481.41666666666669</v>
          </cell>
          <cell r="AH119">
            <v>481.41666666666669</v>
          </cell>
          <cell r="AI119">
            <v>481.41666666666669</v>
          </cell>
          <cell r="AJ119">
            <v>481.41666666666669</v>
          </cell>
          <cell r="AK119">
            <v>5777.0000000000009</v>
          </cell>
          <cell r="AL119">
            <v>0</v>
          </cell>
        </row>
        <row r="120">
          <cell r="B120" t="str">
            <v/>
          </cell>
          <cell r="C120" t="str">
            <v/>
          </cell>
          <cell r="D120" t="str">
            <v>CUSCONN101CCONCOMMON</v>
          </cell>
          <cell r="E120" t="str">
            <v>100013930</v>
          </cell>
          <cell r="F120" t="str">
            <v>94000</v>
          </cell>
          <cell r="G120" t="str">
            <v>Manage Performance</v>
          </cell>
          <cell r="H120" t="str">
            <v>311</v>
          </cell>
          <cell r="I120" t="str">
            <v>101</v>
          </cell>
          <cell r="J120" t="str">
            <v>5065</v>
          </cell>
          <cell r="K120" t="str">
            <v>Project Time</v>
          </cell>
          <cell r="L120" t="str">
            <v>Project Time</v>
          </cell>
          <cell r="O120" t="str">
            <v/>
          </cell>
          <cell r="Q120" t="str">
            <v/>
          </cell>
          <cell r="S120" t="str">
            <v/>
          </cell>
          <cell r="T120" t="str">
            <v>609000311-101-5065</v>
          </cell>
          <cell r="U120" t="str">
            <v>609000</v>
          </cell>
          <cell r="V120" t="str">
            <v>Direct labour - Project (ABC costs)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B121" t="str">
            <v/>
          </cell>
          <cell r="C121" t="str">
            <v/>
          </cell>
          <cell r="D121" t="str">
            <v>CUSCONN101CCONCOMMON</v>
          </cell>
          <cell r="E121" t="str">
            <v>100013931</v>
          </cell>
          <cell r="F121" t="str">
            <v>94200</v>
          </cell>
          <cell r="G121" t="str">
            <v>Daily Work Scheduling</v>
          </cell>
          <cell r="H121" t="str">
            <v>311</v>
          </cell>
          <cell r="I121" t="str">
            <v>101</v>
          </cell>
          <cell r="J121" t="str">
            <v>5065</v>
          </cell>
          <cell r="K121" t="str">
            <v>Project Time</v>
          </cell>
          <cell r="L121" t="str">
            <v>Project Time</v>
          </cell>
          <cell r="M121" t="str">
            <v>MANAGER, CUSTOMER CONNECTIONS</v>
          </cell>
          <cell r="O121">
            <v>90.150380859375005</v>
          </cell>
          <cell r="P121">
            <v>180</v>
          </cell>
          <cell r="Q121">
            <v>16227.068554687501</v>
          </cell>
          <cell r="S121" t="str">
            <v/>
          </cell>
          <cell r="T121" t="str">
            <v>609000311-101-5065</v>
          </cell>
          <cell r="U121" t="str">
            <v>609000</v>
          </cell>
          <cell r="V121" t="str">
            <v>Direct labour - Project (ABC costs)</v>
          </cell>
          <cell r="X121">
            <v>16227</v>
          </cell>
          <cell r="Y121">
            <v>1352.25</v>
          </cell>
          <cell r="Z121">
            <v>1352.25</v>
          </cell>
          <cell r="AA121">
            <v>1352.25</v>
          </cell>
          <cell r="AB121">
            <v>1352.25</v>
          </cell>
          <cell r="AC121">
            <v>1352.25</v>
          </cell>
          <cell r="AD121">
            <v>1352.25</v>
          </cell>
          <cell r="AE121">
            <v>1352.25</v>
          </cell>
          <cell r="AF121">
            <v>1352.25</v>
          </cell>
          <cell r="AG121">
            <v>1352.25</v>
          </cell>
          <cell r="AH121">
            <v>1352.25</v>
          </cell>
          <cell r="AI121">
            <v>1352.25</v>
          </cell>
          <cell r="AJ121">
            <v>1352.25</v>
          </cell>
          <cell r="AK121">
            <v>16227</v>
          </cell>
          <cell r="AL121">
            <v>0</v>
          </cell>
        </row>
        <row r="122">
          <cell r="B122" t="str">
            <v/>
          </cell>
          <cell r="C122" t="str">
            <v/>
          </cell>
          <cell r="D122" t="str">
            <v>CUSCONN101CCONCOMMON</v>
          </cell>
          <cell r="E122" t="str">
            <v>100013931</v>
          </cell>
          <cell r="F122" t="str">
            <v>94200</v>
          </cell>
          <cell r="G122" t="str">
            <v>Daily Work Scheduling</v>
          </cell>
          <cell r="H122" t="str">
            <v>311</v>
          </cell>
          <cell r="I122" t="str">
            <v>101</v>
          </cell>
          <cell r="J122" t="str">
            <v>5065</v>
          </cell>
          <cell r="K122" t="str">
            <v>Workorder Time</v>
          </cell>
          <cell r="L122" t="str">
            <v>Workorder Time</v>
          </cell>
          <cell r="M122" t="str">
            <v>METER SUPPORT CLERK</v>
          </cell>
          <cell r="O122">
            <v>42.023799479166669</v>
          </cell>
          <cell r="P122">
            <v>832</v>
          </cell>
          <cell r="Q122">
            <v>34963.801166666672</v>
          </cell>
          <cell r="S122" t="str">
            <v/>
          </cell>
          <cell r="T122" t="str">
            <v>608000311-101-5065</v>
          </cell>
          <cell r="U122" t="str">
            <v>608000</v>
          </cell>
          <cell r="V122" t="str">
            <v>Direct labour - Work order</v>
          </cell>
          <cell r="W122" t="str">
            <v>300 hours per clerk</v>
          </cell>
          <cell r="X122">
            <v>34964</v>
          </cell>
          <cell r="Y122">
            <v>2913.6666666666665</v>
          </cell>
          <cell r="Z122">
            <v>2913.6666666666665</v>
          </cell>
          <cell r="AA122">
            <v>2913.6666666666665</v>
          </cell>
          <cell r="AB122">
            <v>2913.6666666666665</v>
          </cell>
          <cell r="AC122">
            <v>2913.6666666666665</v>
          </cell>
          <cell r="AD122">
            <v>2913.6666666666665</v>
          </cell>
          <cell r="AE122">
            <v>2913.6666666666665</v>
          </cell>
          <cell r="AF122">
            <v>2913.6666666666665</v>
          </cell>
          <cell r="AG122">
            <v>2913.6666666666665</v>
          </cell>
          <cell r="AH122">
            <v>2913.6666666666665</v>
          </cell>
          <cell r="AI122">
            <v>2913.6666666666665</v>
          </cell>
          <cell r="AJ122">
            <v>2913.6666666666665</v>
          </cell>
          <cell r="AK122">
            <v>34964.000000000007</v>
          </cell>
          <cell r="AL122">
            <v>0</v>
          </cell>
        </row>
        <row r="123">
          <cell r="B123" t="str">
            <v/>
          </cell>
          <cell r="C123" t="str">
            <v/>
          </cell>
          <cell r="D123" t="str">
            <v>CUSCONN101CCONCOMMON</v>
          </cell>
          <cell r="E123" t="str">
            <v>100013931</v>
          </cell>
          <cell r="F123" t="str">
            <v>94200</v>
          </cell>
          <cell r="G123" t="str">
            <v>Daily Work Scheduling</v>
          </cell>
          <cell r="H123" t="str">
            <v>311</v>
          </cell>
          <cell r="I123" t="str">
            <v>101</v>
          </cell>
          <cell r="J123" t="str">
            <v>5065</v>
          </cell>
          <cell r="K123" t="str">
            <v>Workorder Time</v>
          </cell>
          <cell r="L123" t="str">
            <v>Workorder Time</v>
          </cell>
          <cell r="M123" t="str">
            <v>METERPERSON, LEAD HAND</v>
          </cell>
          <cell r="O123">
            <v>73.397998046875003</v>
          </cell>
          <cell r="P123">
            <v>260</v>
          </cell>
          <cell r="Q123">
            <v>19083.4794921875</v>
          </cell>
          <cell r="S123" t="str">
            <v/>
          </cell>
          <cell r="T123" t="str">
            <v>608000311-101-5065</v>
          </cell>
          <cell r="U123" t="str">
            <v>608000</v>
          </cell>
          <cell r="V123" t="str">
            <v>Direct labour - Work order</v>
          </cell>
          <cell r="X123">
            <v>19083</v>
          </cell>
          <cell r="Y123">
            <v>1590.25</v>
          </cell>
          <cell r="Z123">
            <v>1590.25</v>
          </cell>
          <cell r="AA123">
            <v>1590.25</v>
          </cell>
          <cell r="AB123">
            <v>1590.25</v>
          </cell>
          <cell r="AC123">
            <v>1590.25</v>
          </cell>
          <cell r="AD123">
            <v>1590.25</v>
          </cell>
          <cell r="AE123">
            <v>1590.25</v>
          </cell>
          <cell r="AF123">
            <v>1590.25</v>
          </cell>
          <cell r="AG123">
            <v>1590.25</v>
          </cell>
          <cell r="AH123">
            <v>1590.25</v>
          </cell>
          <cell r="AI123">
            <v>1590.25</v>
          </cell>
          <cell r="AJ123">
            <v>1590.25</v>
          </cell>
          <cell r="AK123">
            <v>19083</v>
          </cell>
          <cell r="AL123">
            <v>0</v>
          </cell>
        </row>
        <row r="124">
          <cell r="B124" t="str">
            <v/>
          </cell>
          <cell r="C124" t="str">
            <v/>
          </cell>
          <cell r="D124" t="str">
            <v>CUSCONN101CCONCOMMON</v>
          </cell>
          <cell r="E124" t="str">
            <v>100013931</v>
          </cell>
          <cell r="F124" t="str">
            <v>94200</v>
          </cell>
          <cell r="G124" t="str">
            <v>Daily Work Scheduling</v>
          </cell>
          <cell r="H124" t="str">
            <v>311</v>
          </cell>
          <cell r="I124" t="str">
            <v>101</v>
          </cell>
          <cell r="J124" t="str">
            <v>5065</v>
          </cell>
          <cell r="K124" t="str">
            <v>Project Time</v>
          </cell>
          <cell r="L124" t="str">
            <v>Project Time</v>
          </cell>
          <cell r="M124" t="str">
            <v>SUPERVISOR, CUSTOMER CONNECTIONS</v>
          </cell>
          <cell r="O124">
            <v>84.962177734375004</v>
          </cell>
          <cell r="P124">
            <v>100</v>
          </cell>
          <cell r="Q124">
            <v>8496.2177734375</v>
          </cell>
          <cell r="S124" t="str">
            <v/>
          </cell>
          <cell r="T124" t="str">
            <v>609000311-101-5065</v>
          </cell>
          <cell r="U124" t="str">
            <v>609000</v>
          </cell>
          <cell r="V124" t="str">
            <v>Direct labour - Project (ABC costs)</v>
          </cell>
          <cell r="X124">
            <v>8496</v>
          </cell>
          <cell r="Y124">
            <v>708</v>
          </cell>
          <cell r="Z124">
            <v>708</v>
          </cell>
          <cell r="AA124">
            <v>708</v>
          </cell>
          <cell r="AB124">
            <v>708</v>
          </cell>
          <cell r="AC124">
            <v>708</v>
          </cell>
          <cell r="AD124">
            <v>708</v>
          </cell>
          <cell r="AE124">
            <v>708</v>
          </cell>
          <cell r="AF124">
            <v>708</v>
          </cell>
          <cell r="AG124">
            <v>708</v>
          </cell>
          <cell r="AH124">
            <v>708</v>
          </cell>
          <cell r="AI124">
            <v>708</v>
          </cell>
          <cell r="AJ124">
            <v>708</v>
          </cell>
          <cell r="AK124">
            <v>8496</v>
          </cell>
          <cell r="AL124">
            <v>0</v>
          </cell>
        </row>
        <row r="125">
          <cell r="B125">
            <v>17</v>
          </cell>
          <cell r="C125" t="str">
            <v/>
          </cell>
          <cell r="D125" t="str">
            <v>CUSCONN101CCONCOMMON</v>
          </cell>
          <cell r="E125" t="str">
            <v>100013932</v>
          </cell>
          <cell r="F125" t="str">
            <v>95000</v>
          </cell>
          <cell r="G125" t="str">
            <v>Internal Training &amp; Development</v>
          </cell>
          <cell r="H125" t="str">
            <v>311</v>
          </cell>
          <cell r="I125" t="str">
            <v>101</v>
          </cell>
          <cell r="J125" t="str">
            <v>5065</v>
          </cell>
          <cell r="K125" t="str">
            <v>A/P</v>
          </cell>
          <cell r="L125" t="str">
            <v>SA1 - Training and Development</v>
          </cell>
          <cell r="M125" t="str">
            <v>A/P</v>
          </cell>
          <cell r="N125">
            <v>500</v>
          </cell>
          <cell r="O125" t="str">
            <v/>
          </cell>
          <cell r="Q125" t="str">
            <v/>
          </cell>
          <cell r="S125" t="str">
            <v/>
          </cell>
          <cell r="T125" t="str">
            <v>640000311-101-5065</v>
          </cell>
          <cell r="U125" t="str">
            <v>640000</v>
          </cell>
          <cell r="V125" t="str">
            <v>Training and development</v>
          </cell>
          <cell r="X125">
            <v>500</v>
          </cell>
          <cell r="Y125">
            <v>41.666666666666664</v>
          </cell>
          <cell r="Z125">
            <v>41.666666666666664</v>
          </cell>
          <cell r="AA125">
            <v>41.666666666666664</v>
          </cell>
          <cell r="AB125">
            <v>41.666666666666664</v>
          </cell>
          <cell r="AC125">
            <v>41.666666666666664</v>
          </cell>
          <cell r="AD125">
            <v>41.666666666666664</v>
          </cell>
          <cell r="AE125">
            <v>41.666666666666664</v>
          </cell>
          <cell r="AF125">
            <v>41.666666666666664</v>
          </cell>
          <cell r="AG125">
            <v>41.666666666666664</v>
          </cell>
          <cell r="AH125">
            <v>41.666666666666664</v>
          </cell>
          <cell r="AI125">
            <v>41.666666666666664</v>
          </cell>
          <cell r="AJ125">
            <v>41.666666666666664</v>
          </cell>
          <cell r="AK125">
            <v>500.00000000000006</v>
          </cell>
          <cell r="AL125">
            <v>0</v>
          </cell>
        </row>
        <row r="126">
          <cell r="B126" t="str">
            <v/>
          </cell>
          <cell r="C126" t="str">
            <v/>
          </cell>
          <cell r="D126" t="str">
            <v>CUSCONN101CCONCOMMON</v>
          </cell>
          <cell r="E126" t="str">
            <v>100013932</v>
          </cell>
          <cell r="F126" t="str">
            <v>95000</v>
          </cell>
          <cell r="G126" t="str">
            <v>Internal Training &amp; Development</v>
          </cell>
          <cell r="H126" t="str">
            <v>311</v>
          </cell>
          <cell r="I126" t="str">
            <v>101</v>
          </cell>
          <cell r="J126" t="str">
            <v>5065</v>
          </cell>
          <cell r="K126" t="str">
            <v>A/P</v>
          </cell>
          <cell r="L126" t="str">
            <v>SA1 - Training and Development</v>
          </cell>
          <cell r="M126" t="str">
            <v>A/P</v>
          </cell>
          <cell r="N126">
            <v>500</v>
          </cell>
          <cell r="O126" t="str">
            <v/>
          </cell>
          <cell r="Q126" t="str">
            <v/>
          </cell>
          <cell r="S126" t="str">
            <v/>
          </cell>
          <cell r="T126" t="str">
            <v>640000311-101-5065</v>
          </cell>
          <cell r="U126" t="str">
            <v>640000</v>
          </cell>
          <cell r="V126" t="str">
            <v>Training and development</v>
          </cell>
          <cell r="X126">
            <v>500</v>
          </cell>
          <cell r="Y126">
            <v>41.666666666666664</v>
          </cell>
          <cell r="Z126">
            <v>41.666666666666664</v>
          </cell>
          <cell r="AA126">
            <v>41.666666666666664</v>
          </cell>
          <cell r="AB126">
            <v>41.666666666666664</v>
          </cell>
          <cell r="AC126">
            <v>41.666666666666664</v>
          </cell>
          <cell r="AD126">
            <v>41.666666666666664</v>
          </cell>
          <cell r="AE126">
            <v>41.666666666666664</v>
          </cell>
          <cell r="AF126">
            <v>41.666666666666664</v>
          </cell>
          <cell r="AG126">
            <v>41.666666666666664</v>
          </cell>
          <cell r="AH126">
            <v>41.666666666666664</v>
          </cell>
          <cell r="AI126">
            <v>41.666666666666664</v>
          </cell>
          <cell r="AJ126">
            <v>41.666666666666664</v>
          </cell>
          <cell r="AK126">
            <v>500.00000000000006</v>
          </cell>
          <cell r="AL126">
            <v>0</v>
          </cell>
        </row>
        <row r="127">
          <cell r="B127" t="str">
            <v/>
          </cell>
          <cell r="C127" t="str">
            <v/>
          </cell>
          <cell r="D127" t="str">
            <v>CUSCONN101CCONCOMMON</v>
          </cell>
          <cell r="E127" t="str">
            <v>100013932</v>
          </cell>
          <cell r="F127" t="str">
            <v>95000</v>
          </cell>
          <cell r="G127" t="str">
            <v>Internal Training &amp; Development</v>
          </cell>
          <cell r="H127" t="str">
            <v>311</v>
          </cell>
          <cell r="I127" t="str">
            <v>101</v>
          </cell>
          <cell r="J127" t="str">
            <v>5065</v>
          </cell>
          <cell r="K127" t="str">
            <v>A/P</v>
          </cell>
          <cell r="L127" t="str">
            <v>SA1 - Training and Development</v>
          </cell>
          <cell r="M127" t="str">
            <v>A/P</v>
          </cell>
          <cell r="N127">
            <v>500</v>
          </cell>
          <cell r="O127" t="str">
            <v/>
          </cell>
          <cell r="Q127" t="str">
            <v/>
          </cell>
          <cell r="S127" t="str">
            <v/>
          </cell>
          <cell r="T127" t="str">
            <v>640000311-101-5065</v>
          </cell>
          <cell r="U127" t="str">
            <v>640000</v>
          </cell>
          <cell r="V127" t="str">
            <v>Training and development</v>
          </cell>
          <cell r="X127">
            <v>500</v>
          </cell>
          <cell r="Y127">
            <v>41.666666666666664</v>
          </cell>
          <cell r="Z127">
            <v>41.666666666666664</v>
          </cell>
          <cell r="AA127">
            <v>41.666666666666664</v>
          </cell>
          <cell r="AB127">
            <v>41.666666666666664</v>
          </cell>
          <cell r="AC127">
            <v>41.666666666666664</v>
          </cell>
          <cell r="AD127">
            <v>41.666666666666664</v>
          </cell>
          <cell r="AE127">
            <v>41.666666666666664</v>
          </cell>
          <cell r="AF127">
            <v>41.666666666666664</v>
          </cell>
          <cell r="AG127">
            <v>41.666666666666664</v>
          </cell>
          <cell r="AH127">
            <v>41.666666666666664</v>
          </cell>
          <cell r="AI127">
            <v>41.666666666666664</v>
          </cell>
          <cell r="AJ127">
            <v>41.666666666666664</v>
          </cell>
          <cell r="AK127">
            <v>500.00000000000006</v>
          </cell>
          <cell r="AL127">
            <v>0</v>
          </cell>
        </row>
        <row r="128">
          <cell r="B128" t="str">
            <v/>
          </cell>
          <cell r="C128" t="str">
            <v/>
          </cell>
          <cell r="D128" t="str">
            <v>CUSCONN101CCONCOMMON</v>
          </cell>
          <cell r="E128" t="str">
            <v>100013932</v>
          </cell>
          <cell r="F128" t="str">
            <v>95000</v>
          </cell>
          <cell r="G128" t="str">
            <v>Internal Training &amp; Development</v>
          </cell>
          <cell r="H128" t="str">
            <v>311</v>
          </cell>
          <cell r="I128" t="str">
            <v>101</v>
          </cell>
          <cell r="J128" t="str">
            <v>5065</v>
          </cell>
          <cell r="K128" t="str">
            <v>A/P</v>
          </cell>
          <cell r="L128" t="str">
            <v>SA1 - Training and Development</v>
          </cell>
          <cell r="M128" t="str">
            <v>A/P</v>
          </cell>
          <cell r="N128">
            <v>500</v>
          </cell>
          <cell r="O128" t="str">
            <v/>
          </cell>
          <cell r="Q128" t="str">
            <v/>
          </cell>
          <cell r="S128" t="str">
            <v/>
          </cell>
          <cell r="T128" t="str">
            <v>640000311-101-5065</v>
          </cell>
          <cell r="U128" t="str">
            <v>640000</v>
          </cell>
          <cell r="V128" t="str">
            <v>Training and development</v>
          </cell>
          <cell r="X128">
            <v>500</v>
          </cell>
          <cell r="Y128">
            <v>41.666666666666664</v>
          </cell>
          <cell r="Z128">
            <v>41.666666666666664</v>
          </cell>
          <cell r="AA128">
            <v>41.666666666666664</v>
          </cell>
          <cell r="AB128">
            <v>41.666666666666664</v>
          </cell>
          <cell r="AC128">
            <v>41.666666666666664</v>
          </cell>
          <cell r="AD128">
            <v>41.666666666666664</v>
          </cell>
          <cell r="AE128">
            <v>41.666666666666664</v>
          </cell>
          <cell r="AF128">
            <v>41.666666666666664</v>
          </cell>
          <cell r="AG128">
            <v>41.666666666666664</v>
          </cell>
          <cell r="AH128">
            <v>41.666666666666664</v>
          </cell>
          <cell r="AI128">
            <v>41.666666666666664</v>
          </cell>
          <cell r="AJ128">
            <v>41.666666666666664</v>
          </cell>
          <cell r="AK128">
            <v>500.00000000000006</v>
          </cell>
          <cell r="AL128">
            <v>0</v>
          </cell>
        </row>
        <row r="129">
          <cell r="B129" t="str">
            <v/>
          </cell>
          <cell r="C129" t="str">
            <v/>
          </cell>
          <cell r="D129" t="str">
            <v>CUSCONN101CCONCOMMON</v>
          </cell>
          <cell r="E129" t="str">
            <v>100013932</v>
          </cell>
          <cell r="F129" t="str">
            <v>95000</v>
          </cell>
          <cell r="G129" t="str">
            <v>Internal Training &amp; Development</v>
          </cell>
          <cell r="H129" t="str">
            <v>311</v>
          </cell>
          <cell r="I129" t="str">
            <v>101</v>
          </cell>
          <cell r="J129" t="str">
            <v>5065</v>
          </cell>
          <cell r="K129" t="str">
            <v>A/P</v>
          </cell>
          <cell r="L129" t="str">
            <v>SA1 - Training and Development</v>
          </cell>
          <cell r="M129" t="str">
            <v>A/P</v>
          </cell>
          <cell r="N129">
            <v>500</v>
          </cell>
          <cell r="O129" t="str">
            <v/>
          </cell>
          <cell r="Q129" t="str">
            <v/>
          </cell>
          <cell r="S129" t="str">
            <v/>
          </cell>
          <cell r="T129" t="str">
            <v>640000311-101-5065</v>
          </cell>
          <cell r="U129" t="str">
            <v>640000</v>
          </cell>
          <cell r="V129" t="str">
            <v>Training and development</v>
          </cell>
          <cell r="X129">
            <v>500</v>
          </cell>
          <cell r="Y129">
            <v>41.666666666666664</v>
          </cell>
          <cell r="Z129">
            <v>41.666666666666664</v>
          </cell>
          <cell r="AA129">
            <v>41.666666666666664</v>
          </cell>
          <cell r="AB129">
            <v>41.666666666666664</v>
          </cell>
          <cell r="AC129">
            <v>41.666666666666664</v>
          </cell>
          <cell r="AD129">
            <v>41.666666666666664</v>
          </cell>
          <cell r="AE129">
            <v>41.666666666666664</v>
          </cell>
          <cell r="AF129">
            <v>41.666666666666664</v>
          </cell>
          <cell r="AG129">
            <v>41.666666666666664</v>
          </cell>
          <cell r="AH129">
            <v>41.666666666666664</v>
          </cell>
          <cell r="AI129">
            <v>41.666666666666664</v>
          </cell>
          <cell r="AJ129">
            <v>41.666666666666664</v>
          </cell>
          <cell r="AK129">
            <v>500.00000000000006</v>
          </cell>
          <cell r="AL129">
            <v>0</v>
          </cell>
        </row>
        <row r="130">
          <cell r="B130" t="str">
            <v/>
          </cell>
          <cell r="C130" t="str">
            <v/>
          </cell>
          <cell r="D130" t="str">
            <v>CUSCONN101CCONCOMMON</v>
          </cell>
          <cell r="E130" t="str">
            <v>100013932</v>
          </cell>
          <cell r="F130" t="str">
            <v>95000</v>
          </cell>
          <cell r="G130" t="str">
            <v>Internal Training &amp; Development</v>
          </cell>
          <cell r="H130" t="str">
            <v>311</v>
          </cell>
          <cell r="I130" t="str">
            <v>101</v>
          </cell>
          <cell r="J130" t="str">
            <v>5065</v>
          </cell>
          <cell r="K130" t="str">
            <v>Project Time</v>
          </cell>
          <cell r="L130" t="str">
            <v>Project Time</v>
          </cell>
          <cell r="M130" t="str">
            <v>MANAGER, CUSTOMER CONNECTIONS</v>
          </cell>
          <cell r="O130">
            <v>90.150380859375005</v>
          </cell>
          <cell r="P130">
            <v>46</v>
          </cell>
          <cell r="Q130">
            <v>4146.91751953125</v>
          </cell>
          <cell r="S130" t="str">
            <v/>
          </cell>
          <cell r="T130" t="str">
            <v>609000311-101-5065</v>
          </cell>
          <cell r="U130" t="str">
            <v>609000</v>
          </cell>
          <cell r="V130" t="str">
            <v>Direct labour - Project (ABC costs)</v>
          </cell>
          <cell r="X130">
            <v>4147</v>
          </cell>
          <cell r="Y130">
            <v>345.58333333333331</v>
          </cell>
          <cell r="Z130">
            <v>345.58333333333331</v>
          </cell>
          <cell r="AA130">
            <v>345.58333333333331</v>
          </cell>
          <cell r="AB130">
            <v>345.58333333333331</v>
          </cell>
          <cell r="AC130">
            <v>345.58333333333331</v>
          </cell>
          <cell r="AD130">
            <v>345.58333333333331</v>
          </cell>
          <cell r="AE130">
            <v>345.58333333333331</v>
          </cell>
          <cell r="AF130">
            <v>345.58333333333331</v>
          </cell>
          <cell r="AG130">
            <v>345.58333333333331</v>
          </cell>
          <cell r="AH130">
            <v>345.58333333333331</v>
          </cell>
          <cell r="AI130">
            <v>345.58333333333331</v>
          </cell>
          <cell r="AJ130">
            <v>345.58333333333331</v>
          </cell>
          <cell r="AK130">
            <v>4147.0000000000009</v>
          </cell>
          <cell r="AL130">
            <v>0</v>
          </cell>
        </row>
        <row r="131">
          <cell r="B131" t="str">
            <v/>
          </cell>
          <cell r="C131" t="str">
            <v/>
          </cell>
          <cell r="D131" t="str">
            <v>CUSCONN101CCONCOMMON</v>
          </cell>
          <cell r="E131" t="str">
            <v>100013932</v>
          </cell>
          <cell r="F131" t="str">
            <v>95000</v>
          </cell>
          <cell r="G131" t="str">
            <v>Internal Training &amp; Development</v>
          </cell>
          <cell r="H131" t="str">
            <v>311</v>
          </cell>
          <cell r="I131" t="str">
            <v>101</v>
          </cell>
          <cell r="J131" t="str">
            <v>5065</v>
          </cell>
          <cell r="K131" t="str">
            <v>Workorder Time</v>
          </cell>
          <cell r="L131" t="str">
            <v>Workorder Time</v>
          </cell>
          <cell r="M131" t="str">
            <v>METER SUPPORT CLERK</v>
          </cell>
          <cell r="O131">
            <v>42.023799479166669</v>
          </cell>
          <cell r="P131">
            <v>57</v>
          </cell>
          <cell r="Q131">
            <v>2395.3565703125</v>
          </cell>
          <cell r="S131" t="str">
            <v/>
          </cell>
          <cell r="T131" t="str">
            <v>608000311-101-5065</v>
          </cell>
          <cell r="U131" t="str">
            <v>608000</v>
          </cell>
          <cell r="V131" t="str">
            <v>Direct labour - Work order</v>
          </cell>
          <cell r="W131" t="str">
            <v>2 days x 4 clerks</v>
          </cell>
          <cell r="X131">
            <v>2395</v>
          </cell>
          <cell r="Y131">
            <v>199.58333333333334</v>
          </cell>
          <cell r="Z131">
            <v>199.58333333333334</v>
          </cell>
          <cell r="AA131">
            <v>199.58333333333334</v>
          </cell>
          <cell r="AB131">
            <v>199.58333333333334</v>
          </cell>
          <cell r="AC131">
            <v>199.58333333333334</v>
          </cell>
          <cell r="AD131">
            <v>199.58333333333334</v>
          </cell>
          <cell r="AE131">
            <v>199.58333333333334</v>
          </cell>
          <cell r="AF131">
            <v>199.58333333333334</v>
          </cell>
          <cell r="AG131">
            <v>199.58333333333334</v>
          </cell>
          <cell r="AH131">
            <v>199.58333333333334</v>
          </cell>
          <cell r="AI131">
            <v>199.58333333333334</v>
          </cell>
          <cell r="AJ131">
            <v>199.58333333333334</v>
          </cell>
          <cell r="AK131">
            <v>2395</v>
          </cell>
          <cell r="AL131">
            <v>0</v>
          </cell>
        </row>
        <row r="132">
          <cell r="B132" t="str">
            <v/>
          </cell>
          <cell r="C132" t="str">
            <v/>
          </cell>
          <cell r="D132" t="str">
            <v>CUSCONN101CCONCOMMON</v>
          </cell>
          <cell r="E132" t="str">
            <v>100013932</v>
          </cell>
          <cell r="F132" t="str">
            <v>95000</v>
          </cell>
          <cell r="G132" t="str">
            <v>Internal Training &amp; Development</v>
          </cell>
          <cell r="H132" t="str">
            <v>311</v>
          </cell>
          <cell r="I132" t="str">
            <v>101</v>
          </cell>
          <cell r="J132" t="str">
            <v>5065</v>
          </cell>
          <cell r="K132" t="str">
            <v>Workorder Time</v>
          </cell>
          <cell r="L132" t="str">
            <v>Workorder Time</v>
          </cell>
          <cell r="M132" t="str">
            <v>Meterperson - 1st Class</v>
          </cell>
          <cell r="O132">
            <v>67.801499023437501</v>
          </cell>
          <cell r="P132">
            <v>280</v>
          </cell>
          <cell r="Q132">
            <v>18984.419726562501</v>
          </cell>
          <cell r="S132" t="str">
            <v/>
          </cell>
          <cell r="T132" t="str">
            <v>608000311-101-5065</v>
          </cell>
          <cell r="U132" t="str">
            <v>608000</v>
          </cell>
          <cell r="V132" t="str">
            <v>Direct labour - Work order</v>
          </cell>
          <cell r="W132" t="str">
            <v>1 week per employee</v>
          </cell>
          <cell r="X132">
            <v>18984</v>
          </cell>
          <cell r="Y132">
            <v>1582</v>
          </cell>
          <cell r="Z132">
            <v>1582</v>
          </cell>
          <cell r="AA132">
            <v>1582</v>
          </cell>
          <cell r="AB132">
            <v>1582</v>
          </cell>
          <cell r="AC132">
            <v>1582</v>
          </cell>
          <cell r="AD132">
            <v>1582</v>
          </cell>
          <cell r="AE132">
            <v>1582</v>
          </cell>
          <cell r="AF132">
            <v>1582</v>
          </cell>
          <cell r="AG132">
            <v>1582</v>
          </cell>
          <cell r="AH132">
            <v>1582</v>
          </cell>
          <cell r="AI132">
            <v>1582</v>
          </cell>
          <cell r="AJ132">
            <v>1582</v>
          </cell>
          <cell r="AK132">
            <v>18984</v>
          </cell>
          <cell r="AL132">
            <v>0</v>
          </cell>
        </row>
        <row r="133">
          <cell r="B133" t="str">
            <v/>
          </cell>
          <cell r="C133" t="str">
            <v/>
          </cell>
          <cell r="D133" t="str">
            <v>CUSCONN101CCONCOMMON</v>
          </cell>
          <cell r="E133" t="str">
            <v>100013932</v>
          </cell>
          <cell r="F133" t="str">
            <v>95000</v>
          </cell>
          <cell r="G133" t="str">
            <v>Internal Training &amp; Development</v>
          </cell>
          <cell r="H133" t="str">
            <v>311</v>
          </cell>
          <cell r="I133" t="str">
            <v>101</v>
          </cell>
          <cell r="J133" t="str">
            <v>5065</v>
          </cell>
          <cell r="K133" t="str">
            <v>Workorder Time</v>
          </cell>
          <cell r="L133" t="str">
            <v>Workorder Time</v>
          </cell>
          <cell r="M133" t="str">
            <v>Meterperson - 2nd Class</v>
          </cell>
          <cell r="O133">
            <v>62.809501953125</v>
          </cell>
          <cell r="P133">
            <v>80</v>
          </cell>
          <cell r="Q133">
            <v>5024.7601562500004</v>
          </cell>
          <cell r="S133" t="str">
            <v/>
          </cell>
          <cell r="T133" t="str">
            <v>608000311-101-5065</v>
          </cell>
          <cell r="U133" t="str">
            <v>608000</v>
          </cell>
          <cell r="V133" t="str">
            <v>Direct labour - Work order</v>
          </cell>
          <cell r="X133">
            <v>5025</v>
          </cell>
          <cell r="Y133">
            <v>418.75</v>
          </cell>
          <cell r="Z133">
            <v>418.75</v>
          </cell>
          <cell r="AA133">
            <v>418.75</v>
          </cell>
          <cell r="AB133">
            <v>418.75</v>
          </cell>
          <cell r="AC133">
            <v>418.75</v>
          </cell>
          <cell r="AD133">
            <v>418.75</v>
          </cell>
          <cell r="AE133">
            <v>418.75</v>
          </cell>
          <cell r="AF133">
            <v>418.75</v>
          </cell>
          <cell r="AG133">
            <v>418.75</v>
          </cell>
          <cell r="AH133">
            <v>418.75</v>
          </cell>
          <cell r="AI133">
            <v>418.75</v>
          </cell>
          <cell r="AJ133">
            <v>418.75</v>
          </cell>
          <cell r="AK133">
            <v>5025</v>
          </cell>
          <cell r="AL133">
            <v>0</v>
          </cell>
        </row>
        <row r="134">
          <cell r="B134" t="str">
            <v/>
          </cell>
          <cell r="C134" t="str">
            <v/>
          </cell>
          <cell r="D134" t="str">
            <v>CUSCONN101CCONCOMMON</v>
          </cell>
          <cell r="E134" t="str">
            <v>100013932</v>
          </cell>
          <cell r="F134" t="str">
            <v>95000</v>
          </cell>
          <cell r="G134" t="str">
            <v>Internal Training &amp; Development</v>
          </cell>
          <cell r="H134" t="str">
            <v>311</v>
          </cell>
          <cell r="I134" t="str">
            <v>101</v>
          </cell>
          <cell r="J134" t="str">
            <v>5065</v>
          </cell>
          <cell r="K134" t="str">
            <v>Workorder Time</v>
          </cell>
          <cell r="L134" t="str">
            <v>Workorder Time</v>
          </cell>
          <cell r="M134" t="str">
            <v>Meterperson, Lead Hand</v>
          </cell>
          <cell r="O134">
            <v>73.397998046875003</v>
          </cell>
          <cell r="P134">
            <v>40</v>
          </cell>
          <cell r="Q134">
            <v>2935.919921875</v>
          </cell>
          <cell r="S134" t="str">
            <v/>
          </cell>
          <cell r="T134" t="str">
            <v>608000311-101-5065</v>
          </cell>
          <cell r="U134" t="str">
            <v>608000</v>
          </cell>
          <cell r="V134" t="str">
            <v>Direct labour - Work order</v>
          </cell>
          <cell r="X134">
            <v>2936</v>
          </cell>
          <cell r="Y134">
            <v>244.66666666666666</v>
          </cell>
          <cell r="Z134">
            <v>244.66666666666666</v>
          </cell>
          <cell r="AA134">
            <v>244.66666666666666</v>
          </cell>
          <cell r="AB134">
            <v>244.66666666666666</v>
          </cell>
          <cell r="AC134">
            <v>244.66666666666666</v>
          </cell>
          <cell r="AD134">
            <v>244.66666666666666</v>
          </cell>
          <cell r="AE134">
            <v>244.66666666666666</v>
          </cell>
          <cell r="AF134">
            <v>244.66666666666666</v>
          </cell>
          <cell r="AG134">
            <v>244.66666666666666</v>
          </cell>
          <cell r="AH134">
            <v>244.66666666666666</v>
          </cell>
          <cell r="AI134">
            <v>244.66666666666666</v>
          </cell>
          <cell r="AJ134">
            <v>244.66666666666666</v>
          </cell>
          <cell r="AK134">
            <v>2935.9999999999995</v>
          </cell>
          <cell r="AL134">
            <v>0</v>
          </cell>
        </row>
        <row r="135">
          <cell r="B135" t="str">
            <v/>
          </cell>
          <cell r="C135" t="str">
            <v/>
          </cell>
          <cell r="D135" t="str">
            <v>CUSCONN101CCONCOMMON</v>
          </cell>
          <cell r="E135" t="str">
            <v>100013932</v>
          </cell>
          <cell r="F135" t="str">
            <v>95000</v>
          </cell>
          <cell r="G135" t="str">
            <v>Internal Training &amp; Development</v>
          </cell>
          <cell r="H135" t="str">
            <v>311</v>
          </cell>
          <cell r="I135" t="str">
            <v>101</v>
          </cell>
          <cell r="J135" t="str">
            <v>5065</v>
          </cell>
          <cell r="K135" t="str">
            <v>Workorder Time</v>
          </cell>
          <cell r="L135" t="str">
            <v>Workorder Time</v>
          </cell>
          <cell r="M135" t="str">
            <v>Engineering Technologist</v>
          </cell>
          <cell r="O135">
            <v>71.453197916666667</v>
          </cell>
          <cell r="P135">
            <v>40</v>
          </cell>
          <cell r="Q135">
            <v>2858.1279166666668</v>
          </cell>
          <cell r="S135" t="str">
            <v/>
          </cell>
          <cell r="T135" t="str">
            <v>608000311-101-5065</v>
          </cell>
          <cell r="U135" t="str">
            <v>608000</v>
          </cell>
          <cell r="V135" t="str">
            <v>Direct labour - Work order</v>
          </cell>
          <cell r="X135">
            <v>2858</v>
          </cell>
          <cell r="Y135">
            <v>238.16666666666666</v>
          </cell>
          <cell r="Z135">
            <v>238.16666666666666</v>
          </cell>
          <cell r="AA135">
            <v>238.16666666666666</v>
          </cell>
          <cell r="AB135">
            <v>238.16666666666666</v>
          </cell>
          <cell r="AC135">
            <v>238.16666666666666</v>
          </cell>
          <cell r="AD135">
            <v>238.16666666666666</v>
          </cell>
          <cell r="AE135">
            <v>238.16666666666666</v>
          </cell>
          <cell r="AF135">
            <v>238.16666666666666</v>
          </cell>
          <cell r="AG135">
            <v>238.16666666666666</v>
          </cell>
          <cell r="AH135">
            <v>238.16666666666666</v>
          </cell>
          <cell r="AI135">
            <v>238.16666666666666</v>
          </cell>
          <cell r="AJ135">
            <v>238.16666666666666</v>
          </cell>
          <cell r="AK135">
            <v>2857.9999999999995</v>
          </cell>
          <cell r="AL135">
            <v>0</v>
          </cell>
        </row>
        <row r="136">
          <cell r="B136" t="str">
            <v/>
          </cell>
          <cell r="C136" t="str">
            <v/>
          </cell>
          <cell r="D136" t="str">
            <v>CUSCONN101CCONCOMMON</v>
          </cell>
          <cell r="E136" t="str">
            <v>100013932</v>
          </cell>
          <cell r="F136" t="str">
            <v>95000</v>
          </cell>
          <cell r="G136" t="str">
            <v>Internal Training &amp; Development</v>
          </cell>
          <cell r="H136" t="str">
            <v>311</v>
          </cell>
          <cell r="I136" t="str">
            <v>101</v>
          </cell>
          <cell r="J136" t="str">
            <v>5065</v>
          </cell>
          <cell r="K136" t="str">
            <v>Workorder Time</v>
          </cell>
          <cell r="L136" t="str">
            <v>Workorder Time</v>
          </cell>
          <cell r="M136" t="str">
            <v>Engineering Technician 2</v>
          </cell>
          <cell r="O136">
            <v>51.01459895833333</v>
          </cell>
          <cell r="P136">
            <v>80</v>
          </cell>
          <cell r="Q136">
            <v>4081.1679166666663</v>
          </cell>
          <cell r="S136" t="str">
            <v/>
          </cell>
          <cell r="T136" t="str">
            <v>608000311-101-5065</v>
          </cell>
          <cell r="U136" t="str">
            <v>608000</v>
          </cell>
          <cell r="V136" t="str">
            <v>Direct labour - Work order</v>
          </cell>
          <cell r="X136">
            <v>4081</v>
          </cell>
          <cell r="Y136">
            <v>340.08333333333331</v>
          </cell>
          <cell r="Z136">
            <v>340.08333333333331</v>
          </cell>
          <cell r="AA136">
            <v>340.08333333333331</v>
          </cell>
          <cell r="AB136">
            <v>340.08333333333331</v>
          </cell>
          <cell r="AC136">
            <v>340.08333333333331</v>
          </cell>
          <cell r="AD136">
            <v>340.08333333333331</v>
          </cell>
          <cell r="AE136">
            <v>340.08333333333331</v>
          </cell>
          <cell r="AF136">
            <v>340.08333333333331</v>
          </cell>
          <cell r="AG136">
            <v>340.08333333333331</v>
          </cell>
          <cell r="AH136">
            <v>340.08333333333331</v>
          </cell>
          <cell r="AI136">
            <v>340.08333333333331</v>
          </cell>
          <cell r="AJ136">
            <v>340.08333333333331</v>
          </cell>
          <cell r="AK136">
            <v>4081.0000000000005</v>
          </cell>
          <cell r="AL136">
            <v>0</v>
          </cell>
        </row>
        <row r="137">
          <cell r="B137" t="str">
            <v/>
          </cell>
          <cell r="C137" t="str">
            <v/>
          </cell>
          <cell r="D137" t="str">
            <v>CUSCONN101CCONCOMMON</v>
          </cell>
          <cell r="E137" t="str">
            <v>100013932</v>
          </cell>
          <cell r="F137" t="str">
            <v>95000</v>
          </cell>
          <cell r="G137" t="str">
            <v>Internal Training &amp; Development</v>
          </cell>
          <cell r="H137" t="str">
            <v>311</v>
          </cell>
          <cell r="I137" t="str">
            <v>101</v>
          </cell>
          <cell r="J137" t="str">
            <v>5065</v>
          </cell>
          <cell r="K137" t="str">
            <v>Project Time</v>
          </cell>
          <cell r="L137" t="str">
            <v>Project Time</v>
          </cell>
          <cell r="M137" t="str">
            <v>SUPERVISOR, CUSTOMER CONNECTIONS</v>
          </cell>
          <cell r="O137">
            <v>84.962177734375004</v>
          </cell>
          <cell r="P137">
            <v>46</v>
          </cell>
          <cell r="Q137">
            <v>3908.2601757812504</v>
          </cell>
          <cell r="S137" t="str">
            <v/>
          </cell>
          <cell r="T137" t="str">
            <v>609000311-101-5065</v>
          </cell>
          <cell r="U137" t="str">
            <v>609000</v>
          </cell>
          <cell r="V137" t="str">
            <v>Direct labour - Project (ABC costs)</v>
          </cell>
          <cell r="X137">
            <v>3908</v>
          </cell>
          <cell r="Y137">
            <v>325.66666666666669</v>
          </cell>
          <cell r="Z137">
            <v>325.66666666666669</v>
          </cell>
          <cell r="AA137">
            <v>325.66666666666669</v>
          </cell>
          <cell r="AB137">
            <v>325.66666666666669</v>
          </cell>
          <cell r="AC137">
            <v>325.66666666666669</v>
          </cell>
          <cell r="AD137">
            <v>325.66666666666669</v>
          </cell>
          <cell r="AE137">
            <v>325.66666666666669</v>
          </cell>
          <cell r="AF137">
            <v>325.66666666666669</v>
          </cell>
          <cell r="AG137">
            <v>325.66666666666669</v>
          </cell>
          <cell r="AH137">
            <v>325.66666666666669</v>
          </cell>
          <cell r="AI137">
            <v>325.66666666666669</v>
          </cell>
          <cell r="AJ137">
            <v>325.66666666666669</v>
          </cell>
          <cell r="AK137">
            <v>3907.9999999999995</v>
          </cell>
          <cell r="AL137">
            <v>0</v>
          </cell>
        </row>
        <row r="138">
          <cell r="B138" t="str">
            <v/>
          </cell>
          <cell r="C138" t="str">
            <v/>
          </cell>
          <cell r="D138" t="str">
            <v>CUSCONN101CCONCOMMON</v>
          </cell>
          <cell r="E138" t="str">
            <v>100013932</v>
          </cell>
          <cell r="F138" t="str">
            <v>95000</v>
          </cell>
          <cell r="G138" t="str">
            <v>Internal Training &amp; Development</v>
          </cell>
          <cell r="H138" t="str">
            <v>311</v>
          </cell>
          <cell r="I138" t="str">
            <v>101</v>
          </cell>
          <cell r="J138" t="str">
            <v>5065</v>
          </cell>
          <cell r="K138" t="str">
            <v>Vehicle</v>
          </cell>
          <cell r="L138" t="str">
            <v>Vehicle</v>
          </cell>
          <cell r="M138" t="str">
            <v>VECV - Cargo Van</v>
          </cell>
          <cell r="O138">
            <v>14</v>
          </cell>
          <cell r="Q138" t="str">
            <v/>
          </cell>
          <cell r="R138">
            <v>688</v>
          </cell>
          <cell r="S138">
            <v>9632</v>
          </cell>
          <cell r="T138" t="str">
            <v>651000311-101-5065</v>
          </cell>
          <cell r="U138" t="str">
            <v>651000</v>
          </cell>
          <cell r="V138" t="str">
            <v>Direct work order charges - Vehicles used</v>
          </cell>
          <cell r="X138">
            <v>9632</v>
          </cell>
          <cell r="Y138">
            <v>802.66666666666663</v>
          </cell>
          <cell r="Z138">
            <v>802.66666666666663</v>
          </cell>
          <cell r="AA138">
            <v>802.66666666666663</v>
          </cell>
          <cell r="AB138">
            <v>802.66666666666663</v>
          </cell>
          <cell r="AC138">
            <v>802.66666666666663</v>
          </cell>
          <cell r="AD138">
            <v>802.66666666666663</v>
          </cell>
          <cell r="AE138">
            <v>802.66666666666663</v>
          </cell>
          <cell r="AF138">
            <v>802.66666666666663</v>
          </cell>
          <cell r="AG138">
            <v>802.66666666666663</v>
          </cell>
          <cell r="AH138">
            <v>802.66666666666663</v>
          </cell>
          <cell r="AI138">
            <v>802.66666666666663</v>
          </cell>
          <cell r="AJ138">
            <v>802.66666666666663</v>
          </cell>
          <cell r="AK138">
            <v>9632</v>
          </cell>
          <cell r="AL138">
            <v>0</v>
          </cell>
        </row>
        <row r="139">
          <cell r="B139">
            <v>18</v>
          </cell>
          <cell r="C139" t="str">
            <v/>
          </cell>
          <cell r="D139" t="str">
            <v>CUSCONN101CCONCOMMON</v>
          </cell>
          <cell r="E139" t="str">
            <v>100013933</v>
          </cell>
          <cell r="F139" t="str">
            <v>95100</v>
          </cell>
          <cell r="G139" t="str">
            <v>External Training &amp; Development</v>
          </cell>
          <cell r="H139" t="str">
            <v>311</v>
          </cell>
          <cell r="I139" t="str">
            <v>101</v>
          </cell>
          <cell r="J139" t="str">
            <v>5065</v>
          </cell>
          <cell r="K139" t="str">
            <v>A/P</v>
          </cell>
          <cell r="L139" t="str">
            <v>SA39 - Outside Service Provider</v>
          </cell>
          <cell r="M139" t="str">
            <v>A/P</v>
          </cell>
          <cell r="N139">
            <v>2500</v>
          </cell>
          <cell r="O139" t="str">
            <v/>
          </cell>
          <cell r="Q139" t="str">
            <v/>
          </cell>
          <cell r="S139" t="str">
            <v/>
          </cell>
          <cell r="T139" t="str">
            <v>754000311-101-5065</v>
          </cell>
          <cell r="U139" t="str">
            <v>754000</v>
          </cell>
          <cell r="V139" t="str">
            <v>Outside service provider</v>
          </cell>
          <cell r="X139">
            <v>2500</v>
          </cell>
          <cell r="Y139">
            <v>208.33333333333334</v>
          </cell>
          <cell r="Z139">
            <v>208.33333333333334</v>
          </cell>
          <cell r="AA139">
            <v>208.33333333333334</v>
          </cell>
          <cell r="AB139">
            <v>208.33333333333334</v>
          </cell>
          <cell r="AC139">
            <v>208.33333333333334</v>
          </cell>
          <cell r="AD139">
            <v>208.33333333333334</v>
          </cell>
          <cell r="AE139">
            <v>208.33333333333334</v>
          </cell>
          <cell r="AF139">
            <v>208.33333333333334</v>
          </cell>
          <cell r="AG139">
            <v>208.33333333333334</v>
          </cell>
          <cell r="AH139">
            <v>208.33333333333334</v>
          </cell>
          <cell r="AI139">
            <v>208.33333333333334</v>
          </cell>
          <cell r="AJ139">
            <v>208.33333333333334</v>
          </cell>
          <cell r="AK139">
            <v>2500</v>
          </cell>
          <cell r="AL139">
            <v>0</v>
          </cell>
        </row>
        <row r="140">
          <cell r="B140" t="str">
            <v/>
          </cell>
          <cell r="C140" t="str">
            <v/>
          </cell>
          <cell r="D140" t="str">
            <v>CUSCONN101CCONCOMMON</v>
          </cell>
          <cell r="E140" t="str">
            <v>100013933</v>
          </cell>
          <cell r="F140" t="str">
            <v>95100</v>
          </cell>
          <cell r="G140" t="str">
            <v>External Training &amp; Development</v>
          </cell>
          <cell r="H140" t="str">
            <v>311</v>
          </cell>
          <cell r="I140" t="str">
            <v>101</v>
          </cell>
          <cell r="J140" t="str">
            <v>5065</v>
          </cell>
          <cell r="K140" t="str">
            <v>Project Time</v>
          </cell>
          <cell r="L140" t="str">
            <v>Project Time</v>
          </cell>
          <cell r="M140" t="str">
            <v>MANAGER, CUSTOMER CONNECTIONS</v>
          </cell>
          <cell r="O140">
            <v>90.150380859375005</v>
          </cell>
          <cell r="P140">
            <v>16</v>
          </cell>
          <cell r="Q140">
            <v>1442.4060937500001</v>
          </cell>
          <cell r="S140" t="str">
            <v/>
          </cell>
          <cell r="T140" t="str">
            <v>609000311-101-5065</v>
          </cell>
          <cell r="U140" t="str">
            <v>609000</v>
          </cell>
          <cell r="V140" t="str">
            <v>Direct labour - Project (ABC costs)</v>
          </cell>
          <cell r="X140">
            <v>1442</v>
          </cell>
          <cell r="Y140">
            <v>120.16666666666667</v>
          </cell>
          <cell r="Z140">
            <v>120.16666666666667</v>
          </cell>
          <cell r="AA140">
            <v>120.16666666666667</v>
          </cell>
          <cell r="AB140">
            <v>120.16666666666667</v>
          </cell>
          <cell r="AC140">
            <v>120.16666666666667</v>
          </cell>
          <cell r="AD140">
            <v>120.16666666666667</v>
          </cell>
          <cell r="AE140">
            <v>120.16666666666667</v>
          </cell>
          <cell r="AF140">
            <v>120.16666666666667</v>
          </cell>
          <cell r="AG140">
            <v>120.16666666666667</v>
          </cell>
          <cell r="AH140">
            <v>120.16666666666667</v>
          </cell>
          <cell r="AI140">
            <v>120.16666666666667</v>
          </cell>
          <cell r="AJ140">
            <v>120.16666666666667</v>
          </cell>
          <cell r="AK140">
            <v>1442.0000000000002</v>
          </cell>
          <cell r="AL140">
            <v>0</v>
          </cell>
        </row>
        <row r="141">
          <cell r="B141" t="str">
            <v/>
          </cell>
          <cell r="C141" t="str">
            <v/>
          </cell>
          <cell r="D141" t="str">
            <v>CUSCONN101CCONCOMMON</v>
          </cell>
          <cell r="E141" t="str">
            <v>100013933</v>
          </cell>
          <cell r="F141" t="str">
            <v>95100</v>
          </cell>
          <cell r="G141" t="str">
            <v>External Training &amp; Development</v>
          </cell>
          <cell r="H141" t="str">
            <v>311</v>
          </cell>
          <cell r="I141" t="str">
            <v>101</v>
          </cell>
          <cell r="J141" t="str">
            <v>5065</v>
          </cell>
          <cell r="K141" t="str">
            <v>Workorder Time</v>
          </cell>
          <cell r="L141" t="str">
            <v>Workorder Time</v>
          </cell>
          <cell r="M141" t="str">
            <v>METER SUPPORT CLERK</v>
          </cell>
          <cell r="O141">
            <v>42.023799479166669</v>
          </cell>
          <cell r="P141">
            <v>21</v>
          </cell>
          <cell r="Q141">
            <v>882.4997890625001</v>
          </cell>
          <cell r="S141" t="str">
            <v/>
          </cell>
          <cell r="T141" t="str">
            <v>608000311-101-5065</v>
          </cell>
          <cell r="U141" t="str">
            <v>608000</v>
          </cell>
          <cell r="V141" t="str">
            <v>Direct labour - Work order</v>
          </cell>
          <cell r="W141" t="str">
            <v>1 day per clerk</v>
          </cell>
          <cell r="X141">
            <v>882</v>
          </cell>
          <cell r="Y141">
            <v>73.5</v>
          </cell>
          <cell r="Z141">
            <v>73.5</v>
          </cell>
          <cell r="AA141">
            <v>73.5</v>
          </cell>
          <cell r="AB141">
            <v>73.5</v>
          </cell>
          <cell r="AC141">
            <v>73.5</v>
          </cell>
          <cell r="AD141">
            <v>73.5</v>
          </cell>
          <cell r="AE141">
            <v>73.5</v>
          </cell>
          <cell r="AF141">
            <v>73.5</v>
          </cell>
          <cell r="AG141">
            <v>73.5</v>
          </cell>
          <cell r="AH141">
            <v>73.5</v>
          </cell>
          <cell r="AI141">
            <v>73.5</v>
          </cell>
          <cell r="AJ141">
            <v>73.5</v>
          </cell>
          <cell r="AK141">
            <v>882</v>
          </cell>
          <cell r="AL141">
            <v>0</v>
          </cell>
        </row>
        <row r="142">
          <cell r="B142" t="str">
            <v/>
          </cell>
          <cell r="C142" t="str">
            <v/>
          </cell>
          <cell r="D142" t="str">
            <v>CUSCONN101CCONCOMMON</v>
          </cell>
          <cell r="E142" t="str">
            <v>100013933</v>
          </cell>
          <cell r="F142" t="str">
            <v>95100</v>
          </cell>
          <cell r="G142" t="str">
            <v>External Training &amp; Development</v>
          </cell>
          <cell r="H142" t="str">
            <v>311</v>
          </cell>
          <cell r="I142" t="str">
            <v>101</v>
          </cell>
          <cell r="J142" t="str">
            <v>5065</v>
          </cell>
          <cell r="K142" t="str">
            <v>Workorder Time</v>
          </cell>
          <cell r="L142" t="str">
            <v>Workorder Time</v>
          </cell>
          <cell r="M142" t="str">
            <v>Meterperson - 1st Class</v>
          </cell>
          <cell r="O142">
            <v>67.801499023437501</v>
          </cell>
          <cell r="P142">
            <v>40</v>
          </cell>
          <cell r="Q142">
            <v>2712.0599609374999</v>
          </cell>
          <cell r="S142" t="str">
            <v/>
          </cell>
          <cell r="T142" t="str">
            <v>608000311-101-5065</v>
          </cell>
          <cell r="U142" t="str">
            <v>608000</v>
          </cell>
          <cell r="V142" t="str">
            <v>Direct labour - Work order</v>
          </cell>
          <cell r="W142" t="str">
            <v>10 x 4 hours</v>
          </cell>
          <cell r="X142">
            <v>2712</v>
          </cell>
          <cell r="Y142">
            <v>226</v>
          </cell>
          <cell r="Z142">
            <v>226</v>
          </cell>
          <cell r="AA142">
            <v>226</v>
          </cell>
          <cell r="AB142">
            <v>226</v>
          </cell>
          <cell r="AC142">
            <v>226</v>
          </cell>
          <cell r="AD142">
            <v>226</v>
          </cell>
          <cell r="AE142">
            <v>226</v>
          </cell>
          <cell r="AF142">
            <v>226</v>
          </cell>
          <cell r="AG142">
            <v>226</v>
          </cell>
          <cell r="AH142">
            <v>226</v>
          </cell>
          <cell r="AI142">
            <v>226</v>
          </cell>
          <cell r="AJ142">
            <v>226</v>
          </cell>
          <cell r="AK142">
            <v>2712</v>
          </cell>
          <cell r="AL142">
            <v>0</v>
          </cell>
        </row>
        <row r="143">
          <cell r="B143" t="str">
            <v/>
          </cell>
          <cell r="C143" t="str">
            <v/>
          </cell>
          <cell r="D143" t="str">
            <v>CUSCONN101CCONCOMMON</v>
          </cell>
          <cell r="E143" t="str">
            <v>100013933</v>
          </cell>
          <cell r="F143" t="str">
            <v>95100</v>
          </cell>
          <cell r="G143" t="str">
            <v>External Training &amp; Development</v>
          </cell>
          <cell r="H143" t="str">
            <v>311</v>
          </cell>
          <cell r="I143" t="str">
            <v>101</v>
          </cell>
          <cell r="J143" t="str">
            <v>5065</v>
          </cell>
          <cell r="K143" t="str">
            <v>Workorder Time</v>
          </cell>
          <cell r="L143" t="str">
            <v>Workorder Time</v>
          </cell>
          <cell r="M143" t="str">
            <v>Meterperson - 2nd Class</v>
          </cell>
          <cell r="O143">
            <v>62.809501953125</v>
          </cell>
          <cell r="P143">
            <v>80</v>
          </cell>
          <cell r="Q143">
            <v>5024.7601562500004</v>
          </cell>
          <cell r="S143" t="str">
            <v/>
          </cell>
          <cell r="T143" t="str">
            <v>608000311-101-5065</v>
          </cell>
          <cell r="U143" t="str">
            <v>608000</v>
          </cell>
          <cell r="V143" t="str">
            <v>Direct labour - Work order</v>
          </cell>
          <cell r="W143" t="str">
            <v>MEARIE Training</v>
          </cell>
          <cell r="X143">
            <v>5025</v>
          </cell>
          <cell r="Y143">
            <v>418.75</v>
          </cell>
          <cell r="Z143">
            <v>418.75</v>
          </cell>
          <cell r="AA143">
            <v>418.75</v>
          </cell>
          <cell r="AB143">
            <v>418.75</v>
          </cell>
          <cell r="AC143">
            <v>418.75</v>
          </cell>
          <cell r="AD143">
            <v>418.75</v>
          </cell>
          <cell r="AE143">
            <v>418.75</v>
          </cell>
          <cell r="AF143">
            <v>418.75</v>
          </cell>
          <cell r="AG143">
            <v>418.75</v>
          </cell>
          <cell r="AH143">
            <v>418.75</v>
          </cell>
          <cell r="AI143">
            <v>418.75</v>
          </cell>
          <cell r="AJ143">
            <v>418.75</v>
          </cell>
          <cell r="AK143">
            <v>5025</v>
          </cell>
          <cell r="AL143">
            <v>0</v>
          </cell>
        </row>
        <row r="144">
          <cell r="B144" t="str">
            <v/>
          </cell>
          <cell r="C144" t="str">
            <v/>
          </cell>
          <cell r="D144" t="str">
            <v>CUSCONN101CCONCOMMON</v>
          </cell>
          <cell r="E144" t="str">
            <v>100013933</v>
          </cell>
          <cell r="F144" t="str">
            <v>95100</v>
          </cell>
          <cell r="G144" t="str">
            <v>External Training &amp; Development</v>
          </cell>
          <cell r="H144" t="str">
            <v>311</v>
          </cell>
          <cell r="I144" t="str">
            <v>101</v>
          </cell>
          <cell r="J144" t="str">
            <v>5065</v>
          </cell>
          <cell r="K144" t="str">
            <v>Workorder Time</v>
          </cell>
          <cell r="L144" t="str">
            <v>Workorder Time</v>
          </cell>
          <cell r="M144" t="str">
            <v>Engineering Technologist</v>
          </cell>
          <cell r="O144">
            <v>71.453197916666667</v>
          </cell>
          <cell r="P144">
            <v>14</v>
          </cell>
          <cell r="Q144">
            <v>1000.3447708333333</v>
          </cell>
          <cell r="S144" t="str">
            <v/>
          </cell>
          <cell r="T144" t="str">
            <v>608000311-101-5065</v>
          </cell>
          <cell r="U144" t="str">
            <v>608000</v>
          </cell>
          <cell r="V144" t="str">
            <v>Direct labour - Work order</v>
          </cell>
          <cell r="W144" t="str">
            <v>MEARIE Training</v>
          </cell>
          <cell r="X144">
            <v>1000</v>
          </cell>
          <cell r="Y144">
            <v>83.333333333333329</v>
          </cell>
          <cell r="Z144">
            <v>83.333333333333329</v>
          </cell>
          <cell r="AA144">
            <v>83.333333333333329</v>
          </cell>
          <cell r="AB144">
            <v>83.333333333333329</v>
          </cell>
          <cell r="AC144">
            <v>83.333333333333329</v>
          </cell>
          <cell r="AD144">
            <v>83.333333333333329</v>
          </cell>
          <cell r="AE144">
            <v>83.333333333333329</v>
          </cell>
          <cell r="AF144">
            <v>83.333333333333329</v>
          </cell>
          <cell r="AG144">
            <v>83.333333333333329</v>
          </cell>
          <cell r="AH144">
            <v>83.333333333333329</v>
          </cell>
          <cell r="AI144">
            <v>83.333333333333329</v>
          </cell>
          <cell r="AJ144">
            <v>83.333333333333329</v>
          </cell>
          <cell r="AK144">
            <v>1000.0000000000001</v>
          </cell>
          <cell r="AL144">
            <v>0</v>
          </cell>
        </row>
        <row r="145">
          <cell r="B145" t="str">
            <v/>
          </cell>
          <cell r="C145" t="str">
            <v/>
          </cell>
          <cell r="D145" t="str">
            <v>CUSCONN101CCONCOMMON</v>
          </cell>
          <cell r="E145" t="str">
            <v>100013933</v>
          </cell>
          <cell r="F145" t="str">
            <v>95100</v>
          </cell>
          <cell r="G145" t="str">
            <v>External Training &amp; Development</v>
          </cell>
          <cell r="H145" t="str">
            <v>311</v>
          </cell>
          <cell r="I145" t="str">
            <v>101</v>
          </cell>
          <cell r="J145" t="str">
            <v>5065</v>
          </cell>
          <cell r="K145" t="str">
            <v>Workorder Time</v>
          </cell>
          <cell r="L145" t="str">
            <v>Workorder Time</v>
          </cell>
          <cell r="M145" t="str">
            <v>Engineering Technician 2</v>
          </cell>
          <cell r="O145">
            <v>51.01459895833333</v>
          </cell>
          <cell r="P145">
            <v>42</v>
          </cell>
          <cell r="Q145">
            <v>2142.61315625</v>
          </cell>
          <cell r="S145" t="str">
            <v/>
          </cell>
          <cell r="T145" t="str">
            <v>608000311-101-5065</v>
          </cell>
          <cell r="U145" t="str">
            <v>608000</v>
          </cell>
          <cell r="V145" t="str">
            <v>Direct labour - Work order</v>
          </cell>
          <cell r="W145" t="str">
            <v>MEARIE Training</v>
          </cell>
          <cell r="X145">
            <v>2143</v>
          </cell>
          <cell r="Y145">
            <v>178.58333333333334</v>
          </cell>
          <cell r="Z145">
            <v>178.58333333333334</v>
          </cell>
          <cell r="AA145">
            <v>178.58333333333334</v>
          </cell>
          <cell r="AB145">
            <v>178.58333333333334</v>
          </cell>
          <cell r="AC145">
            <v>178.58333333333334</v>
          </cell>
          <cell r="AD145">
            <v>178.58333333333334</v>
          </cell>
          <cell r="AE145">
            <v>178.58333333333334</v>
          </cell>
          <cell r="AF145">
            <v>178.58333333333334</v>
          </cell>
          <cell r="AG145">
            <v>178.58333333333334</v>
          </cell>
          <cell r="AH145">
            <v>178.58333333333334</v>
          </cell>
          <cell r="AI145">
            <v>178.58333333333334</v>
          </cell>
          <cell r="AJ145">
            <v>178.58333333333334</v>
          </cell>
          <cell r="AK145">
            <v>2142.9999999999995</v>
          </cell>
          <cell r="AL145">
            <v>0</v>
          </cell>
        </row>
        <row r="146">
          <cell r="B146" t="str">
            <v/>
          </cell>
          <cell r="C146" t="str">
            <v/>
          </cell>
          <cell r="D146" t="str">
            <v>CUSCONN101CCONCOMMON</v>
          </cell>
          <cell r="E146" t="str">
            <v>100013933</v>
          </cell>
          <cell r="F146" t="str">
            <v>95100</v>
          </cell>
          <cell r="G146" t="str">
            <v>External Training &amp; Development</v>
          </cell>
          <cell r="H146" t="str">
            <v>311</v>
          </cell>
          <cell r="I146" t="str">
            <v>101</v>
          </cell>
          <cell r="J146" t="str">
            <v>5065</v>
          </cell>
          <cell r="K146" t="str">
            <v>Project Time</v>
          </cell>
          <cell r="L146" t="str">
            <v>Project Time</v>
          </cell>
          <cell r="M146" t="str">
            <v>SUPERVISOR, CUSTOMER CONNECTIONS</v>
          </cell>
          <cell r="O146">
            <v>84.962177734375004</v>
          </cell>
          <cell r="P146">
            <v>16</v>
          </cell>
          <cell r="Q146">
            <v>1359.3948437500001</v>
          </cell>
          <cell r="S146" t="str">
            <v/>
          </cell>
          <cell r="T146" t="str">
            <v>609000311-101-5065</v>
          </cell>
          <cell r="U146" t="str">
            <v>609000</v>
          </cell>
          <cell r="V146" t="str">
            <v>Direct labour - Project (ABC costs)</v>
          </cell>
          <cell r="X146">
            <v>1359</v>
          </cell>
          <cell r="Y146">
            <v>113.25</v>
          </cell>
          <cell r="Z146">
            <v>113.25</v>
          </cell>
          <cell r="AA146">
            <v>113.25</v>
          </cell>
          <cell r="AB146">
            <v>113.25</v>
          </cell>
          <cell r="AC146">
            <v>113.25</v>
          </cell>
          <cell r="AD146">
            <v>113.25</v>
          </cell>
          <cell r="AE146">
            <v>113.25</v>
          </cell>
          <cell r="AF146">
            <v>113.25</v>
          </cell>
          <cell r="AG146">
            <v>113.25</v>
          </cell>
          <cell r="AH146">
            <v>113.25</v>
          </cell>
          <cell r="AI146">
            <v>113.25</v>
          </cell>
          <cell r="AJ146">
            <v>113.25</v>
          </cell>
          <cell r="AK146">
            <v>1359</v>
          </cell>
          <cell r="AL146">
            <v>0</v>
          </cell>
        </row>
        <row r="147">
          <cell r="B147" t="str">
            <v/>
          </cell>
          <cell r="C147" t="str">
            <v/>
          </cell>
          <cell r="D147" t="str">
            <v>CUSCONN101CCONCOMMON</v>
          </cell>
          <cell r="E147" t="str">
            <v>100013934</v>
          </cell>
          <cell r="F147" t="str">
            <v>96000</v>
          </cell>
          <cell r="G147" t="str">
            <v>General Administration</v>
          </cell>
          <cell r="H147" t="str">
            <v>311</v>
          </cell>
          <cell r="I147" t="str">
            <v>101</v>
          </cell>
          <cell r="J147" t="str">
            <v>5065</v>
          </cell>
          <cell r="K147" t="str">
            <v>A/P</v>
          </cell>
          <cell r="L147" t="str">
            <v>SA10 - General Office Supplies</v>
          </cell>
          <cell r="M147" t="str">
            <v>A/P</v>
          </cell>
          <cell r="N147">
            <v>7000</v>
          </cell>
          <cell r="O147" t="str">
            <v/>
          </cell>
          <cell r="Q147" t="str">
            <v/>
          </cell>
          <cell r="S147" t="str">
            <v/>
          </cell>
          <cell r="T147" t="str">
            <v>704000311-101-5065</v>
          </cell>
          <cell r="U147" t="str">
            <v>704000</v>
          </cell>
          <cell r="V147" t="str">
            <v>General office supplies</v>
          </cell>
          <cell r="X147">
            <v>7000</v>
          </cell>
          <cell r="Y147">
            <v>583.33333333333337</v>
          </cell>
          <cell r="Z147">
            <v>583.33333333333337</v>
          </cell>
          <cell r="AA147">
            <v>583.33333333333337</v>
          </cell>
          <cell r="AB147">
            <v>583.33333333333337</v>
          </cell>
          <cell r="AC147">
            <v>583.33333333333337</v>
          </cell>
          <cell r="AD147">
            <v>583.33333333333337</v>
          </cell>
          <cell r="AE147">
            <v>583.33333333333337</v>
          </cell>
          <cell r="AF147">
            <v>583.33333333333337</v>
          </cell>
          <cell r="AG147">
            <v>583.33333333333337</v>
          </cell>
          <cell r="AH147">
            <v>583.33333333333337</v>
          </cell>
          <cell r="AI147">
            <v>583.33333333333337</v>
          </cell>
          <cell r="AJ147">
            <v>583.33333333333337</v>
          </cell>
          <cell r="AK147">
            <v>6999.9999999999991</v>
          </cell>
          <cell r="AL147">
            <v>0</v>
          </cell>
        </row>
        <row r="148">
          <cell r="B148" t="str">
            <v/>
          </cell>
          <cell r="C148" t="str">
            <v>Monthly spread doesn't equal total</v>
          </cell>
          <cell r="D148" t="str">
            <v>CUSCONN101CCONCOMMON</v>
          </cell>
          <cell r="E148" t="str">
            <v>100013934</v>
          </cell>
          <cell r="F148" t="str">
            <v>96000</v>
          </cell>
          <cell r="G148" t="str">
            <v>General Administration</v>
          </cell>
          <cell r="H148" t="str">
            <v>311</v>
          </cell>
          <cell r="I148" t="str">
            <v>101</v>
          </cell>
          <cell r="J148" t="str">
            <v>5065</v>
          </cell>
          <cell r="K148" t="str">
            <v>Expense</v>
          </cell>
          <cell r="L148" t="str">
            <v>Expense</v>
          </cell>
          <cell r="M148" t="str">
            <v>Expense</v>
          </cell>
          <cell r="N148">
            <v>1000</v>
          </cell>
          <cell r="O148" t="str">
            <v/>
          </cell>
          <cell r="Q148" t="str">
            <v/>
          </cell>
          <cell r="S148" t="str">
            <v/>
          </cell>
          <cell r="T148" t="str">
            <v>311-101-5065</v>
          </cell>
          <cell r="U148" t="str">
            <v>311-10</v>
          </cell>
          <cell r="V148" t="str">
            <v/>
          </cell>
          <cell r="W148" t="str">
            <v>Mileage</v>
          </cell>
          <cell r="X148">
            <v>1000</v>
          </cell>
          <cell r="AK148">
            <v>0</v>
          </cell>
          <cell r="AL148">
            <v>1000</v>
          </cell>
        </row>
        <row r="149">
          <cell r="B149" t="str">
            <v/>
          </cell>
          <cell r="C149" t="str">
            <v/>
          </cell>
          <cell r="D149" t="str">
            <v>CUSCONN101CCONCOMMON</v>
          </cell>
          <cell r="E149" t="str">
            <v>100013934</v>
          </cell>
          <cell r="F149" t="str">
            <v>96000</v>
          </cell>
          <cell r="G149" t="str">
            <v>General Administration</v>
          </cell>
          <cell r="H149" t="str">
            <v>311</v>
          </cell>
          <cell r="I149" t="str">
            <v>101</v>
          </cell>
          <cell r="J149" t="str">
            <v>5065</v>
          </cell>
          <cell r="K149" t="str">
            <v>Workorder Time</v>
          </cell>
          <cell r="L149" t="str">
            <v>Workorder Time</v>
          </cell>
          <cell r="M149" t="str">
            <v>Engineering Technician 2</v>
          </cell>
          <cell r="O149">
            <v>51.01459895833333</v>
          </cell>
          <cell r="P149">
            <v>208</v>
          </cell>
          <cell r="Q149">
            <v>10611.036583333333</v>
          </cell>
          <cell r="S149" t="str">
            <v/>
          </cell>
          <cell r="T149" t="str">
            <v>608000311-101-5065</v>
          </cell>
          <cell r="U149" t="str">
            <v>608000</v>
          </cell>
          <cell r="V149" t="str">
            <v>Direct labour - Work order</v>
          </cell>
          <cell r="W149" t="str">
            <v>2 hour per week</v>
          </cell>
          <cell r="X149">
            <v>10611</v>
          </cell>
          <cell r="Y149">
            <v>884.25</v>
          </cell>
          <cell r="Z149">
            <v>884.25</v>
          </cell>
          <cell r="AA149">
            <v>884.25</v>
          </cell>
          <cell r="AB149">
            <v>884.25</v>
          </cell>
          <cell r="AC149">
            <v>884.25</v>
          </cell>
          <cell r="AD149">
            <v>884.25</v>
          </cell>
          <cell r="AE149">
            <v>884.25</v>
          </cell>
          <cell r="AF149">
            <v>884.25</v>
          </cell>
          <cell r="AG149">
            <v>884.25</v>
          </cell>
          <cell r="AH149">
            <v>884.25</v>
          </cell>
          <cell r="AI149">
            <v>884.25</v>
          </cell>
          <cell r="AJ149">
            <v>884.25</v>
          </cell>
          <cell r="AK149">
            <v>10611</v>
          </cell>
          <cell r="AL149">
            <v>0</v>
          </cell>
        </row>
        <row r="150">
          <cell r="B150" t="str">
            <v/>
          </cell>
          <cell r="C150" t="str">
            <v/>
          </cell>
          <cell r="D150" t="str">
            <v>CUSCONN101CCONCOMMON</v>
          </cell>
          <cell r="E150" t="str">
            <v>100013934</v>
          </cell>
          <cell r="F150" t="str">
            <v>96000</v>
          </cell>
          <cell r="G150" t="str">
            <v>General Administration</v>
          </cell>
          <cell r="H150" t="str">
            <v>311</v>
          </cell>
          <cell r="I150" t="str">
            <v>101</v>
          </cell>
          <cell r="J150" t="str">
            <v>5065</v>
          </cell>
          <cell r="K150" t="str">
            <v>Workorder Time</v>
          </cell>
          <cell r="L150" t="str">
            <v>Workorder Time</v>
          </cell>
          <cell r="M150" t="str">
            <v>Engineering Technologist</v>
          </cell>
          <cell r="O150">
            <v>71.453197916666667</v>
          </cell>
          <cell r="P150">
            <v>104</v>
          </cell>
          <cell r="Q150">
            <v>7431.1325833333331</v>
          </cell>
          <cell r="S150" t="str">
            <v/>
          </cell>
          <cell r="T150" t="str">
            <v>608000311-101-5065</v>
          </cell>
          <cell r="U150" t="str">
            <v>608000</v>
          </cell>
          <cell r="V150" t="str">
            <v>Direct labour - Work order</v>
          </cell>
          <cell r="X150">
            <v>7431</v>
          </cell>
          <cell r="Y150">
            <v>619.25</v>
          </cell>
          <cell r="Z150">
            <v>619.25</v>
          </cell>
          <cell r="AA150">
            <v>619.25</v>
          </cell>
          <cell r="AB150">
            <v>619.25</v>
          </cell>
          <cell r="AC150">
            <v>619.25</v>
          </cell>
          <cell r="AD150">
            <v>619.25</v>
          </cell>
          <cell r="AE150">
            <v>619.25</v>
          </cell>
          <cell r="AF150">
            <v>619.25</v>
          </cell>
          <cell r="AG150">
            <v>619.25</v>
          </cell>
          <cell r="AH150">
            <v>619.25</v>
          </cell>
          <cell r="AI150">
            <v>619.25</v>
          </cell>
          <cell r="AJ150">
            <v>619.25</v>
          </cell>
          <cell r="AK150">
            <v>7431</v>
          </cell>
          <cell r="AL150">
            <v>0</v>
          </cell>
        </row>
        <row r="151">
          <cell r="B151" t="str">
            <v/>
          </cell>
          <cell r="C151" t="str">
            <v/>
          </cell>
          <cell r="D151" t="str">
            <v>CUSCONN101CCONCOMMON</v>
          </cell>
          <cell r="E151" t="str">
            <v>100013934</v>
          </cell>
          <cell r="F151" t="str">
            <v>96000</v>
          </cell>
          <cell r="G151" t="str">
            <v>General Administration</v>
          </cell>
          <cell r="H151" t="str">
            <v>311</v>
          </cell>
          <cell r="I151" t="str">
            <v>101</v>
          </cell>
          <cell r="J151" t="str">
            <v>5065</v>
          </cell>
          <cell r="K151" t="str">
            <v>Project Time</v>
          </cell>
          <cell r="L151" t="str">
            <v>Project Time</v>
          </cell>
          <cell r="M151" t="str">
            <v>MANAGER, CUSTOMER CONNECTIONS</v>
          </cell>
          <cell r="O151">
            <v>90.150380859375005</v>
          </cell>
          <cell r="P151">
            <v>140</v>
          </cell>
          <cell r="Q151">
            <v>12621.053320312501</v>
          </cell>
          <cell r="S151" t="str">
            <v/>
          </cell>
          <cell r="T151" t="str">
            <v>609000311-101-5065</v>
          </cell>
          <cell r="U151" t="str">
            <v>609000</v>
          </cell>
          <cell r="V151" t="str">
            <v>Direct labour - Project (ABC costs)</v>
          </cell>
          <cell r="X151">
            <v>12621</v>
          </cell>
          <cell r="Y151">
            <v>1051.75</v>
          </cell>
          <cell r="Z151">
            <v>1051.75</v>
          </cell>
          <cell r="AA151">
            <v>1051.75</v>
          </cell>
          <cell r="AB151">
            <v>1051.75</v>
          </cell>
          <cell r="AC151">
            <v>1051.75</v>
          </cell>
          <cell r="AD151">
            <v>1051.75</v>
          </cell>
          <cell r="AE151">
            <v>1051.75</v>
          </cell>
          <cell r="AF151">
            <v>1051.75</v>
          </cell>
          <cell r="AG151">
            <v>1051.75</v>
          </cell>
          <cell r="AH151">
            <v>1051.75</v>
          </cell>
          <cell r="AI151">
            <v>1051.75</v>
          </cell>
          <cell r="AJ151">
            <v>1051.75</v>
          </cell>
          <cell r="AK151">
            <v>12621</v>
          </cell>
          <cell r="AL151">
            <v>0</v>
          </cell>
        </row>
        <row r="152">
          <cell r="B152" t="str">
            <v/>
          </cell>
          <cell r="C152" t="str">
            <v/>
          </cell>
          <cell r="D152" t="str">
            <v>CUSCONN101CCONCOMMON</v>
          </cell>
          <cell r="E152" t="str">
            <v>100013934</v>
          </cell>
          <cell r="F152" t="str">
            <v>96000</v>
          </cell>
          <cell r="G152" t="str">
            <v>General Administration</v>
          </cell>
          <cell r="H152" t="str">
            <v>311</v>
          </cell>
          <cell r="I152" t="str">
            <v>101</v>
          </cell>
          <cell r="J152" t="str">
            <v>5065</v>
          </cell>
          <cell r="K152" t="str">
            <v>Workorder Time</v>
          </cell>
          <cell r="L152" t="str">
            <v>Workorder Time</v>
          </cell>
          <cell r="M152" t="str">
            <v>METER SUPPORT CLERK</v>
          </cell>
          <cell r="O152">
            <v>42.023799479166669</v>
          </cell>
          <cell r="P152">
            <v>186</v>
          </cell>
          <cell r="Q152">
            <v>7816.4267031250001</v>
          </cell>
          <cell r="S152" t="str">
            <v/>
          </cell>
          <cell r="T152" t="str">
            <v>608000311-101-5065</v>
          </cell>
          <cell r="U152" t="str">
            <v>608000</v>
          </cell>
          <cell r="V152" t="str">
            <v>Direct labour - Work order</v>
          </cell>
          <cell r="X152">
            <v>7816</v>
          </cell>
          <cell r="Y152">
            <v>651.33333333333337</v>
          </cell>
          <cell r="Z152">
            <v>651.33333333333337</v>
          </cell>
          <cell r="AA152">
            <v>651.33333333333337</v>
          </cell>
          <cell r="AB152">
            <v>651.33333333333337</v>
          </cell>
          <cell r="AC152">
            <v>651.33333333333337</v>
          </cell>
          <cell r="AD152">
            <v>651.33333333333337</v>
          </cell>
          <cell r="AE152">
            <v>651.33333333333337</v>
          </cell>
          <cell r="AF152">
            <v>651.33333333333337</v>
          </cell>
          <cell r="AG152">
            <v>651.33333333333337</v>
          </cell>
          <cell r="AH152">
            <v>651.33333333333337</v>
          </cell>
          <cell r="AI152">
            <v>651.33333333333337</v>
          </cell>
          <cell r="AJ152">
            <v>651.33333333333337</v>
          </cell>
          <cell r="AK152">
            <v>7815.9999999999991</v>
          </cell>
          <cell r="AL152">
            <v>0</v>
          </cell>
        </row>
        <row r="153">
          <cell r="B153" t="str">
            <v/>
          </cell>
          <cell r="C153" t="str">
            <v/>
          </cell>
          <cell r="D153" t="str">
            <v>CUSCONN101CCONCOMMON</v>
          </cell>
          <cell r="E153" t="str">
            <v>100013934</v>
          </cell>
          <cell r="F153" t="str">
            <v>96000</v>
          </cell>
          <cell r="G153" t="str">
            <v>General Administration</v>
          </cell>
          <cell r="H153" t="str">
            <v>311</v>
          </cell>
          <cell r="I153" t="str">
            <v>101</v>
          </cell>
          <cell r="J153" t="str">
            <v>5065</v>
          </cell>
          <cell r="K153" t="str">
            <v>Workorder Time</v>
          </cell>
          <cell r="L153" t="str">
            <v>Workorder Time</v>
          </cell>
          <cell r="M153" t="str">
            <v>METERPERSON, LEAD HAND</v>
          </cell>
          <cell r="O153">
            <v>73.397998046875003</v>
          </cell>
          <cell r="P153">
            <v>200</v>
          </cell>
          <cell r="Q153">
            <v>14679.599609375</v>
          </cell>
          <cell r="S153" t="str">
            <v/>
          </cell>
          <cell r="T153" t="str">
            <v>608000311-101-5065</v>
          </cell>
          <cell r="U153" t="str">
            <v>608000</v>
          </cell>
          <cell r="V153" t="str">
            <v>Direct labour - Work order</v>
          </cell>
          <cell r="X153">
            <v>14680</v>
          </cell>
          <cell r="Y153">
            <v>1223.3333333333333</v>
          </cell>
          <cell r="Z153">
            <v>1223.3333333333333</v>
          </cell>
          <cell r="AA153">
            <v>1223.3333333333333</v>
          </cell>
          <cell r="AB153">
            <v>1223.3333333333333</v>
          </cell>
          <cell r="AC153">
            <v>1223.3333333333333</v>
          </cell>
          <cell r="AD153">
            <v>1223.3333333333333</v>
          </cell>
          <cell r="AE153">
            <v>1223.3333333333333</v>
          </cell>
          <cell r="AF153">
            <v>1223.3333333333333</v>
          </cell>
          <cell r="AG153">
            <v>1223.3333333333333</v>
          </cell>
          <cell r="AH153">
            <v>1223.3333333333333</v>
          </cell>
          <cell r="AI153">
            <v>1223.3333333333333</v>
          </cell>
          <cell r="AJ153">
            <v>1223.3333333333333</v>
          </cell>
          <cell r="AK153">
            <v>14680.000000000002</v>
          </cell>
          <cell r="AL153">
            <v>0</v>
          </cell>
        </row>
        <row r="154">
          <cell r="B154" t="str">
            <v/>
          </cell>
          <cell r="C154" t="str">
            <v/>
          </cell>
          <cell r="D154" t="str">
            <v>CUSCONN101CCONCOMMON</v>
          </cell>
          <cell r="E154" t="str">
            <v>100013934</v>
          </cell>
          <cell r="F154" t="str">
            <v>96000</v>
          </cell>
          <cell r="G154" t="str">
            <v>General Administration</v>
          </cell>
          <cell r="H154" t="str">
            <v>311</v>
          </cell>
          <cell r="I154" t="str">
            <v>101</v>
          </cell>
          <cell r="J154" t="str">
            <v>5065</v>
          </cell>
          <cell r="K154" t="str">
            <v>Workorder Time</v>
          </cell>
          <cell r="L154" t="str">
            <v>Workorder Time</v>
          </cell>
          <cell r="M154" t="str">
            <v>Summer Student</v>
          </cell>
          <cell r="O154">
            <v>14.56</v>
          </cell>
          <cell r="P154">
            <v>500</v>
          </cell>
          <cell r="Q154">
            <v>7280</v>
          </cell>
          <cell r="S154" t="str">
            <v/>
          </cell>
          <cell r="T154" t="str">
            <v>608000311-101-5065</v>
          </cell>
          <cell r="U154" t="str">
            <v>608000</v>
          </cell>
          <cell r="V154" t="str">
            <v>Direct labour - Work order</v>
          </cell>
          <cell r="X154">
            <v>7280</v>
          </cell>
          <cell r="Y154">
            <v>606.66666666666663</v>
          </cell>
          <cell r="Z154">
            <v>606.66666666666663</v>
          </cell>
          <cell r="AA154">
            <v>606.66666666666663</v>
          </cell>
          <cell r="AB154">
            <v>606.66666666666663</v>
          </cell>
          <cell r="AC154">
            <v>606.66666666666663</v>
          </cell>
          <cell r="AD154">
            <v>606.66666666666663</v>
          </cell>
          <cell r="AE154">
            <v>606.66666666666663</v>
          </cell>
          <cell r="AF154">
            <v>606.66666666666663</v>
          </cell>
          <cell r="AG154">
            <v>606.66666666666663</v>
          </cell>
          <cell r="AH154">
            <v>606.66666666666663</v>
          </cell>
          <cell r="AI154">
            <v>606.66666666666663</v>
          </cell>
          <cell r="AJ154">
            <v>606.66666666666663</v>
          </cell>
          <cell r="AK154">
            <v>7280.0000000000009</v>
          </cell>
          <cell r="AL154">
            <v>0</v>
          </cell>
        </row>
        <row r="155">
          <cell r="B155" t="str">
            <v/>
          </cell>
          <cell r="C155" t="str">
            <v/>
          </cell>
          <cell r="D155" t="str">
            <v>CUSCONN101CCONCOMMON</v>
          </cell>
          <cell r="E155" t="str">
            <v>100013934</v>
          </cell>
          <cell r="F155" t="str">
            <v>96000</v>
          </cell>
          <cell r="G155" t="str">
            <v>General Administration</v>
          </cell>
          <cell r="H155" t="str">
            <v>311</v>
          </cell>
          <cell r="I155" t="str">
            <v>101</v>
          </cell>
          <cell r="J155" t="str">
            <v>5065</v>
          </cell>
          <cell r="K155" t="str">
            <v>Project Time</v>
          </cell>
          <cell r="L155" t="str">
            <v>Project Time</v>
          </cell>
          <cell r="M155" t="str">
            <v>SUPERVISOR, CUSTOMER CONNECTIONS</v>
          </cell>
          <cell r="O155">
            <v>84.962177734375004</v>
          </cell>
          <cell r="P155">
            <v>190</v>
          </cell>
          <cell r="Q155">
            <v>16142.813769531251</v>
          </cell>
          <cell r="S155" t="str">
            <v/>
          </cell>
          <cell r="T155" t="str">
            <v>609000311-101-5065</v>
          </cell>
          <cell r="U155" t="str">
            <v>609000</v>
          </cell>
          <cell r="V155" t="str">
            <v>Direct labour - Project (ABC costs)</v>
          </cell>
          <cell r="X155">
            <v>16143</v>
          </cell>
          <cell r="Y155">
            <v>1345.25</v>
          </cell>
          <cell r="Z155">
            <v>1345.25</v>
          </cell>
          <cell r="AA155">
            <v>1345.25</v>
          </cell>
          <cell r="AB155">
            <v>1345.25</v>
          </cell>
          <cell r="AC155">
            <v>1345.25</v>
          </cell>
          <cell r="AD155">
            <v>1345.25</v>
          </cell>
          <cell r="AE155">
            <v>1345.25</v>
          </cell>
          <cell r="AF155">
            <v>1345.25</v>
          </cell>
          <cell r="AG155">
            <v>1345.25</v>
          </cell>
          <cell r="AH155">
            <v>1345.25</v>
          </cell>
          <cell r="AI155">
            <v>1345.25</v>
          </cell>
          <cell r="AJ155">
            <v>1345.25</v>
          </cell>
          <cell r="AK155">
            <v>16143</v>
          </cell>
          <cell r="AL155">
            <v>0</v>
          </cell>
        </row>
        <row r="156">
          <cell r="B156" t="str">
            <v/>
          </cell>
          <cell r="C156" t="str">
            <v/>
          </cell>
          <cell r="D156" t="str">
            <v>CUSCONN101CCONCOMMON</v>
          </cell>
          <cell r="E156" t="str">
            <v>100013935</v>
          </cell>
          <cell r="F156" t="str">
            <v>96100</v>
          </cell>
          <cell r="G156" t="str">
            <v>Investigate Products &amp; Services</v>
          </cell>
          <cell r="H156" t="str">
            <v>311</v>
          </cell>
          <cell r="I156" t="str">
            <v>101</v>
          </cell>
          <cell r="J156" t="str">
            <v>5065</v>
          </cell>
          <cell r="K156" t="str">
            <v>A/P</v>
          </cell>
          <cell r="L156" t="str">
            <v>SA89 - Travel and Accommodations</v>
          </cell>
          <cell r="M156" t="str">
            <v>A/P</v>
          </cell>
          <cell r="N156">
            <v>100</v>
          </cell>
          <cell r="O156" t="str">
            <v/>
          </cell>
          <cell r="Q156" t="str">
            <v/>
          </cell>
          <cell r="S156" t="str">
            <v/>
          </cell>
          <cell r="T156" t="str">
            <v>620000311-101-5065</v>
          </cell>
          <cell r="U156" t="str">
            <v>620000</v>
          </cell>
          <cell r="V156" t="str">
            <v>Travel and accommodations</v>
          </cell>
          <cell r="X156">
            <v>100</v>
          </cell>
          <cell r="Y156">
            <v>8.3333333333333339</v>
          </cell>
          <cell r="Z156">
            <v>8.3333333333333339</v>
          </cell>
          <cell r="AA156">
            <v>8.3333333333333339</v>
          </cell>
          <cell r="AB156">
            <v>8.3333333333333339</v>
          </cell>
          <cell r="AC156">
            <v>8.3333333333333339</v>
          </cell>
          <cell r="AD156">
            <v>8.3333333333333339</v>
          </cell>
          <cell r="AE156">
            <v>8.3333333333333339</v>
          </cell>
          <cell r="AF156">
            <v>8.3333333333333339</v>
          </cell>
          <cell r="AG156">
            <v>8.3333333333333339</v>
          </cell>
          <cell r="AH156">
            <v>8.3333333333333339</v>
          </cell>
          <cell r="AI156">
            <v>8.3333333333333339</v>
          </cell>
          <cell r="AJ156">
            <v>8.3333333333333339</v>
          </cell>
          <cell r="AK156">
            <v>99.999999999999986</v>
          </cell>
          <cell r="AL156">
            <v>0</v>
          </cell>
        </row>
        <row r="157">
          <cell r="B157" t="str">
            <v/>
          </cell>
          <cell r="C157" t="str">
            <v/>
          </cell>
          <cell r="D157" t="str">
            <v>CUSCONN101CCONCOMMON</v>
          </cell>
          <cell r="E157" t="str">
            <v>100013935</v>
          </cell>
          <cell r="F157" t="str">
            <v>96100</v>
          </cell>
          <cell r="G157" t="str">
            <v>Investigate Products &amp; Services</v>
          </cell>
          <cell r="H157" t="str">
            <v>311</v>
          </cell>
          <cell r="I157" t="str">
            <v>101</v>
          </cell>
          <cell r="J157" t="str">
            <v>5065</v>
          </cell>
          <cell r="K157" t="str">
            <v>Project Time</v>
          </cell>
          <cell r="L157" t="str">
            <v>Project Time</v>
          </cell>
          <cell r="M157" t="str">
            <v>MANAGER, CUSTOMER CONNECTIONS</v>
          </cell>
          <cell r="O157">
            <v>90.150380859375005</v>
          </cell>
          <cell r="P157">
            <v>12</v>
          </cell>
          <cell r="Q157">
            <v>1081.8045703125001</v>
          </cell>
          <cell r="S157" t="str">
            <v/>
          </cell>
          <cell r="T157" t="str">
            <v>609000311-101-5065</v>
          </cell>
          <cell r="U157" t="str">
            <v>609000</v>
          </cell>
          <cell r="V157" t="str">
            <v>Direct labour - Project (ABC costs)</v>
          </cell>
          <cell r="X157">
            <v>1082</v>
          </cell>
          <cell r="Y157">
            <v>90.166666666666671</v>
          </cell>
          <cell r="Z157">
            <v>90.166666666666671</v>
          </cell>
          <cell r="AA157">
            <v>90.166666666666671</v>
          </cell>
          <cell r="AB157">
            <v>90.166666666666671</v>
          </cell>
          <cell r="AC157">
            <v>90.166666666666671</v>
          </cell>
          <cell r="AD157">
            <v>90.166666666666671</v>
          </cell>
          <cell r="AE157">
            <v>90.166666666666671</v>
          </cell>
          <cell r="AF157">
            <v>90.166666666666671</v>
          </cell>
          <cell r="AG157">
            <v>90.166666666666671</v>
          </cell>
          <cell r="AH157">
            <v>90.166666666666671</v>
          </cell>
          <cell r="AI157">
            <v>90.166666666666671</v>
          </cell>
          <cell r="AJ157">
            <v>90.166666666666671</v>
          </cell>
          <cell r="AK157">
            <v>1081.9999999999998</v>
          </cell>
          <cell r="AL157">
            <v>0</v>
          </cell>
        </row>
        <row r="158">
          <cell r="B158" t="str">
            <v/>
          </cell>
          <cell r="C158" t="str">
            <v/>
          </cell>
          <cell r="D158" t="str">
            <v>CUSCONN101CCONCOMMON</v>
          </cell>
          <cell r="E158" t="str">
            <v>100013935</v>
          </cell>
          <cell r="F158" t="str">
            <v>96100</v>
          </cell>
          <cell r="G158" t="str">
            <v>Investigate Products &amp; Services</v>
          </cell>
          <cell r="H158" t="str">
            <v>311</v>
          </cell>
          <cell r="I158" t="str">
            <v>101</v>
          </cell>
          <cell r="J158" t="str">
            <v>5065</v>
          </cell>
          <cell r="K158" t="str">
            <v>Project Time</v>
          </cell>
          <cell r="L158" t="str">
            <v>Project Time</v>
          </cell>
          <cell r="M158" t="str">
            <v>SUPERVISOR, CUSTOMER CONNECTIONS</v>
          </cell>
          <cell r="O158">
            <v>84.962177734375004</v>
          </cell>
          <cell r="P158">
            <v>24</v>
          </cell>
          <cell r="Q158">
            <v>2039.092265625</v>
          </cell>
          <cell r="S158" t="str">
            <v/>
          </cell>
          <cell r="T158" t="str">
            <v>609000311-101-5065</v>
          </cell>
          <cell r="U158" t="str">
            <v>609000</v>
          </cell>
          <cell r="V158" t="str">
            <v>Direct labour - Project (ABC costs)</v>
          </cell>
          <cell r="X158">
            <v>2039</v>
          </cell>
          <cell r="Y158">
            <v>169.91666666666666</v>
          </cell>
          <cell r="Z158">
            <v>169.91666666666666</v>
          </cell>
          <cell r="AA158">
            <v>169.91666666666666</v>
          </cell>
          <cell r="AB158">
            <v>169.91666666666666</v>
          </cell>
          <cell r="AC158">
            <v>169.91666666666666</v>
          </cell>
          <cell r="AD158">
            <v>169.91666666666666</v>
          </cell>
          <cell r="AE158">
            <v>169.91666666666666</v>
          </cell>
          <cell r="AF158">
            <v>169.91666666666666</v>
          </cell>
          <cell r="AG158">
            <v>169.91666666666666</v>
          </cell>
          <cell r="AH158">
            <v>169.91666666666666</v>
          </cell>
          <cell r="AI158">
            <v>169.91666666666666</v>
          </cell>
          <cell r="AJ158">
            <v>169.91666666666666</v>
          </cell>
          <cell r="AK158">
            <v>2039.0000000000002</v>
          </cell>
          <cell r="AL158">
            <v>0</v>
          </cell>
        </row>
        <row r="159">
          <cell r="B159" t="str">
            <v/>
          </cell>
          <cell r="C159" t="str">
            <v/>
          </cell>
          <cell r="D159" t="str">
            <v>CUSCONN101CCONCOMMON</v>
          </cell>
          <cell r="E159" t="str">
            <v>100013935</v>
          </cell>
          <cell r="F159" t="str">
            <v>96100</v>
          </cell>
          <cell r="G159" t="str">
            <v>Investigate Products &amp; Services</v>
          </cell>
          <cell r="H159" t="str">
            <v>311</v>
          </cell>
          <cell r="I159" t="str">
            <v>101</v>
          </cell>
          <cell r="J159" t="str">
            <v>5065</v>
          </cell>
          <cell r="K159" t="str">
            <v>Project Time</v>
          </cell>
          <cell r="L159" t="str">
            <v>Project Time</v>
          </cell>
          <cell r="O159" t="str">
            <v/>
          </cell>
          <cell r="Q159" t="str">
            <v/>
          </cell>
          <cell r="S159" t="str">
            <v/>
          </cell>
          <cell r="T159" t="str">
            <v>609000311-101-5065</v>
          </cell>
          <cell r="U159" t="str">
            <v>609000</v>
          </cell>
          <cell r="V159" t="str">
            <v>Direct labour - Project (ABC costs)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</row>
        <row r="160">
          <cell r="B160" t="str">
            <v/>
          </cell>
          <cell r="C160" t="str">
            <v/>
          </cell>
          <cell r="D160" t="str">
            <v>CUSCONN101CCONCOMMON</v>
          </cell>
          <cell r="E160" t="str">
            <v>100013936</v>
          </cell>
          <cell r="F160" t="str">
            <v>96300</v>
          </cell>
          <cell r="G160" t="str">
            <v>Manage Procurement</v>
          </cell>
          <cell r="H160" t="str">
            <v>311</v>
          </cell>
          <cell r="I160" t="str">
            <v>101</v>
          </cell>
          <cell r="J160" t="str">
            <v>5065</v>
          </cell>
          <cell r="K160" t="str">
            <v>Project Time</v>
          </cell>
          <cell r="L160" t="str">
            <v>Project Time</v>
          </cell>
          <cell r="M160" t="str">
            <v>MANAGER, CUSTOMER CONNECTIONS</v>
          </cell>
          <cell r="O160">
            <v>90.150380859375005</v>
          </cell>
          <cell r="Q160">
            <v>0</v>
          </cell>
          <cell r="S160" t="str">
            <v/>
          </cell>
          <cell r="T160" t="str">
            <v>609000311-101-5065</v>
          </cell>
          <cell r="U160" t="str">
            <v>609000</v>
          </cell>
          <cell r="V160" t="str">
            <v>Direct labour - Project (ABC costs)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</row>
        <row r="161">
          <cell r="B161" t="str">
            <v/>
          </cell>
          <cell r="C161" t="str">
            <v/>
          </cell>
          <cell r="D161" t="str">
            <v>CUSCONN101CCONCOMMON</v>
          </cell>
          <cell r="E161" t="str">
            <v>100013936</v>
          </cell>
          <cell r="F161" t="str">
            <v>96300</v>
          </cell>
          <cell r="G161" t="str">
            <v>Manage Procurement</v>
          </cell>
          <cell r="H161" t="str">
            <v>311</v>
          </cell>
          <cell r="I161" t="str">
            <v>101</v>
          </cell>
          <cell r="J161" t="str">
            <v>5065</v>
          </cell>
          <cell r="K161" t="str">
            <v>Project Time</v>
          </cell>
          <cell r="L161" t="str">
            <v>Project Time</v>
          </cell>
          <cell r="M161" t="str">
            <v>SUPERVISOR, CUSTOMER CONNECTIONS</v>
          </cell>
          <cell r="O161">
            <v>84.962177734375004</v>
          </cell>
          <cell r="P161">
            <v>40</v>
          </cell>
          <cell r="Q161">
            <v>3398.4871093750003</v>
          </cell>
          <cell r="S161" t="str">
            <v/>
          </cell>
          <cell r="T161" t="str">
            <v>609000311-101-5065</v>
          </cell>
          <cell r="U161" t="str">
            <v>609000</v>
          </cell>
          <cell r="V161" t="str">
            <v>Direct labour - Project (ABC costs)</v>
          </cell>
          <cell r="X161">
            <v>3398</v>
          </cell>
          <cell r="Y161">
            <v>283.16666666666669</v>
          </cell>
          <cell r="Z161">
            <v>283.16666666666669</v>
          </cell>
          <cell r="AA161">
            <v>283.16666666666669</v>
          </cell>
          <cell r="AB161">
            <v>283.16666666666669</v>
          </cell>
          <cell r="AC161">
            <v>283.16666666666669</v>
          </cell>
          <cell r="AD161">
            <v>283.16666666666669</v>
          </cell>
          <cell r="AE161">
            <v>283.16666666666669</v>
          </cell>
          <cell r="AF161">
            <v>283.16666666666669</v>
          </cell>
          <cell r="AG161">
            <v>283.16666666666669</v>
          </cell>
          <cell r="AH161">
            <v>283.16666666666669</v>
          </cell>
          <cell r="AI161">
            <v>283.16666666666669</v>
          </cell>
          <cell r="AJ161">
            <v>283.16666666666669</v>
          </cell>
          <cell r="AK161">
            <v>3397.9999999999995</v>
          </cell>
          <cell r="AL161">
            <v>0</v>
          </cell>
        </row>
        <row r="162">
          <cell r="B162" t="str">
            <v/>
          </cell>
          <cell r="C162" t="str">
            <v/>
          </cell>
          <cell r="D162" t="str">
            <v>CUSCONN101CCONCOMMON</v>
          </cell>
          <cell r="E162" t="str">
            <v>100013936</v>
          </cell>
          <cell r="F162" t="str">
            <v>96300</v>
          </cell>
          <cell r="G162" t="str">
            <v>Manage Procurement</v>
          </cell>
          <cell r="H162" t="str">
            <v>311</v>
          </cell>
          <cell r="I162" t="str">
            <v>101</v>
          </cell>
          <cell r="J162" t="str">
            <v>5065</v>
          </cell>
          <cell r="K162" t="str">
            <v>Project Time</v>
          </cell>
          <cell r="L162" t="str">
            <v>Project Time</v>
          </cell>
          <cell r="O162" t="str">
            <v/>
          </cell>
          <cell r="Q162" t="str">
            <v/>
          </cell>
          <cell r="S162" t="str">
            <v/>
          </cell>
          <cell r="T162" t="str">
            <v>609000311-101-5065</v>
          </cell>
          <cell r="U162" t="str">
            <v>609000</v>
          </cell>
          <cell r="V162" t="str">
            <v>Direct labour - Project (ABC costs)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</row>
        <row r="163">
          <cell r="B163" t="str">
            <v/>
          </cell>
          <cell r="C163" t="str">
            <v/>
          </cell>
          <cell r="D163" t="str">
            <v>CUSCONN101CCONCOMMON</v>
          </cell>
          <cell r="E163" t="str">
            <v>100013937</v>
          </cell>
          <cell r="F163" t="str">
            <v>96500</v>
          </cell>
          <cell r="G163" t="str">
            <v>Lunches and/or Breaks</v>
          </cell>
          <cell r="H163" t="str">
            <v>311</v>
          </cell>
          <cell r="I163" t="str">
            <v>101</v>
          </cell>
          <cell r="J163" t="str">
            <v>5065</v>
          </cell>
          <cell r="K163" t="str">
            <v>A/P</v>
          </cell>
          <cell r="L163" t="str">
            <v>SA90 - Meals and Entertainment</v>
          </cell>
          <cell r="M163" t="str">
            <v>A/P</v>
          </cell>
          <cell r="N163">
            <v>1300</v>
          </cell>
          <cell r="O163" t="str">
            <v/>
          </cell>
          <cell r="Q163" t="str">
            <v/>
          </cell>
          <cell r="S163" t="str">
            <v/>
          </cell>
          <cell r="T163" t="str">
            <v>622000311-101-5065</v>
          </cell>
          <cell r="U163" t="str">
            <v>622000</v>
          </cell>
          <cell r="V163" t="str">
            <v>Meals and entertainment</v>
          </cell>
          <cell r="X163">
            <v>1300</v>
          </cell>
          <cell r="Y163">
            <v>108.33333333333333</v>
          </cell>
          <cell r="Z163">
            <v>108.33333333333333</v>
          </cell>
          <cell r="AA163">
            <v>108.33333333333333</v>
          </cell>
          <cell r="AB163">
            <v>108.33333333333333</v>
          </cell>
          <cell r="AC163">
            <v>108.33333333333333</v>
          </cell>
          <cell r="AD163">
            <v>108.33333333333333</v>
          </cell>
          <cell r="AE163">
            <v>108.33333333333333</v>
          </cell>
          <cell r="AF163">
            <v>108.33333333333333</v>
          </cell>
          <cell r="AG163">
            <v>108.33333333333333</v>
          </cell>
          <cell r="AH163">
            <v>108.33333333333333</v>
          </cell>
          <cell r="AI163">
            <v>108.33333333333333</v>
          </cell>
          <cell r="AJ163">
            <v>108.33333333333333</v>
          </cell>
          <cell r="AK163">
            <v>1300</v>
          </cell>
          <cell r="AL163">
            <v>0</v>
          </cell>
        </row>
        <row r="164">
          <cell r="B164" t="str">
            <v/>
          </cell>
          <cell r="C164" t="str">
            <v/>
          </cell>
          <cell r="D164" t="str">
            <v>CUSCONN101CCONCOMMON</v>
          </cell>
          <cell r="E164" t="str">
            <v>100013937</v>
          </cell>
          <cell r="F164" t="str">
            <v>96500</v>
          </cell>
          <cell r="G164" t="str">
            <v>Lunches and/or Breaks</v>
          </cell>
          <cell r="H164" t="str">
            <v>311</v>
          </cell>
          <cell r="I164" t="str">
            <v>101</v>
          </cell>
          <cell r="J164" t="str">
            <v>5065</v>
          </cell>
          <cell r="K164" t="str">
            <v>Workorder Time</v>
          </cell>
          <cell r="L164" t="str">
            <v>Workorder Time</v>
          </cell>
          <cell r="M164" t="str">
            <v>Engineering Technician 2</v>
          </cell>
          <cell r="O164">
            <v>51.01459895833333</v>
          </cell>
          <cell r="P164">
            <v>250</v>
          </cell>
          <cell r="Q164">
            <v>12753.649739583332</v>
          </cell>
          <cell r="S164" t="str">
            <v/>
          </cell>
          <cell r="T164" t="str">
            <v>608000311-101-5065</v>
          </cell>
          <cell r="U164" t="str">
            <v>608000</v>
          </cell>
          <cell r="V164" t="str">
            <v>Direct labour - Work order</v>
          </cell>
          <cell r="W164" t="str">
            <v>2.5 hour per week x 50</v>
          </cell>
          <cell r="X164">
            <v>12754</v>
          </cell>
          <cell r="Y164">
            <v>1062.8333333333333</v>
          </cell>
          <cell r="Z164">
            <v>1062.8333333333333</v>
          </cell>
          <cell r="AA164">
            <v>1062.8333333333333</v>
          </cell>
          <cell r="AB164">
            <v>1062.8333333333333</v>
          </cell>
          <cell r="AC164">
            <v>1062.8333333333333</v>
          </cell>
          <cell r="AD164">
            <v>1062.8333333333333</v>
          </cell>
          <cell r="AE164">
            <v>1062.8333333333333</v>
          </cell>
          <cell r="AF164">
            <v>1062.8333333333333</v>
          </cell>
          <cell r="AG164">
            <v>1062.8333333333333</v>
          </cell>
          <cell r="AH164">
            <v>1062.8333333333333</v>
          </cell>
          <cell r="AI164">
            <v>1062.8333333333333</v>
          </cell>
          <cell r="AJ164">
            <v>1062.8333333333333</v>
          </cell>
          <cell r="AK164">
            <v>12754.000000000002</v>
          </cell>
          <cell r="AL164">
            <v>0</v>
          </cell>
        </row>
        <row r="165">
          <cell r="B165" t="str">
            <v/>
          </cell>
          <cell r="C165" t="str">
            <v/>
          </cell>
          <cell r="D165" t="str">
            <v>CUSCONN101CCONCOMMON</v>
          </cell>
          <cell r="E165" t="str">
            <v>100013937</v>
          </cell>
          <cell r="F165" t="str">
            <v>96500</v>
          </cell>
          <cell r="G165" t="str">
            <v>Lunches and/or Breaks</v>
          </cell>
          <cell r="H165" t="str">
            <v>311</v>
          </cell>
          <cell r="I165" t="str">
            <v>101</v>
          </cell>
          <cell r="J165" t="str">
            <v>5065</v>
          </cell>
          <cell r="K165" t="str">
            <v>Workorder Time</v>
          </cell>
          <cell r="L165" t="str">
            <v>Workorder Time</v>
          </cell>
          <cell r="M165" t="str">
            <v>Engineering Technologist</v>
          </cell>
          <cell r="O165">
            <v>71.453197916666667</v>
          </cell>
          <cell r="P165">
            <v>125</v>
          </cell>
          <cell r="Q165">
            <v>8931.6497395833339</v>
          </cell>
          <cell r="S165" t="str">
            <v/>
          </cell>
          <cell r="T165" t="str">
            <v>608000311-101-5065</v>
          </cell>
          <cell r="U165" t="str">
            <v>608000</v>
          </cell>
          <cell r="V165" t="str">
            <v>Direct labour - Work order</v>
          </cell>
          <cell r="X165">
            <v>8932</v>
          </cell>
          <cell r="Y165">
            <v>744.33333333333337</v>
          </cell>
          <cell r="Z165">
            <v>744.33333333333337</v>
          </cell>
          <cell r="AA165">
            <v>744.33333333333337</v>
          </cell>
          <cell r="AB165">
            <v>744.33333333333337</v>
          </cell>
          <cell r="AC165">
            <v>744.33333333333337</v>
          </cell>
          <cell r="AD165">
            <v>744.33333333333337</v>
          </cell>
          <cell r="AE165">
            <v>744.33333333333337</v>
          </cell>
          <cell r="AF165">
            <v>744.33333333333337</v>
          </cell>
          <cell r="AG165">
            <v>744.33333333333337</v>
          </cell>
          <cell r="AH165">
            <v>744.33333333333337</v>
          </cell>
          <cell r="AI165">
            <v>744.33333333333337</v>
          </cell>
          <cell r="AJ165">
            <v>744.33333333333337</v>
          </cell>
          <cell r="AK165">
            <v>8931.9999999999982</v>
          </cell>
          <cell r="AL165">
            <v>0</v>
          </cell>
        </row>
        <row r="166">
          <cell r="B166" t="str">
            <v/>
          </cell>
          <cell r="C166" t="str">
            <v/>
          </cell>
          <cell r="D166" t="str">
            <v>CUSCONN101CCONCOMMON</v>
          </cell>
          <cell r="E166" t="str">
            <v>100013937</v>
          </cell>
          <cell r="F166" t="str">
            <v>96500</v>
          </cell>
          <cell r="G166" t="str">
            <v>Lunches and/or Breaks</v>
          </cell>
          <cell r="H166" t="str">
            <v>311</v>
          </cell>
          <cell r="I166" t="str">
            <v>101</v>
          </cell>
          <cell r="J166" t="str">
            <v>5065</v>
          </cell>
          <cell r="K166" t="str">
            <v>Project Time</v>
          </cell>
          <cell r="L166" t="str">
            <v>Project Time</v>
          </cell>
          <cell r="M166" t="str">
            <v>MANAGER, CUSTOMER CONNECTIONS</v>
          </cell>
          <cell r="O166">
            <v>90.150380859375005</v>
          </cell>
          <cell r="P166">
            <v>54</v>
          </cell>
          <cell r="Q166">
            <v>4868.12056640625</v>
          </cell>
          <cell r="S166" t="str">
            <v/>
          </cell>
          <cell r="T166" t="str">
            <v>609000311-101-5065</v>
          </cell>
          <cell r="U166" t="str">
            <v>609000</v>
          </cell>
          <cell r="V166" t="str">
            <v>Direct labour - Project (ABC costs)</v>
          </cell>
          <cell r="X166">
            <v>4868</v>
          </cell>
          <cell r="Y166">
            <v>405.66666666666669</v>
          </cell>
          <cell r="Z166">
            <v>405.66666666666669</v>
          </cell>
          <cell r="AA166">
            <v>405.66666666666669</v>
          </cell>
          <cell r="AB166">
            <v>405.66666666666669</v>
          </cell>
          <cell r="AC166">
            <v>405.66666666666669</v>
          </cell>
          <cell r="AD166">
            <v>405.66666666666669</v>
          </cell>
          <cell r="AE166">
            <v>405.66666666666669</v>
          </cell>
          <cell r="AF166">
            <v>405.66666666666669</v>
          </cell>
          <cell r="AG166">
            <v>405.66666666666669</v>
          </cell>
          <cell r="AH166">
            <v>405.66666666666669</v>
          </cell>
          <cell r="AI166">
            <v>405.66666666666669</v>
          </cell>
          <cell r="AJ166">
            <v>405.66666666666669</v>
          </cell>
          <cell r="AK166">
            <v>4868</v>
          </cell>
          <cell r="AL166">
            <v>0</v>
          </cell>
        </row>
        <row r="167">
          <cell r="B167" t="str">
            <v/>
          </cell>
          <cell r="C167" t="str">
            <v/>
          </cell>
          <cell r="D167" t="str">
            <v>CUSCONN101CCONCOMMON</v>
          </cell>
          <cell r="E167" t="str">
            <v>100013937</v>
          </cell>
          <cell r="F167" t="str">
            <v>96500</v>
          </cell>
          <cell r="G167" t="str">
            <v>Lunches and/or Breaks</v>
          </cell>
          <cell r="H167" t="str">
            <v>311</v>
          </cell>
          <cell r="I167" t="str">
            <v>101</v>
          </cell>
          <cell r="J167" t="str">
            <v>5065</v>
          </cell>
          <cell r="K167" t="str">
            <v>Workorder Time</v>
          </cell>
          <cell r="L167" t="str">
            <v>Workorder Time</v>
          </cell>
          <cell r="M167" t="str">
            <v>METER SUPPORT CLERK</v>
          </cell>
          <cell r="O167">
            <v>42.023799479166669</v>
          </cell>
          <cell r="P167">
            <v>375</v>
          </cell>
          <cell r="Q167">
            <v>15758.924804687502</v>
          </cell>
          <cell r="S167" t="str">
            <v/>
          </cell>
          <cell r="T167" t="str">
            <v>608000311-101-5065</v>
          </cell>
          <cell r="U167" t="str">
            <v>608000</v>
          </cell>
          <cell r="V167" t="str">
            <v>Direct labour - Work order</v>
          </cell>
          <cell r="X167">
            <v>15759</v>
          </cell>
          <cell r="Y167">
            <v>1313.25</v>
          </cell>
          <cell r="Z167">
            <v>1313.25</v>
          </cell>
          <cell r="AA167">
            <v>1313.25</v>
          </cell>
          <cell r="AB167">
            <v>1313.25</v>
          </cell>
          <cell r="AC167">
            <v>1313.25</v>
          </cell>
          <cell r="AD167">
            <v>1313.25</v>
          </cell>
          <cell r="AE167">
            <v>1313.25</v>
          </cell>
          <cell r="AF167">
            <v>1313.25</v>
          </cell>
          <cell r="AG167">
            <v>1313.25</v>
          </cell>
          <cell r="AH167">
            <v>1313.25</v>
          </cell>
          <cell r="AI167">
            <v>1313.25</v>
          </cell>
          <cell r="AJ167">
            <v>1313.25</v>
          </cell>
          <cell r="AK167">
            <v>15759</v>
          </cell>
          <cell r="AL167">
            <v>0</v>
          </cell>
        </row>
        <row r="168">
          <cell r="B168" t="str">
            <v/>
          </cell>
          <cell r="C168" t="str">
            <v/>
          </cell>
          <cell r="D168" t="str">
            <v>CUSCONN101CCONCOMMON</v>
          </cell>
          <cell r="E168" t="str">
            <v>100013937</v>
          </cell>
          <cell r="F168" t="str">
            <v>96500</v>
          </cell>
          <cell r="G168" t="str">
            <v>Lunches and/or Breaks</v>
          </cell>
          <cell r="H168" t="str">
            <v>311</v>
          </cell>
          <cell r="I168" t="str">
            <v>101</v>
          </cell>
          <cell r="J168" t="str">
            <v>5065</v>
          </cell>
          <cell r="K168" t="str">
            <v>Workorder Time</v>
          </cell>
          <cell r="L168" t="str">
            <v>Workorder Time</v>
          </cell>
          <cell r="M168" t="str">
            <v>Meterperson - 1st Class</v>
          </cell>
          <cell r="O168">
            <v>67.801499023437501</v>
          </cell>
          <cell r="P168">
            <v>2000</v>
          </cell>
          <cell r="Q168">
            <v>135602.998046875</v>
          </cell>
          <cell r="S168" t="str">
            <v/>
          </cell>
          <cell r="T168" t="str">
            <v>608000311-101-5065</v>
          </cell>
          <cell r="U168" t="str">
            <v>608000</v>
          </cell>
          <cell r="V168" t="str">
            <v>Direct labour - Work order</v>
          </cell>
          <cell r="W168" t="str">
            <v xml:space="preserve">10 x 200 days </v>
          </cell>
          <cell r="X168">
            <v>135603</v>
          </cell>
          <cell r="Y168">
            <v>11300.25</v>
          </cell>
          <cell r="Z168">
            <v>11300.25</v>
          </cell>
          <cell r="AA168">
            <v>11300.25</v>
          </cell>
          <cell r="AB168">
            <v>11300.25</v>
          </cell>
          <cell r="AC168">
            <v>11300.25</v>
          </cell>
          <cell r="AD168">
            <v>11300.25</v>
          </cell>
          <cell r="AE168">
            <v>11300.25</v>
          </cell>
          <cell r="AF168">
            <v>11300.25</v>
          </cell>
          <cell r="AG168">
            <v>11300.25</v>
          </cell>
          <cell r="AH168">
            <v>11300.25</v>
          </cell>
          <cell r="AI168">
            <v>11300.25</v>
          </cell>
          <cell r="AJ168">
            <v>11300.25</v>
          </cell>
          <cell r="AK168">
            <v>135603</v>
          </cell>
          <cell r="AL168">
            <v>0</v>
          </cell>
        </row>
        <row r="169">
          <cell r="B169" t="str">
            <v/>
          </cell>
          <cell r="C169" t="str">
            <v/>
          </cell>
          <cell r="D169" t="str">
            <v>CUSCONN101CCONCOMMON</v>
          </cell>
          <cell r="E169" t="str">
            <v>100013937</v>
          </cell>
          <cell r="F169" t="str">
            <v>96500</v>
          </cell>
          <cell r="G169" t="str">
            <v>Lunches and/or Breaks</v>
          </cell>
          <cell r="H169" t="str">
            <v>311</v>
          </cell>
          <cell r="I169" t="str">
            <v>101</v>
          </cell>
          <cell r="J169" t="str">
            <v>5065</v>
          </cell>
          <cell r="K169" t="str">
            <v>Project Time</v>
          </cell>
          <cell r="L169" t="str">
            <v>Project Time</v>
          </cell>
          <cell r="M169" t="str">
            <v>SUPERVISOR, CUSTOMER CONNECTIONS</v>
          </cell>
          <cell r="O169">
            <v>84.962177734375004</v>
          </cell>
          <cell r="P169">
            <v>54</v>
          </cell>
          <cell r="Q169">
            <v>4587.9575976562501</v>
          </cell>
          <cell r="S169" t="str">
            <v/>
          </cell>
          <cell r="T169" t="str">
            <v>609000311-101-5065</v>
          </cell>
          <cell r="U169" t="str">
            <v>609000</v>
          </cell>
          <cell r="V169" t="str">
            <v>Direct labour - Project (ABC costs)</v>
          </cell>
          <cell r="X169">
            <v>4588</v>
          </cell>
          <cell r="Y169">
            <v>382.33333333333331</v>
          </cell>
          <cell r="Z169">
            <v>382.33333333333331</v>
          </cell>
          <cell r="AA169">
            <v>382.33333333333331</v>
          </cell>
          <cell r="AB169">
            <v>382.33333333333331</v>
          </cell>
          <cell r="AC169">
            <v>382.33333333333331</v>
          </cell>
          <cell r="AD169">
            <v>382.33333333333331</v>
          </cell>
          <cell r="AE169">
            <v>382.33333333333331</v>
          </cell>
          <cell r="AF169">
            <v>382.33333333333331</v>
          </cell>
          <cell r="AG169">
            <v>382.33333333333331</v>
          </cell>
          <cell r="AH169">
            <v>382.33333333333331</v>
          </cell>
          <cell r="AI169">
            <v>382.33333333333331</v>
          </cell>
          <cell r="AJ169">
            <v>382.33333333333331</v>
          </cell>
          <cell r="AK169">
            <v>4588</v>
          </cell>
          <cell r="AL169">
            <v>0</v>
          </cell>
        </row>
        <row r="170">
          <cell r="B170" t="str">
            <v/>
          </cell>
          <cell r="C170" t="str">
            <v/>
          </cell>
          <cell r="D170" t="str">
            <v>CUSCONN101CCONCOMMON</v>
          </cell>
          <cell r="E170" t="str">
            <v>100013938</v>
          </cell>
          <cell r="F170" t="str">
            <v>97000</v>
          </cell>
          <cell r="G170" t="str">
            <v>Interviewing Prospective Candidates</v>
          </cell>
          <cell r="H170" t="str">
            <v>311</v>
          </cell>
          <cell r="I170" t="str">
            <v>101</v>
          </cell>
          <cell r="J170" t="str">
            <v>5065</v>
          </cell>
          <cell r="K170" t="str">
            <v>Project Time</v>
          </cell>
          <cell r="L170" t="str">
            <v>Project Time</v>
          </cell>
          <cell r="M170" t="str">
            <v>MANAGER, CUSTOMER CONNECTIONS</v>
          </cell>
          <cell r="O170">
            <v>90.150380859375005</v>
          </cell>
          <cell r="P170">
            <v>22</v>
          </cell>
          <cell r="Q170">
            <v>1983.30837890625</v>
          </cell>
          <cell r="S170" t="str">
            <v/>
          </cell>
          <cell r="T170" t="str">
            <v>609000311-101-5065</v>
          </cell>
          <cell r="U170" t="str">
            <v>609000</v>
          </cell>
          <cell r="V170" t="str">
            <v>Direct labour - Project (ABC costs)</v>
          </cell>
          <cell r="X170">
            <v>1983</v>
          </cell>
          <cell r="Y170">
            <v>165.25</v>
          </cell>
          <cell r="Z170">
            <v>165.25</v>
          </cell>
          <cell r="AA170">
            <v>165.25</v>
          </cell>
          <cell r="AB170">
            <v>165.25</v>
          </cell>
          <cell r="AC170">
            <v>165.25</v>
          </cell>
          <cell r="AD170">
            <v>165.25</v>
          </cell>
          <cell r="AE170">
            <v>165.25</v>
          </cell>
          <cell r="AF170">
            <v>165.25</v>
          </cell>
          <cell r="AG170">
            <v>165.25</v>
          </cell>
          <cell r="AH170">
            <v>165.25</v>
          </cell>
          <cell r="AI170">
            <v>165.25</v>
          </cell>
          <cell r="AJ170">
            <v>165.25</v>
          </cell>
          <cell r="AK170">
            <v>1983</v>
          </cell>
          <cell r="AL170">
            <v>0</v>
          </cell>
        </row>
        <row r="171">
          <cell r="B171" t="str">
            <v/>
          </cell>
          <cell r="C171" t="str">
            <v/>
          </cell>
          <cell r="D171" t="str">
            <v>CUSCONN101CCONCOMMON</v>
          </cell>
          <cell r="E171" t="str">
            <v>100013938</v>
          </cell>
          <cell r="F171" t="str">
            <v>97000</v>
          </cell>
          <cell r="G171" t="str">
            <v>Interviewing Prospective Candidates</v>
          </cell>
          <cell r="H171" t="str">
            <v>311</v>
          </cell>
          <cell r="I171" t="str">
            <v>101</v>
          </cell>
          <cell r="J171" t="str">
            <v>5065</v>
          </cell>
          <cell r="K171" t="str">
            <v>Project Time</v>
          </cell>
          <cell r="L171" t="str">
            <v>Project Time</v>
          </cell>
          <cell r="M171" t="str">
            <v>SUPERVISOR, CUSTOMER CONNECTIONS</v>
          </cell>
          <cell r="O171">
            <v>84.962177734375004</v>
          </cell>
          <cell r="P171">
            <v>22</v>
          </cell>
          <cell r="Q171">
            <v>1869.1679101562502</v>
          </cell>
          <cell r="S171" t="str">
            <v/>
          </cell>
          <cell r="T171" t="str">
            <v>609000311-101-5065</v>
          </cell>
          <cell r="U171" t="str">
            <v>609000</v>
          </cell>
          <cell r="V171" t="str">
            <v>Direct labour - Project (ABC costs)</v>
          </cell>
          <cell r="X171">
            <v>1869</v>
          </cell>
          <cell r="Y171">
            <v>155.75</v>
          </cell>
          <cell r="Z171">
            <v>155.75</v>
          </cell>
          <cell r="AA171">
            <v>155.75</v>
          </cell>
          <cell r="AB171">
            <v>155.75</v>
          </cell>
          <cell r="AC171">
            <v>155.75</v>
          </cell>
          <cell r="AD171">
            <v>155.75</v>
          </cell>
          <cell r="AE171">
            <v>155.75</v>
          </cell>
          <cell r="AF171">
            <v>155.75</v>
          </cell>
          <cell r="AG171">
            <v>155.75</v>
          </cell>
          <cell r="AH171">
            <v>155.75</v>
          </cell>
          <cell r="AI171">
            <v>155.75</v>
          </cell>
          <cell r="AJ171">
            <v>155.75</v>
          </cell>
          <cell r="AK171">
            <v>1869</v>
          </cell>
          <cell r="AL171">
            <v>0</v>
          </cell>
        </row>
        <row r="172">
          <cell r="B172" t="str">
            <v/>
          </cell>
          <cell r="C172" t="str">
            <v/>
          </cell>
          <cell r="D172" t="str">
            <v>CUSCONN101CCONCOMMON</v>
          </cell>
          <cell r="E172" t="str">
            <v>100013938</v>
          </cell>
          <cell r="F172" t="str">
            <v>97000</v>
          </cell>
          <cell r="G172" t="str">
            <v>Interviewing Prospective Candidates</v>
          </cell>
          <cell r="H172" t="str">
            <v>311</v>
          </cell>
          <cell r="I172" t="str">
            <v>101</v>
          </cell>
          <cell r="J172" t="str">
            <v>5065</v>
          </cell>
          <cell r="K172" t="str">
            <v>Project Time</v>
          </cell>
          <cell r="L172" t="str">
            <v>Project Time</v>
          </cell>
          <cell r="O172" t="str">
            <v/>
          </cell>
          <cell r="Q172" t="str">
            <v/>
          </cell>
          <cell r="S172" t="str">
            <v/>
          </cell>
          <cell r="T172" t="str">
            <v>609000311-101-5065</v>
          </cell>
          <cell r="U172" t="str">
            <v>609000</v>
          </cell>
          <cell r="V172" t="str">
            <v>Direct labour - Project (ABC costs)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</row>
        <row r="173">
          <cell r="B173" t="str">
            <v/>
          </cell>
          <cell r="C173" t="str">
            <v/>
          </cell>
          <cell r="D173" t="str">
            <v>CUSCONN101CCONCORE</v>
          </cell>
          <cell r="E173" t="str">
            <v>100013939</v>
          </cell>
          <cell r="F173" t="str">
            <v>45090</v>
          </cell>
          <cell r="G173" t="str">
            <v>Research New Technologies &amp; installation processes</v>
          </cell>
          <cell r="H173" t="str">
            <v>311</v>
          </cell>
          <cell r="I173" t="str">
            <v>101</v>
          </cell>
          <cell r="J173" t="str">
            <v>5065</v>
          </cell>
          <cell r="K173" t="str">
            <v>A/P</v>
          </cell>
          <cell r="L173" t="str">
            <v>SA12 - Other Supplies</v>
          </cell>
          <cell r="M173" t="str">
            <v>A/P</v>
          </cell>
          <cell r="O173" t="str">
            <v/>
          </cell>
          <cell r="Q173" t="str">
            <v/>
          </cell>
          <cell r="S173" t="str">
            <v/>
          </cell>
          <cell r="T173" t="str">
            <v>709000311-101-5065</v>
          </cell>
          <cell r="U173" t="str">
            <v>709000</v>
          </cell>
          <cell r="V173" t="str">
            <v>Other supplies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</row>
        <row r="174">
          <cell r="B174" t="str">
            <v/>
          </cell>
          <cell r="C174" t="str">
            <v/>
          </cell>
          <cell r="D174" t="str">
            <v>CUSCONN101CCONCORE</v>
          </cell>
          <cell r="E174" t="str">
            <v>100013939</v>
          </cell>
          <cell r="F174" t="str">
            <v>45090</v>
          </cell>
          <cell r="G174" t="str">
            <v>Research New Technologies &amp; installation processes</v>
          </cell>
          <cell r="H174" t="str">
            <v>311</v>
          </cell>
          <cell r="I174" t="str">
            <v>101</v>
          </cell>
          <cell r="J174" t="str">
            <v>5065</v>
          </cell>
          <cell r="K174" t="str">
            <v>Project Time</v>
          </cell>
          <cell r="L174" t="str">
            <v>Project Time</v>
          </cell>
          <cell r="M174" t="str">
            <v>MANAGER, CUSTOMER CONNECTIONS</v>
          </cell>
          <cell r="O174">
            <v>90.150380859375005</v>
          </cell>
          <cell r="Q174">
            <v>0</v>
          </cell>
          <cell r="S174" t="str">
            <v/>
          </cell>
          <cell r="T174" t="str">
            <v>609000311-101-5065</v>
          </cell>
          <cell r="U174" t="str">
            <v>609000</v>
          </cell>
          <cell r="V174" t="str">
            <v>Direct labour - Project (ABC costs)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</row>
        <row r="175">
          <cell r="B175" t="str">
            <v/>
          </cell>
          <cell r="C175" t="str">
            <v/>
          </cell>
          <cell r="D175" t="str">
            <v>CUSCONN101CCONCORE</v>
          </cell>
          <cell r="E175" t="str">
            <v>100013939</v>
          </cell>
          <cell r="F175" t="str">
            <v>45090</v>
          </cell>
          <cell r="G175" t="str">
            <v>Research New Technologies &amp; installation processes</v>
          </cell>
          <cell r="H175" t="str">
            <v>311</v>
          </cell>
          <cell r="I175" t="str">
            <v>101</v>
          </cell>
          <cell r="J175" t="str">
            <v>5065</v>
          </cell>
          <cell r="K175" t="str">
            <v>Project Time</v>
          </cell>
          <cell r="L175" t="str">
            <v>Project Time</v>
          </cell>
          <cell r="M175" t="str">
            <v>SUPERVISOR, CUSTOMER CONNECTIONS</v>
          </cell>
          <cell r="O175">
            <v>84.962177734375004</v>
          </cell>
          <cell r="Q175">
            <v>0</v>
          </cell>
          <cell r="S175" t="str">
            <v/>
          </cell>
          <cell r="T175" t="str">
            <v>609000311-101-5065</v>
          </cell>
          <cell r="U175" t="str">
            <v>609000</v>
          </cell>
          <cell r="V175" t="str">
            <v>Direct labour - Project (ABC costs)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</row>
        <row r="176">
          <cell r="B176" t="str">
            <v/>
          </cell>
          <cell r="C176" t="str">
            <v/>
          </cell>
          <cell r="D176" t="str">
            <v>CUSCONN101CCONCORE</v>
          </cell>
          <cell r="E176" t="str">
            <v>100013939</v>
          </cell>
          <cell r="F176" t="str">
            <v>45090</v>
          </cell>
          <cell r="G176" t="str">
            <v>Research New Technologies &amp; installation processes</v>
          </cell>
          <cell r="H176" t="str">
            <v>311</v>
          </cell>
          <cell r="I176" t="str">
            <v>101</v>
          </cell>
          <cell r="J176" t="str">
            <v>5065</v>
          </cell>
          <cell r="K176" t="str">
            <v>Project Time</v>
          </cell>
          <cell r="L176" t="str">
            <v>Project Time</v>
          </cell>
          <cell r="O176" t="str">
            <v/>
          </cell>
          <cell r="Q176" t="str">
            <v/>
          </cell>
          <cell r="S176" t="str">
            <v/>
          </cell>
          <cell r="T176" t="str">
            <v>609000311-101-5065</v>
          </cell>
          <cell r="U176" t="str">
            <v>609000</v>
          </cell>
          <cell r="V176" t="str">
            <v>Direct labour - Project (ABC costs)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</row>
        <row r="177">
          <cell r="B177" t="str">
            <v/>
          </cell>
          <cell r="C177" t="str">
            <v/>
          </cell>
          <cell r="D177" t="str">
            <v>CUSCONN101CCONCORE</v>
          </cell>
          <cell r="E177" t="str">
            <v>100013940</v>
          </cell>
          <cell r="F177" t="str">
            <v>45200</v>
          </cell>
          <cell r="G177" t="str">
            <v>Customer Inquiries-Misc</v>
          </cell>
          <cell r="H177" t="str">
            <v>311</v>
          </cell>
          <cell r="I177" t="str">
            <v>101</v>
          </cell>
          <cell r="J177" t="str">
            <v>5065</v>
          </cell>
          <cell r="K177" t="str">
            <v>Workorder Time</v>
          </cell>
          <cell r="L177" t="str">
            <v>Workorder Time</v>
          </cell>
          <cell r="M177" t="str">
            <v>Engineering Technician 2</v>
          </cell>
          <cell r="O177">
            <v>51.01459895833333</v>
          </cell>
          <cell r="P177">
            <v>200</v>
          </cell>
          <cell r="Q177">
            <v>10202.919791666665</v>
          </cell>
          <cell r="S177" t="str">
            <v/>
          </cell>
          <cell r="T177" t="str">
            <v>608000311-101-5065</v>
          </cell>
          <cell r="U177" t="str">
            <v>608000</v>
          </cell>
          <cell r="V177" t="str">
            <v>Direct labour - Work order</v>
          </cell>
          <cell r="W177" t="str">
            <v>2 hours per week</v>
          </cell>
          <cell r="X177">
            <v>10203</v>
          </cell>
          <cell r="Y177">
            <v>850.25</v>
          </cell>
          <cell r="Z177">
            <v>850.25</v>
          </cell>
          <cell r="AA177">
            <v>850.25</v>
          </cell>
          <cell r="AB177">
            <v>850.25</v>
          </cell>
          <cell r="AC177">
            <v>850.25</v>
          </cell>
          <cell r="AD177">
            <v>850.25</v>
          </cell>
          <cell r="AE177">
            <v>850.25</v>
          </cell>
          <cell r="AF177">
            <v>850.25</v>
          </cell>
          <cell r="AG177">
            <v>850.25</v>
          </cell>
          <cell r="AH177">
            <v>850.25</v>
          </cell>
          <cell r="AI177">
            <v>850.25</v>
          </cell>
          <cell r="AJ177">
            <v>850.25</v>
          </cell>
          <cell r="AK177">
            <v>10203</v>
          </cell>
          <cell r="AL177">
            <v>0</v>
          </cell>
        </row>
        <row r="178">
          <cell r="B178" t="str">
            <v/>
          </cell>
          <cell r="C178" t="str">
            <v/>
          </cell>
          <cell r="D178" t="str">
            <v>CUSCONN101CCONCORE</v>
          </cell>
          <cell r="E178" t="str">
            <v>100013940</v>
          </cell>
          <cell r="F178" t="str">
            <v>45200</v>
          </cell>
          <cell r="G178" t="str">
            <v>Customer Inquiries-Misc</v>
          </cell>
          <cell r="H178" t="str">
            <v>311</v>
          </cell>
          <cell r="I178" t="str">
            <v>101</v>
          </cell>
          <cell r="J178" t="str">
            <v>5065</v>
          </cell>
          <cell r="K178" t="str">
            <v>Workorder Time</v>
          </cell>
          <cell r="L178" t="str">
            <v>Workorder Time</v>
          </cell>
          <cell r="M178" t="str">
            <v>Engineering Technologist</v>
          </cell>
          <cell r="O178">
            <v>71.453197916666667</v>
          </cell>
          <cell r="P178">
            <v>100</v>
          </cell>
          <cell r="Q178">
            <v>7145.3197916666668</v>
          </cell>
          <cell r="S178" t="str">
            <v/>
          </cell>
          <cell r="T178" t="str">
            <v>608000311-101-5065</v>
          </cell>
          <cell r="U178" t="str">
            <v>608000</v>
          </cell>
          <cell r="V178" t="str">
            <v>Direct labour - Work order</v>
          </cell>
          <cell r="X178">
            <v>7145</v>
          </cell>
          <cell r="Y178">
            <v>595.41666666666663</v>
          </cell>
          <cell r="Z178">
            <v>595.41666666666663</v>
          </cell>
          <cell r="AA178">
            <v>595.41666666666663</v>
          </cell>
          <cell r="AB178">
            <v>595.41666666666663</v>
          </cell>
          <cell r="AC178">
            <v>595.41666666666663</v>
          </cell>
          <cell r="AD178">
            <v>595.41666666666663</v>
          </cell>
          <cell r="AE178">
            <v>595.41666666666663</v>
          </cell>
          <cell r="AF178">
            <v>595.41666666666663</v>
          </cell>
          <cell r="AG178">
            <v>595.41666666666663</v>
          </cell>
          <cell r="AH178">
            <v>595.41666666666663</v>
          </cell>
          <cell r="AI178">
            <v>595.41666666666663</v>
          </cell>
          <cell r="AJ178">
            <v>595.41666666666663</v>
          </cell>
          <cell r="AK178">
            <v>7145.0000000000009</v>
          </cell>
          <cell r="AL178">
            <v>0</v>
          </cell>
        </row>
        <row r="179">
          <cell r="B179" t="str">
            <v/>
          </cell>
          <cell r="C179" t="str">
            <v/>
          </cell>
          <cell r="D179" t="str">
            <v>CUSCONN101CCONCORE</v>
          </cell>
          <cell r="E179" t="str">
            <v>100013940</v>
          </cell>
          <cell r="F179" t="str">
            <v>45200</v>
          </cell>
          <cell r="G179" t="str">
            <v>Customer Inquiries-Misc</v>
          </cell>
          <cell r="H179" t="str">
            <v>311</v>
          </cell>
          <cell r="I179" t="str">
            <v>101</v>
          </cell>
          <cell r="J179" t="str">
            <v>5065</v>
          </cell>
          <cell r="K179" t="str">
            <v>Project Time</v>
          </cell>
          <cell r="L179" t="str">
            <v>Project Time</v>
          </cell>
          <cell r="M179" t="str">
            <v>MANAGER, CUSTOMER CONNECTIONS</v>
          </cell>
          <cell r="O179">
            <v>90.150380859375005</v>
          </cell>
          <cell r="P179">
            <v>50</v>
          </cell>
          <cell r="Q179">
            <v>4507.51904296875</v>
          </cell>
          <cell r="S179" t="str">
            <v/>
          </cell>
          <cell r="T179" t="str">
            <v>609000311-101-5065</v>
          </cell>
          <cell r="U179" t="str">
            <v>609000</v>
          </cell>
          <cell r="V179" t="str">
            <v>Direct labour - Project (ABC costs)</v>
          </cell>
          <cell r="X179">
            <v>4508</v>
          </cell>
          <cell r="Y179">
            <v>375.66666666666669</v>
          </cell>
          <cell r="Z179">
            <v>375.66666666666669</v>
          </cell>
          <cell r="AA179">
            <v>375.66666666666669</v>
          </cell>
          <cell r="AB179">
            <v>375.66666666666669</v>
          </cell>
          <cell r="AC179">
            <v>375.66666666666669</v>
          </cell>
          <cell r="AD179">
            <v>375.66666666666669</v>
          </cell>
          <cell r="AE179">
            <v>375.66666666666669</v>
          </cell>
          <cell r="AF179">
            <v>375.66666666666669</v>
          </cell>
          <cell r="AG179">
            <v>375.66666666666669</v>
          </cell>
          <cell r="AH179">
            <v>375.66666666666669</v>
          </cell>
          <cell r="AI179">
            <v>375.66666666666669</v>
          </cell>
          <cell r="AJ179">
            <v>375.66666666666669</v>
          </cell>
          <cell r="AK179">
            <v>4508</v>
          </cell>
          <cell r="AL179">
            <v>0</v>
          </cell>
        </row>
        <row r="180">
          <cell r="B180" t="str">
            <v/>
          </cell>
          <cell r="C180" t="str">
            <v/>
          </cell>
          <cell r="D180" t="str">
            <v>CUSCONN101CCONCORE</v>
          </cell>
          <cell r="E180" t="str">
            <v>100013940</v>
          </cell>
          <cell r="F180" t="str">
            <v>45200</v>
          </cell>
          <cell r="G180" t="str">
            <v>Customer Inquiries-Misc</v>
          </cell>
          <cell r="H180" t="str">
            <v>311</v>
          </cell>
          <cell r="I180" t="str">
            <v>101</v>
          </cell>
          <cell r="J180" t="str">
            <v>5065</v>
          </cell>
          <cell r="K180" t="str">
            <v>Workorder Time</v>
          </cell>
          <cell r="L180" t="str">
            <v>Workorder Time</v>
          </cell>
          <cell r="M180" t="str">
            <v>METER SUPPORT CLERK</v>
          </cell>
          <cell r="O180">
            <v>42.023799479166669</v>
          </cell>
          <cell r="P180">
            <v>900</v>
          </cell>
          <cell r="Q180">
            <v>37821.419531250001</v>
          </cell>
          <cell r="S180" t="str">
            <v/>
          </cell>
          <cell r="T180" t="str">
            <v>608000311-101-5065</v>
          </cell>
          <cell r="U180" t="str">
            <v>608000</v>
          </cell>
          <cell r="V180" t="str">
            <v>Direct labour - Work order</v>
          </cell>
          <cell r="X180">
            <v>37821</v>
          </cell>
          <cell r="Y180">
            <v>3151.75</v>
          </cell>
          <cell r="Z180">
            <v>3151.75</v>
          </cell>
          <cell r="AA180">
            <v>3151.75</v>
          </cell>
          <cell r="AB180">
            <v>3151.75</v>
          </cell>
          <cell r="AC180">
            <v>3151.75</v>
          </cell>
          <cell r="AD180">
            <v>3151.75</v>
          </cell>
          <cell r="AE180">
            <v>3151.75</v>
          </cell>
          <cell r="AF180">
            <v>3151.75</v>
          </cell>
          <cell r="AG180">
            <v>3151.75</v>
          </cell>
          <cell r="AH180">
            <v>3151.75</v>
          </cell>
          <cell r="AI180">
            <v>3151.75</v>
          </cell>
          <cell r="AJ180">
            <v>3151.75</v>
          </cell>
          <cell r="AK180">
            <v>37821</v>
          </cell>
          <cell r="AL180">
            <v>0</v>
          </cell>
        </row>
        <row r="181">
          <cell r="B181" t="str">
            <v/>
          </cell>
          <cell r="C181" t="str">
            <v/>
          </cell>
          <cell r="D181" t="str">
            <v>CUSCONN101CCONCORE</v>
          </cell>
          <cell r="E181" t="str">
            <v>100013940</v>
          </cell>
          <cell r="F181" t="str">
            <v>45200</v>
          </cell>
          <cell r="G181" t="str">
            <v>Customer Inquiries-Misc</v>
          </cell>
          <cell r="H181" t="str">
            <v>311</v>
          </cell>
          <cell r="I181" t="str">
            <v>101</v>
          </cell>
          <cell r="J181" t="str">
            <v>5065</v>
          </cell>
          <cell r="K181" t="str">
            <v>Project Time</v>
          </cell>
          <cell r="L181" t="str">
            <v>Project Time</v>
          </cell>
          <cell r="M181" t="str">
            <v>SUPERVISOR, CUSTOMER CONNECTIONS</v>
          </cell>
          <cell r="O181">
            <v>84.962177734375004</v>
          </cell>
          <cell r="P181">
            <v>50</v>
          </cell>
          <cell r="Q181">
            <v>4248.10888671875</v>
          </cell>
          <cell r="S181" t="str">
            <v/>
          </cell>
          <cell r="T181" t="str">
            <v>609000311-101-5065</v>
          </cell>
          <cell r="U181" t="str">
            <v>609000</v>
          </cell>
          <cell r="V181" t="str">
            <v>Direct labour - Project (ABC costs)</v>
          </cell>
          <cell r="X181">
            <v>4248</v>
          </cell>
          <cell r="Y181">
            <v>354</v>
          </cell>
          <cell r="Z181">
            <v>354</v>
          </cell>
          <cell r="AA181">
            <v>354</v>
          </cell>
          <cell r="AB181">
            <v>354</v>
          </cell>
          <cell r="AC181">
            <v>354</v>
          </cell>
          <cell r="AD181">
            <v>354</v>
          </cell>
          <cell r="AE181">
            <v>354</v>
          </cell>
          <cell r="AF181">
            <v>354</v>
          </cell>
          <cell r="AG181">
            <v>354</v>
          </cell>
          <cell r="AH181">
            <v>354</v>
          </cell>
          <cell r="AI181">
            <v>354</v>
          </cell>
          <cell r="AJ181">
            <v>354</v>
          </cell>
          <cell r="AK181">
            <v>4248</v>
          </cell>
          <cell r="AL181">
            <v>0</v>
          </cell>
        </row>
        <row r="182">
          <cell r="B182" t="str">
            <v/>
          </cell>
          <cell r="C182" t="str">
            <v/>
          </cell>
          <cell r="D182" t="str">
            <v>CUSCONN101CCONCORE</v>
          </cell>
          <cell r="E182" t="str">
            <v>100013940</v>
          </cell>
          <cell r="F182" t="str">
            <v>45200</v>
          </cell>
          <cell r="G182" t="str">
            <v>Customer Inquiries-Misc</v>
          </cell>
          <cell r="H182" t="str">
            <v>311</v>
          </cell>
          <cell r="I182" t="str">
            <v>101</v>
          </cell>
          <cell r="J182" t="str">
            <v>5065</v>
          </cell>
          <cell r="K182" t="str">
            <v>A/P</v>
          </cell>
          <cell r="L182" t="str">
            <v>SA10 - General Office Supplies</v>
          </cell>
          <cell r="N182">
            <v>100</v>
          </cell>
          <cell r="O182" t="str">
            <v/>
          </cell>
          <cell r="Q182" t="str">
            <v/>
          </cell>
          <cell r="S182" t="str">
            <v/>
          </cell>
          <cell r="T182" t="str">
            <v>704000311-101-5065</v>
          </cell>
          <cell r="U182" t="str">
            <v>704000</v>
          </cell>
          <cell r="V182" t="str">
            <v>General office supplies</v>
          </cell>
          <cell r="X182">
            <v>100</v>
          </cell>
          <cell r="Y182">
            <v>8.3333333333333339</v>
          </cell>
          <cell r="Z182">
            <v>8.3333333333333339</v>
          </cell>
          <cell r="AA182">
            <v>8.3333333333333339</v>
          </cell>
          <cell r="AB182">
            <v>8.3333333333333339</v>
          </cell>
          <cell r="AC182">
            <v>8.3333333333333339</v>
          </cell>
          <cell r="AD182">
            <v>8.3333333333333339</v>
          </cell>
          <cell r="AE182">
            <v>8.3333333333333339</v>
          </cell>
          <cell r="AF182">
            <v>8.3333333333333339</v>
          </cell>
          <cell r="AG182">
            <v>8.3333333333333339</v>
          </cell>
          <cell r="AH182">
            <v>8.3333333333333339</v>
          </cell>
          <cell r="AI182">
            <v>8.3333333333333339</v>
          </cell>
          <cell r="AJ182">
            <v>8.3333333333333339</v>
          </cell>
          <cell r="AK182">
            <v>99.999999999999986</v>
          </cell>
          <cell r="AL182">
            <v>0</v>
          </cell>
        </row>
        <row r="183">
          <cell r="B183" t="str">
            <v/>
          </cell>
          <cell r="C183" t="str">
            <v/>
          </cell>
          <cell r="D183" t="str">
            <v>CUSCONN101CCONCORE</v>
          </cell>
          <cell r="E183" t="str">
            <v>100013941</v>
          </cell>
          <cell r="F183" t="str">
            <v>45220</v>
          </cell>
          <cell r="G183" t="str">
            <v>Service Application Request</v>
          </cell>
          <cell r="H183" t="str">
            <v>311</v>
          </cell>
          <cell r="I183" t="str">
            <v>101</v>
          </cell>
          <cell r="J183" t="str">
            <v>5065</v>
          </cell>
          <cell r="K183" t="str">
            <v>Workorder Time</v>
          </cell>
          <cell r="L183" t="str">
            <v>Workorder Time</v>
          </cell>
          <cell r="M183" t="str">
            <v>METER SUPPORT CLERK</v>
          </cell>
          <cell r="O183">
            <v>42.023799479166669</v>
          </cell>
          <cell r="P183">
            <v>900</v>
          </cell>
          <cell r="Q183">
            <v>37821.419531250001</v>
          </cell>
          <cell r="S183" t="str">
            <v/>
          </cell>
          <cell r="T183" t="str">
            <v>608000311-101-5065</v>
          </cell>
          <cell r="U183" t="str">
            <v>608000</v>
          </cell>
          <cell r="V183" t="str">
            <v>Direct labour - Work order</v>
          </cell>
          <cell r="X183">
            <v>37821</v>
          </cell>
          <cell r="Y183">
            <v>3151.75</v>
          </cell>
          <cell r="Z183">
            <v>3151.75</v>
          </cell>
          <cell r="AA183">
            <v>3151.75</v>
          </cell>
          <cell r="AB183">
            <v>3151.75</v>
          </cell>
          <cell r="AC183">
            <v>3151.75</v>
          </cell>
          <cell r="AD183">
            <v>3151.75</v>
          </cell>
          <cell r="AE183">
            <v>3151.75</v>
          </cell>
          <cell r="AF183">
            <v>3151.75</v>
          </cell>
          <cell r="AG183">
            <v>3151.75</v>
          </cell>
          <cell r="AH183">
            <v>3151.75</v>
          </cell>
          <cell r="AI183">
            <v>3151.75</v>
          </cell>
          <cell r="AJ183">
            <v>3151.75</v>
          </cell>
          <cell r="AK183">
            <v>37821</v>
          </cell>
          <cell r="AL183">
            <v>0</v>
          </cell>
        </row>
        <row r="184">
          <cell r="B184" t="str">
            <v/>
          </cell>
          <cell r="C184" t="str">
            <v/>
          </cell>
          <cell r="D184" t="str">
            <v>CUSCONN101CCONCORE</v>
          </cell>
          <cell r="E184" t="str">
            <v>100013942</v>
          </cell>
          <cell r="F184" t="str">
            <v>45240</v>
          </cell>
          <cell r="G184" t="str">
            <v>Issue/Return/Update Service Orders</v>
          </cell>
          <cell r="H184" t="str">
            <v>311</v>
          </cell>
          <cell r="I184" t="str">
            <v>101</v>
          </cell>
          <cell r="J184" t="str">
            <v>5065</v>
          </cell>
          <cell r="K184" t="str">
            <v>A/P</v>
          </cell>
          <cell r="L184" t="str">
            <v>SA10 - General Office Supplies</v>
          </cell>
          <cell r="M184" t="str">
            <v>A/P</v>
          </cell>
          <cell r="N184">
            <v>6000</v>
          </cell>
          <cell r="O184" t="str">
            <v/>
          </cell>
          <cell r="Q184" t="str">
            <v/>
          </cell>
          <cell r="S184" t="str">
            <v/>
          </cell>
          <cell r="T184" t="str">
            <v>704000311-101-5065</v>
          </cell>
          <cell r="U184" t="str">
            <v>704000</v>
          </cell>
          <cell r="V184" t="str">
            <v>General office supplies</v>
          </cell>
          <cell r="X184">
            <v>6000</v>
          </cell>
          <cell r="Y184">
            <v>500</v>
          </cell>
          <cell r="Z184">
            <v>500</v>
          </cell>
          <cell r="AA184">
            <v>500</v>
          </cell>
          <cell r="AB184">
            <v>500</v>
          </cell>
          <cell r="AC184">
            <v>500</v>
          </cell>
          <cell r="AD184">
            <v>500</v>
          </cell>
          <cell r="AE184">
            <v>500</v>
          </cell>
          <cell r="AF184">
            <v>500</v>
          </cell>
          <cell r="AG184">
            <v>500</v>
          </cell>
          <cell r="AH184">
            <v>500</v>
          </cell>
          <cell r="AI184">
            <v>500</v>
          </cell>
          <cell r="AJ184">
            <v>500</v>
          </cell>
          <cell r="AK184">
            <v>6000</v>
          </cell>
          <cell r="AL184">
            <v>0</v>
          </cell>
        </row>
        <row r="185">
          <cell r="B185" t="str">
            <v/>
          </cell>
          <cell r="C185" t="str">
            <v/>
          </cell>
          <cell r="D185" t="str">
            <v>CUSCONN101CCONCORE</v>
          </cell>
          <cell r="E185" t="str">
            <v>100013942</v>
          </cell>
          <cell r="F185" t="str">
            <v>45240</v>
          </cell>
          <cell r="G185" t="str">
            <v>Issue/Return/Update Service Orders</v>
          </cell>
          <cell r="H185" t="str">
            <v>311</v>
          </cell>
          <cell r="I185" t="str">
            <v>101</v>
          </cell>
          <cell r="J185" t="str">
            <v>5065</v>
          </cell>
          <cell r="K185" t="str">
            <v>Workorder Time</v>
          </cell>
          <cell r="L185" t="str">
            <v>Workorder Time</v>
          </cell>
          <cell r="M185" t="str">
            <v>METER SUPPORT CLERK</v>
          </cell>
          <cell r="O185">
            <v>42.023799479166669</v>
          </cell>
          <cell r="P185">
            <v>900</v>
          </cell>
          <cell r="Q185">
            <v>37821.419531250001</v>
          </cell>
          <cell r="S185" t="str">
            <v/>
          </cell>
          <cell r="T185" t="str">
            <v>608000311-101-5065</v>
          </cell>
          <cell r="U185" t="str">
            <v>608000</v>
          </cell>
          <cell r="V185" t="str">
            <v>Direct labour - Work order</v>
          </cell>
          <cell r="X185">
            <v>37821</v>
          </cell>
          <cell r="Y185">
            <v>3151.75</v>
          </cell>
          <cell r="Z185">
            <v>3151.75</v>
          </cell>
          <cell r="AA185">
            <v>3151.75</v>
          </cell>
          <cell r="AB185">
            <v>3151.75</v>
          </cell>
          <cell r="AC185">
            <v>3151.75</v>
          </cell>
          <cell r="AD185">
            <v>3151.75</v>
          </cell>
          <cell r="AE185">
            <v>3151.75</v>
          </cell>
          <cell r="AF185">
            <v>3151.75</v>
          </cell>
          <cell r="AG185">
            <v>3151.75</v>
          </cell>
          <cell r="AH185">
            <v>3151.75</v>
          </cell>
          <cell r="AI185">
            <v>3151.75</v>
          </cell>
          <cell r="AJ185">
            <v>3151.75</v>
          </cell>
          <cell r="AK185">
            <v>37821</v>
          </cell>
          <cell r="AL185">
            <v>0</v>
          </cell>
        </row>
        <row r="186">
          <cell r="B186" t="str">
            <v/>
          </cell>
          <cell r="C186" t="str">
            <v/>
          </cell>
          <cell r="D186" t="str">
            <v>CUSCONN101CCONCORE</v>
          </cell>
          <cell r="E186" t="str">
            <v>100013943</v>
          </cell>
          <cell r="F186" t="str">
            <v>45520</v>
          </cell>
          <cell r="G186" t="str">
            <v>Quality Records</v>
          </cell>
          <cell r="H186" t="str">
            <v>311</v>
          </cell>
          <cell r="I186" t="str">
            <v>101</v>
          </cell>
          <cell r="J186" t="str">
            <v>5065</v>
          </cell>
          <cell r="K186" t="str">
            <v>A/P</v>
          </cell>
          <cell r="L186" t="str">
            <v>SA12 - Other Supplies</v>
          </cell>
          <cell r="M186" t="str">
            <v>A/P</v>
          </cell>
          <cell r="N186">
            <v>400</v>
          </cell>
          <cell r="O186" t="str">
            <v/>
          </cell>
          <cell r="Q186" t="str">
            <v/>
          </cell>
          <cell r="S186" t="str">
            <v/>
          </cell>
          <cell r="T186" t="str">
            <v>709000311-101-5065</v>
          </cell>
          <cell r="U186" t="str">
            <v>709000</v>
          </cell>
          <cell r="V186" t="str">
            <v>Other supplies</v>
          </cell>
          <cell r="X186">
            <v>400</v>
          </cell>
          <cell r="Y186">
            <v>33.333333333333336</v>
          </cell>
          <cell r="Z186">
            <v>33.333333333333336</v>
          </cell>
          <cell r="AA186">
            <v>33.333333333333336</v>
          </cell>
          <cell r="AB186">
            <v>33.333333333333336</v>
          </cell>
          <cell r="AC186">
            <v>33.333333333333336</v>
          </cell>
          <cell r="AD186">
            <v>33.333333333333336</v>
          </cell>
          <cell r="AE186">
            <v>33.333333333333336</v>
          </cell>
          <cell r="AF186">
            <v>33.333333333333336</v>
          </cell>
          <cell r="AG186">
            <v>33.333333333333336</v>
          </cell>
          <cell r="AH186">
            <v>33.333333333333336</v>
          </cell>
          <cell r="AI186">
            <v>33.333333333333336</v>
          </cell>
          <cell r="AJ186">
            <v>33.333333333333336</v>
          </cell>
          <cell r="AK186">
            <v>399.99999999999994</v>
          </cell>
          <cell r="AL186">
            <v>0</v>
          </cell>
        </row>
        <row r="187">
          <cell r="B187" t="str">
            <v/>
          </cell>
          <cell r="C187" t="str">
            <v/>
          </cell>
          <cell r="D187" t="str">
            <v>CUSCONN101CCONCORE</v>
          </cell>
          <cell r="E187" t="str">
            <v>100013943</v>
          </cell>
          <cell r="F187" t="str">
            <v>45520</v>
          </cell>
          <cell r="G187" t="str">
            <v>Quality Records</v>
          </cell>
          <cell r="H187" t="str">
            <v>311</v>
          </cell>
          <cell r="I187" t="str">
            <v>101</v>
          </cell>
          <cell r="J187" t="str">
            <v>5065</v>
          </cell>
          <cell r="K187" t="str">
            <v>Project Time</v>
          </cell>
          <cell r="L187" t="str">
            <v>Project Time</v>
          </cell>
          <cell r="O187" t="str">
            <v/>
          </cell>
          <cell r="Q187" t="str">
            <v/>
          </cell>
          <cell r="S187" t="str">
            <v/>
          </cell>
          <cell r="T187" t="str">
            <v>609000311-101-5065</v>
          </cell>
          <cell r="U187" t="str">
            <v>609000</v>
          </cell>
          <cell r="V187" t="str">
            <v>Direct labour - Project (ABC costs)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</row>
        <row r="188">
          <cell r="B188" t="str">
            <v/>
          </cell>
          <cell r="C188" t="str">
            <v/>
          </cell>
          <cell r="D188" t="str">
            <v>CUSCONN101CCONCORE</v>
          </cell>
          <cell r="E188" t="str">
            <v>100013944</v>
          </cell>
          <cell r="F188" t="str">
            <v>45540</v>
          </cell>
          <cell r="G188" t="str">
            <v>MSO Documentation</v>
          </cell>
          <cell r="H188" t="str">
            <v>311</v>
          </cell>
          <cell r="I188" t="str">
            <v>101</v>
          </cell>
          <cell r="J188" t="str">
            <v>5065</v>
          </cell>
          <cell r="K188" t="str">
            <v>Project Time</v>
          </cell>
          <cell r="L188" t="str">
            <v>Project Time</v>
          </cell>
          <cell r="O188" t="str">
            <v/>
          </cell>
          <cell r="Q188" t="str">
            <v/>
          </cell>
          <cell r="S188" t="str">
            <v/>
          </cell>
          <cell r="T188" t="str">
            <v>609000311-101-5065</v>
          </cell>
          <cell r="U188" t="str">
            <v>609000</v>
          </cell>
          <cell r="V188" t="str">
            <v>Direct labour - Project (ABC costs)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</row>
        <row r="189">
          <cell r="B189" t="str">
            <v/>
          </cell>
          <cell r="C189" t="str">
            <v/>
          </cell>
          <cell r="D189" t="str">
            <v>CUSCONN101CCONCORE</v>
          </cell>
          <cell r="E189" t="str">
            <v>100013945</v>
          </cell>
          <cell r="F189" t="str">
            <v>45560</v>
          </cell>
          <cell r="G189" t="str">
            <v>Quality Manual Documentation</v>
          </cell>
          <cell r="H189" t="str">
            <v>311</v>
          </cell>
          <cell r="I189" t="str">
            <v>101</v>
          </cell>
          <cell r="J189" t="str">
            <v>5065</v>
          </cell>
          <cell r="K189" t="str">
            <v>A/P</v>
          </cell>
          <cell r="L189" t="str">
            <v>SA12 - Other Supplies</v>
          </cell>
          <cell r="M189" t="str">
            <v>A/P</v>
          </cell>
          <cell r="O189" t="str">
            <v/>
          </cell>
          <cell r="Q189" t="str">
            <v/>
          </cell>
          <cell r="S189" t="str">
            <v/>
          </cell>
          <cell r="T189" t="str">
            <v>709000311-101-5065</v>
          </cell>
          <cell r="U189" t="str">
            <v>709000</v>
          </cell>
          <cell r="V189" t="str">
            <v>Other supplies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</row>
        <row r="190">
          <cell r="B190" t="str">
            <v/>
          </cell>
          <cell r="C190" t="str">
            <v/>
          </cell>
          <cell r="D190" t="str">
            <v>CUSCONN101CCONCORE</v>
          </cell>
          <cell r="E190" t="str">
            <v>100013945</v>
          </cell>
          <cell r="F190" t="str">
            <v>45560</v>
          </cell>
          <cell r="G190" t="str">
            <v>Quality Manual Documentation</v>
          </cell>
          <cell r="H190" t="str">
            <v>311</v>
          </cell>
          <cell r="I190" t="str">
            <v>101</v>
          </cell>
          <cell r="J190" t="str">
            <v>5065</v>
          </cell>
          <cell r="K190" t="str">
            <v>Project Time</v>
          </cell>
          <cell r="L190" t="str">
            <v>Project Time</v>
          </cell>
          <cell r="O190" t="str">
            <v/>
          </cell>
          <cell r="Q190" t="str">
            <v/>
          </cell>
          <cell r="S190" t="str">
            <v/>
          </cell>
          <cell r="T190" t="str">
            <v>609000311-101-5065</v>
          </cell>
          <cell r="U190" t="str">
            <v>609000</v>
          </cell>
          <cell r="V190" t="str">
            <v>Direct labour - Project (ABC costs)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</row>
        <row r="191">
          <cell r="B191" t="str">
            <v/>
          </cell>
          <cell r="C191" t="str">
            <v/>
          </cell>
          <cell r="D191" t="str">
            <v>CUSCONN101CCONCORE</v>
          </cell>
          <cell r="E191" t="str">
            <v>100013946</v>
          </cell>
          <cell r="F191" t="str">
            <v>45580</v>
          </cell>
          <cell r="G191" t="str">
            <v>Process Improvements</v>
          </cell>
          <cell r="H191" t="str">
            <v>311</v>
          </cell>
          <cell r="I191" t="str">
            <v>101</v>
          </cell>
          <cell r="J191" t="str">
            <v>5065</v>
          </cell>
          <cell r="K191" t="str">
            <v>Project Time</v>
          </cell>
          <cell r="L191" t="str">
            <v>Project Time</v>
          </cell>
          <cell r="O191" t="str">
            <v/>
          </cell>
          <cell r="Q191" t="str">
            <v/>
          </cell>
          <cell r="S191" t="str">
            <v/>
          </cell>
          <cell r="T191" t="str">
            <v>609000311-101-5065</v>
          </cell>
          <cell r="U191" t="str">
            <v>609000</v>
          </cell>
          <cell r="V191" t="str">
            <v>Direct labour - Project (ABC costs)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</row>
        <row r="192">
          <cell r="B192" t="str">
            <v/>
          </cell>
          <cell r="C192" t="str">
            <v/>
          </cell>
          <cell r="D192" t="str">
            <v>CUSCONN101CCONCORE</v>
          </cell>
          <cell r="E192" t="str">
            <v>100013946</v>
          </cell>
          <cell r="F192" t="str">
            <v>45580</v>
          </cell>
          <cell r="G192" t="str">
            <v>Process Improvements</v>
          </cell>
          <cell r="H192" t="str">
            <v>311</v>
          </cell>
          <cell r="I192" t="str">
            <v>101</v>
          </cell>
          <cell r="J192" t="str">
            <v>5065</v>
          </cell>
          <cell r="K192" t="str">
            <v>A/P</v>
          </cell>
          <cell r="L192" t="str">
            <v>SA12 - Other Supplies</v>
          </cell>
          <cell r="O192" t="str">
            <v/>
          </cell>
          <cell r="Q192" t="str">
            <v/>
          </cell>
          <cell r="S192" t="str">
            <v/>
          </cell>
          <cell r="T192" t="str">
            <v>709000311-101-5065</v>
          </cell>
          <cell r="U192" t="str">
            <v>709000</v>
          </cell>
          <cell r="V192" t="str">
            <v>Other supplies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</row>
        <row r="193">
          <cell r="B193" t="str">
            <v/>
          </cell>
          <cell r="C193" t="str">
            <v/>
          </cell>
          <cell r="D193" t="str">
            <v>CUSCONN101CCONMAINT</v>
          </cell>
          <cell r="E193" t="str">
            <v>100013989</v>
          </cell>
          <cell r="F193" t="str">
            <v>45100</v>
          </cell>
          <cell r="G193" t="str">
            <v>Maintain Test Equipment</v>
          </cell>
          <cell r="H193" t="str">
            <v>311</v>
          </cell>
          <cell r="I193" t="str">
            <v>101</v>
          </cell>
          <cell r="J193" t="str">
            <v>5175</v>
          </cell>
          <cell r="K193" t="str">
            <v>Workorder Time</v>
          </cell>
          <cell r="L193" t="str">
            <v>Workorder Time</v>
          </cell>
          <cell r="M193" t="str">
            <v>Meterperson - 1st Class</v>
          </cell>
          <cell r="O193">
            <v>67.801499023437501</v>
          </cell>
          <cell r="Q193">
            <v>0</v>
          </cell>
          <cell r="S193" t="str">
            <v/>
          </cell>
          <cell r="T193" t="str">
            <v>608000311-101-5175</v>
          </cell>
          <cell r="U193" t="str">
            <v>608000</v>
          </cell>
          <cell r="V193" t="str">
            <v>Direct labour - Work order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</row>
        <row r="194">
          <cell r="B194" t="str">
            <v/>
          </cell>
          <cell r="C194" t="str">
            <v/>
          </cell>
          <cell r="D194" t="str">
            <v>CUSCONN101CCONMAINT</v>
          </cell>
          <cell r="E194" t="str">
            <v>100013989</v>
          </cell>
          <cell r="F194" t="str">
            <v>45100</v>
          </cell>
          <cell r="G194" t="str">
            <v>Maintain Test Equipment</v>
          </cell>
          <cell r="H194" t="str">
            <v>311</v>
          </cell>
          <cell r="I194" t="str">
            <v>101</v>
          </cell>
          <cell r="J194" t="str">
            <v>5175</v>
          </cell>
          <cell r="K194" t="str">
            <v>Vehicle</v>
          </cell>
          <cell r="L194" t="str">
            <v>Vehicle</v>
          </cell>
          <cell r="M194" t="str">
            <v>VECV - Cargo Van</v>
          </cell>
          <cell r="O194">
            <v>14</v>
          </cell>
          <cell r="Q194" t="str">
            <v/>
          </cell>
          <cell r="S194">
            <v>0</v>
          </cell>
          <cell r="T194" t="str">
            <v>651000311-101-5175</v>
          </cell>
          <cell r="U194" t="str">
            <v>651000</v>
          </cell>
          <cell r="V194" t="str">
            <v>Direct work order charges - Vehicles used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</row>
        <row r="195">
          <cell r="B195" t="str">
            <v/>
          </cell>
          <cell r="C195" t="str">
            <v/>
          </cell>
          <cell r="D195" t="str">
            <v>SO101OM5065SO</v>
          </cell>
          <cell r="E195" t="str">
            <v>100016974</v>
          </cell>
          <cell r="F195" t="str">
            <v>INS</v>
          </cell>
          <cell r="G195" t="str">
            <v>Inspect meter still disconnected</v>
          </cell>
          <cell r="H195" t="str">
            <v>311</v>
          </cell>
          <cell r="I195" t="str">
            <v>101</v>
          </cell>
          <cell r="J195" t="str">
            <v>5065</v>
          </cell>
          <cell r="K195" t="str">
            <v>Workorder Time</v>
          </cell>
          <cell r="L195" t="str">
            <v>Workorder Time</v>
          </cell>
          <cell r="M195" t="str">
            <v>Meterperson - 1st Class</v>
          </cell>
          <cell r="O195">
            <v>67.801499023437501</v>
          </cell>
          <cell r="Q195">
            <v>0</v>
          </cell>
          <cell r="S195" t="str">
            <v/>
          </cell>
          <cell r="T195" t="str">
            <v>608000311-101-5065</v>
          </cell>
          <cell r="U195" t="str">
            <v>608000</v>
          </cell>
          <cell r="V195" t="str">
            <v>Direct labour - Work order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</row>
        <row r="196">
          <cell r="B196" t="str">
            <v/>
          </cell>
          <cell r="C196" t="str">
            <v/>
          </cell>
          <cell r="D196" t="str">
            <v>SO101OM5065SO</v>
          </cell>
          <cell r="E196" t="str">
            <v>100016974</v>
          </cell>
          <cell r="F196" t="str">
            <v>INS</v>
          </cell>
          <cell r="G196" t="str">
            <v>Inspect meter still disconnected</v>
          </cell>
          <cell r="H196" t="str">
            <v>311</v>
          </cell>
          <cell r="I196" t="str">
            <v>101</v>
          </cell>
          <cell r="J196" t="str">
            <v>5065</v>
          </cell>
          <cell r="K196" t="str">
            <v>Vehicle</v>
          </cell>
          <cell r="L196" t="str">
            <v>Vehicle</v>
          </cell>
          <cell r="M196" t="str">
            <v>VECV - Cargo Van</v>
          </cell>
          <cell r="O196">
            <v>14</v>
          </cell>
          <cell r="Q196" t="str">
            <v/>
          </cell>
          <cell r="S196">
            <v>0</v>
          </cell>
          <cell r="T196" t="str">
            <v>651000311-101-5065</v>
          </cell>
          <cell r="U196" t="str">
            <v>651000</v>
          </cell>
          <cell r="V196" t="str">
            <v>Direct work order charges - Vehicles used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</row>
        <row r="197">
          <cell r="B197" t="str">
            <v/>
          </cell>
          <cell r="C197" t="str">
            <v/>
          </cell>
          <cell r="D197" t="str">
            <v>SO101OM5065SO</v>
          </cell>
          <cell r="E197" t="str">
            <v>100016975</v>
          </cell>
          <cell r="F197" t="str">
            <v>INF</v>
          </cell>
          <cell r="G197" t="str">
            <v>Inspect flat connection</v>
          </cell>
          <cell r="H197" t="str">
            <v>311</v>
          </cell>
          <cell r="I197" t="str">
            <v>101</v>
          </cell>
          <cell r="J197" t="str">
            <v>5065</v>
          </cell>
          <cell r="K197" t="str">
            <v>Workorder Time</v>
          </cell>
          <cell r="L197" t="str">
            <v>Workorder Time</v>
          </cell>
          <cell r="M197" t="str">
            <v>Meterperson - 2nd Class</v>
          </cell>
          <cell r="O197">
            <v>62.809501953125</v>
          </cell>
          <cell r="P197">
            <v>55</v>
          </cell>
          <cell r="Q197">
            <v>3454.5226074218749</v>
          </cell>
          <cell r="S197" t="str">
            <v/>
          </cell>
          <cell r="T197" t="str">
            <v>608000311-101-5065</v>
          </cell>
          <cell r="U197" t="str">
            <v>608000</v>
          </cell>
          <cell r="V197" t="str">
            <v>Direct labour - Work order</v>
          </cell>
          <cell r="X197">
            <v>3455</v>
          </cell>
          <cell r="Y197">
            <v>287.91666666666669</v>
          </cell>
          <cell r="Z197">
            <v>287.91666666666669</v>
          </cell>
          <cell r="AA197">
            <v>287.91666666666669</v>
          </cell>
          <cell r="AB197">
            <v>287.91666666666669</v>
          </cell>
          <cell r="AC197">
            <v>287.91666666666669</v>
          </cell>
          <cell r="AD197">
            <v>287.91666666666669</v>
          </cell>
          <cell r="AE197">
            <v>287.91666666666669</v>
          </cell>
          <cell r="AF197">
            <v>287.91666666666669</v>
          </cell>
          <cell r="AG197">
            <v>287.91666666666669</v>
          </cell>
          <cell r="AH197">
            <v>287.91666666666669</v>
          </cell>
          <cell r="AI197">
            <v>287.91666666666669</v>
          </cell>
          <cell r="AJ197">
            <v>287.91666666666669</v>
          </cell>
          <cell r="AK197">
            <v>3454.9999999999995</v>
          </cell>
          <cell r="AL197">
            <v>0</v>
          </cell>
        </row>
        <row r="198">
          <cell r="B198" t="str">
            <v/>
          </cell>
          <cell r="C198" t="str">
            <v/>
          </cell>
          <cell r="D198" t="str">
            <v>SO101OM5065SO</v>
          </cell>
          <cell r="E198" t="str">
            <v>100016975</v>
          </cell>
          <cell r="F198" t="str">
            <v>INF</v>
          </cell>
          <cell r="G198" t="str">
            <v>Inspect flat connection</v>
          </cell>
          <cell r="H198" t="str">
            <v>311</v>
          </cell>
          <cell r="I198" t="str">
            <v>101</v>
          </cell>
          <cell r="J198" t="str">
            <v>5065</v>
          </cell>
          <cell r="K198" t="str">
            <v>Vehicle</v>
          </cell>
          <cell r="L198" t="str">
            <v>Vehicle</v>
          </cell>
          <cell r="M198" t="str">
            <v>VECV - Cargo Van</v>
          </cell>
          <cell r="O198">
            <v>14</v>
          </cell>
          <cell r="Q198" t="str">
            <v/>
          </cell>
          <cell r="R198">
            <v>55</v>
          </cell>
          <cell r="S198">
            <v>770</v>
          </cell>
          <cell r="T198" t="str">
            <v>651000311-101-5065</v>
          </cell>
          <cell r="U198" t="str">
            <v>651000</v>
          </cell>
          <cell r="V198" t="str">
            <v>Direct work order charges - Vehicles used</v>
          </cell>
          <cell r="X198">
            <v>770</v>
          </cell>
          <cell r="Y198">
            <v>64.166666666666671</v>
          </cell>
          <cell r="Z198">
            <v>64.166666666666671</v>
          </cell>
          <cell r="AA198">
            <v>64.166666666666671</v>
          </cell>
          <cell r="AB198">
            <v>64.166666666666671</v>
          </cell>
          <cell r="AC198">
            <v>64.166666666666671</v>
          </cell>
          <cell r="AD198">
            <v>64.166666666666671</v>
          </cell>
          <cell r="AE198">
            <v>64.166666666666671</v>
          </cell>
          <cell r="AF198">
            <v>64.166666666666671</v>
          </cell>
          <cell r="AG198">
            <v>64.166666666666671</v>
          </cell>
          <cell r="AH198">
            <v>64.166666666666671</v>
          </cell>
          <cell r="AI198">
            <v>64.166666666666671</v>
          </cell>
          <cell r="AJ198">
            <v>64.166666666666671</v>
          </cell>
          <cell r="AK198">
            <v>769.99999999999989</v>
          </cell>
          <cell r="AL198">
            <v>0</v>
          </cell>
        </row>
        <row r="199">
          <cell r="B199" t="str">
            <v/>
          </cell>
          <cell r="C199" t="str">
            <v/>
          </cell>
          <cell r="D199" t="str">
            <v>SO101OM5065SO</v>
          </cell>
          <cell r="E199" t="str">
            <v>100016976</v>
          </cell>
          <cell r="F199" t="str">
            <v>ISD</v>
          </cell>
          <cell r="G199" t="str">
            <v>Inspect service still disconnected</v>
          </cell>
          <cell r="H199" t="str">
            <v>311</v>
          </cell>
          <cell r="I199" t="str">
            <v>101</v>
          </cell>
          <cell r="J199" t="str">
            <v>5065</v>
          </cell>
          <cell r="K199" t="str">
            <v>Workorder Time</v>
          </cell>
          <cell r="L199" t="str">
            <v>Workorder Time</v>
          </cell>
          <cell r="M199" t="str">
            <v>Meterperson - 2nd Class</v>
          </cell>
          <cell r="O199">
            <v>62.809501953125</v>
          </cell>
          <cell r="P199">
            <v>10</v>
          </cell>
          <cell r="Q199">
            <v>628.09501953125005</v>
          </cell>
          <cell r="S199" t="str">
            <v/>
          </cell>
          <cell r="T199" t="str">
            <v>608000311-101-5065</v>
          </cell>
          <cell r="U199" t="str">
            <v>608000</v>
          </cell>
          <cell r="V199" t="str">
            <v>Direct labour - Work order</v>
          </cell>
          <cell r="X199">
            <v>628</v>
          </cell>
          <cell r="Y199">
            <v>52.333333333333336</v>
          </cell>
          <cell r="Z199">
            <v>52.333333333333336</v>
          </cell>
          <cell r="AA199">
            <v>52.333333333333336</v>
          </cell>
          <cell r="AB199">
            <v>52.333333333333336</v>
          </cell>
          <cell r="AC199">
            <v>52.333333333333336</v>
          </cell>
          <cell r="AD199">
            <v>52.333333333333336</v>
          </cell>
          <cell r="AE199">
            <v>52.333333333333336</v>
          </cell>
          <cell r="AF199">
            <v>52.333333333333336</v>
          </cell>
          <cell r="AG199">
            <v>52.333333333333336</v>
          </cell>
          <cell r="AH199">
            <v>52.333333333333336</v>
          </cell>
          <cell r="AI199">
            <v>52.333333333333336</v>
          </cell>
          <cell r="AJ199">
            <v>52.333333333333336</v>
          </cell>
          <cell r="AK199">
            <v>628</v>
          </cell>
          <cell r="AL199">
            <v>0</v>
          </cell>
        </row>
        <row r="200">
          <cell r="B200" t="str">
            <v/>
          </cell>
          <cell r="C200" t="str">
            <v/>
          </cell>
          <cell r="D200" t="str">
            <v>SO101OM5065SO</v>
          </cell>
          <cell r="E200" t="str">
            <v>100016976</v>
          </cell>
          <cell r="F200" t="str">
            <v>ISD</v>
          </cell>
          <cell r="G200" t="str">
            <v>Inspect service still disconnected</v>
          </cell>
          <cell r="H200" t="str">
            <v>311</v>
          </cell>
          <cell r="I200" t="str">
            <v>101</v>
          </cell>
          <cell r="J200" t="str">
            <v>5065</v>
          </cell>
          <cell r="K200" t="str">
            <v>Vehicle</v>
          </cell>
          <cell r="L200" t="str">
            <v>Vehicle</v>
          </cell>
          <cell r="M200" t="str">
            <v>VECV - Cargo Van</v>
          </cell>
          <cell r="O200">
            <v>14</v>
          </cell>
          <cell r="Q200" t="str">
            <v/>
          </cell>
          <cell r="R200">
            <v>10</v>
          </cell>
          <cell r="S200">
            <v>140</v>
          </cell>
          <cell r="T200" t="str">
            <v>651000311-101-5065</v>
          </cell>
          <cell r="U200" t="str">
            <v>651000</v>
          </cell>
          <cell r="V200" t="str">
            <v>Direct work order charges - Vehicles used</v>
          </cell>
          <cell r="X200">
            <v>140</v>
          </cell>
          <cell r="Y200">
            <v>11.666666666666666</v>
          </cell>
          <cell r="Z200">
            <v>11.666666666666666</v>
          </cell>
          <cell r="AA200">
            <v>11.666666666666666</v>
          </cell>
          <cell r="AB200">
            <v>11.666666666666666</v>
          </cell>
          <cell r="AC200">
            <v>11.666666666666666</v>
          </cell>
          <cell r="AD200">
            <v>11.666666666666666</v>
          </cell>
          <cell r="AE200">
            <v>11.666666666666666</v>
          </cell>
          <cell r="AF200">
            <v>11.666666666666666</v>
          </cell>
          <cell r="AG200">
            <v>11.666666666666666</v>
          </cell>
          <cell r="AH200">
            <v>11.666666666666666</v>
          </cell>
          <cell r="AI200">
            <v>11.666666666666666</v>
          </cell>
          <cell r="AJ200">
            <v>11.666666666666666</v>
          </cell>
          <cell r="AK200">
            <v>140</v>
          </cell>
          <cell r="AL200">
            <v>0</v>
          </cell>
        </row>
        <row r="201">
          <cell r="B201" t="str">
            <v/>
          </cell>
          <cell r="C201" t="str">
            <v/>
          </cell>
          <cell r="D201" t="str">
            <v>CUSCONN101CCONCOMMON</v>
          </cell>
          <cell r="E201" t="str">
            <v>100031147</v>
          </cell>
          <cell r="F201" t="str">
            <v>24150</v>
          </cell>
          <cell r="G201" t="str">
            <v>Manage IFRS Process</v>
          </cell>
          <cell r="H201" t="str">
            <v>311</v>
          </cell>
          <cell r="I201" t="str">
            <v>101</v>
          </cell>
          <cell r="J201" t="str">
            <v>5065</v>
          </cell>
          <cell r="K201" t="str">
            <v>Project Time</v>
          </cell>
          <cell r="L201" t="str">
            <v>Project Time</v>
          </cell>
          <cell r="M201" t="str">
            <v>MANAGER, CUSTOMER CONNECTIONS</v>
          </cell>
          <cell r="O201">
            <v>90.150380859375005</v>
          </cell>
          <cell r="P201">
            <v>20</v>
          </cell>
          <cell r="Q201">
            <v>1803.0076171875</v>
          </cell>
          <cell r="S201" t="str">
            <v/>
          </cell>
          <cell r="T201" t="str">
            <v>609000311-101-5065</v>
          </cell>
          <cell r="U201" t="str">
            <v>609000</v>
          </cell>
          <cell r="V201" t="str">
            <v>Direct labour - Project (ABC costs)</v>
          </cell>
          <cell r="X201">
            <v>1803</v>
          </cell>
          <cell r="Y201">
            <v>150.25</v>
          </cell>
          <cell r="Z201">
            <v>150.25</v>
          </cell>
          <cell r="AA201">
            <v>150.25</v>
          </cell>
          <cell r="AB201">
            <v>150.25</v>
          </cell>
          <cell r="AC201">
            <v>150.25</v>
          </cell>
          <cell r="AD201">
            <v>150.25</v>
          </cell>
          <cell r="AE201">
            <v>150.25</v>
          </cell>
          <cell r="AF201">
            <v>150.25</v>
          </cell>
          <cell r="AG201">
            <v>150.25</v>
          </cell>
          <cell r="AH201">
            <v>150.25</v>
          </cell>
          <cell r="AI201">
            <v>150.25</v>
          </cell>
          <cell r="AJ201">
            <v>150.25</v>
          </cell>
          <cell r="AK201">
            <v>1803</v>
          </cell>
          <cell r="AL201">
            <v>0</v>
          </cell>
        </row>
        <row r="202">
          <cell r="B202" t="str">
            <v/>
          </cell>
          <cell r="C202" t="str">
            <v/>
          </cell>
          <cell r="D202" t="str">
            <v>CUSCONN101CCONCOMMON</v>
          </cell>
          <cell r="E202" t="str">
            <v>100031147</v>
          </cell>
          <cell r="F202" t="str">
            <v>24150</v>
          </cell>
          <cell r="G202" t="str">
            <v>Manage IFRS Process</v>
          </cell>
          <cell r="H202" t="str">
            <v>311</v>
          </cell>
          <cell r="I202" t="str">
            <v>101</v>
          </cell>
          <cell r="J202" t="str">
            <v>5065</v>
          </cell>
          <cell r="K202" t="str">
            <v>Project Time</v>
          </cell>
          <cell r="L202" t="str">
            <v>Project Time</v>
          </cell>
          <cell r="M202" t="str">
            <v>SUPERVISOR, CUSTOMER CONNECTIONS</v>
          </cell>
          <cell r="O202">
            <v>84.962177734375004</v>
          </cell>
          <cell r="P202">
            <v>20</v>
          </cell>
          <cell r="Q202">
            <v>1699.2435546875001</v>
          </cell>
          <cell r="S202" t="str">
            <v/>
          </cell>
          <cell r="T202" t="str">
            <v>609000311-101-5065</v>
          </cell>
          <cell r="U202" t="str">
            <v>609000</v>
          </cell>
          <cell r="V202" t="str">
            <v>Direct labour - Project (ABC costs)</v>
          </cell>
          <cell r="X202">
            <v>1699</v>
          </cell>
          <cell r="Y202">
            <v>141.58333333333334</v>
          </cell>
          <cell r="Z202">
            <v>141.58333333333334</v>
          </cell>
          <cell r="AA202">
            <v>141.58333333333334</v>
          </cell>
          <cell r="AB202">
            <v>141.58333333333334</v>
          </cell>
          <cell r="AC202">
            <v>141.58333333333334</v>
          </cell>
          <cell r="AD202">
            <v>141.58333333333334</v>
          </cell>
          <cell r="AE202">
            <v>141.58333333333334</v>
          </cell>
          <cell r="AF202">
            <v>141.58333333333334</v>
          </cell>
          <cell r="AG202">
            <v>141.58333333333334</v>
          </cell>
          <cell r="AH202">
            <v>141.58333333333334</v>
          </cell>
          <cell r="AI202">
            <v>141.58333333333334</v>
          </cell>
          <cell r="AJ202">
            <v>141.58333333333334</v>
          </cell>
          <cell r="AK202">
            <v>1698.9999999999998</v>
          </cell>
          <cell r="AL202">
            <v>0</v>
          </cell>
        </row>
        <row r="203">
          <cell r="B203" t="str">
            <v/>
          </cell>
          <cell r="C203" t="str">
            <v/>
          </cell>
          <cell r="D203" t="str">
            <v>CUSCONN101CCONCOMMON</v>
          </cell>
          <cell r="E203" t="str">
            <v>100034937</v>
          </cell>
          <cell r="F203" t="str">
            <v>70470</v>
          </cell>
          <cell r="G203" t="str">
            <v>ERP Work Management Gaps</v>
          </cell>
          <cell r="H203" t="str">
            <v>311</v>
          </cell>
          <cell r="I203" t="str">
            <v>101</v>
          </cell>
          <cell r="J203" t="str">
            <v>5065</v>
          </cell>
          <cell r="K203" t="str">
            <v>Project Time</v>
          </cell>
          <cell r="L203" t="str">
            <v>Project Time</v>
          </cell>
          <cell r="M203" t="str">
            <v>MANAGER, CUSTOMER CONNECTIONS</v>
          </cell>
          <cell r="O203">
            <v>90.150380859375005</v>
          </cell>
          <cell r="P203">
            <v>22</v>
          </cell>
          <cell r="Q203">
            <v>1983.30837890625</v>
          </cell>
          <cell r="S203" t="str">
            <v/>
          </cell>
          <cell r="T203" t="str">
            <v>609000311-101-5065</v>
          </cell>
          <cell r="U203" t="str">
            <v>609000</v>
          </cell>
          <cell r="V203" t="str">
            <v>Direct labour - Project (ABC costs)</v>
          </cell>
          <cell r="X203">
            <v>1983</v>
          </cell>
          <cell r="Y203">
            <v>165.25</v>
          </cell>
          <cell r="Z203">
            <v>165.25</v>
          </cell>
          <cell r="AA203">
            <v>165.25</v>
          </cell>
          <cell r="AB203">
            <v>165.25</v>
          </cell>
          <cell r="AC203">
            <v>165.25</v>
          </cell>
          <cell r="AD203">
            <v>165.25</v>
          </cell>
          <cell r="AE203">
            <v>165.25</v>
          </cell>
          <cell r="AF203">
            <v>165.25</v>
          </cell>
          <cell r="AG203">
            <v>165.25</v>
          </cell>
          <cell r="AH203">
            <v>165.25</v>
          </cell>
          <cell r="AI203">
            <v>165.25</v>
          </cell>
          <cell r="AJ203">
            <v>165.25</v>
          </cell>
          <cell r="AK203">
            <v>1983</v>
          </cell>
          <cell r="AL203">
            <v>0</v>
          </cell>
        </row>
        <row r="204">
          <cell r="B204" t="str">
            <v/>
          </cell>
          <cell r="C204" t="str">
            <v/>
          </cell>
          <cell r="D204" t="str">
            <v>CUSCONN101CCONCORE</v>
          </cell>
          <cell r="E204" t="str">
            <v>100036878</v>
          </cell>
          <cell r="F204" t="str">
            <v>56000</v>
          </cell>
          <cell r="G204" t="str">
            <v>Green Energy Act - Process</v>
          </cell>
          <cell r="H204" t="str">
            <v>311</v>
          </cell>
          <cell r="I204" t="str">
            <v>101</v>
          </cell>
          <cell r="J204" t="str">
            <v>5065</v>
          </cell>
          <cell r="K204" t="str">
            <v>Project Time</v>
          </cell>
          <cell r="L204" t="str">
            <v>Project Time</v>
          </cell>
          <cell r="M204" t="str">
            <v>MANAGER, CUSTOMER CONNECTIONS</v>
          </cell>
          <cell r="O204">
            <v>90.150380859375005</v>
          </cell>
          <cell r="P204">
            <v>22</v>
          </cell>
          <cell r="Q204">
            <v>1983.30837890625</v>
          </cell>
          <cell r="S204" t="str">
            <v/>
          </cell>
          <cell r="T204" t="str">
            <v>609000311-101-5065</v>
          </cell>
          <cell r="U204" t="str">
            <v>609000</v>
          </cell>
          <cell r="V204" t="str">
            <v>Direct labour - Project (ABC costs)</v>
          </cell>
          <cell r="X204">
            <v>1983</v>
          </cell>
          <cell r="Y204">
            <v>165.25</v>
          </cell>
          <cell r="Z204">
            <v>165.25</v>
          </cell>
          <cell r="AA204">
            <v>165.25</v>
          </cell>
          <cell r="AB204">
            <v>165.25</v>
          </cell>
          <cell r="AC204">
            <v>165.25</v>
          </cell>
          <cell r="AD204">
            <v>165.25</v>
          </cell>
          <cell r="AE204">
            <v>165.25</v>
          </cell>
          <cell r="AF204">
            <v>165.25</v>
          </cell>
          <cell r="AG204">
            <v>165.25</v>
          </cell>
          <cell r="AH204">
            <v>165.25</v>
          </cell>
          <cell r="AI204">
            <v>165.25</v>
          </cell>
          <cell r="AJ204">
            <v>165.25</v>
          </cell>
          <cell r="AK204">
            <v>1983</v>
          </cell>
          <cell r="AL204">
            <v>0</v>
          </cell>
        </row>
        <row r="205">
          <cell r="B205" t="str">
            <v/>
          </cell>
          <cell r="C205" t="str">
            <v/>
          </cell>
          <cell r="D205" t="str">
            <v>CUSCONN101CCONCORE</v>
          </cell>
          <cell r="E205" t="str">
            <v>100036878</v>
          </cell>
          <cell r="F205" t="str">
            <v>56000</v>
          </cell>
          <cell r="G205" t="str">
            <v>Green Energy Act - Process</v>
          </cell>
          <cell r="H205" t="str">
            <v>311</v>
          </cell>
          <cell r="I205" t="str">
            <v>101</v>
          </cell>
          <cell r="J205" t="str">
            <v>5065</v>
          </cell>
          <cell r="K205" t="str">
            <v>Project Time</v>
          </cell>
          <cell r="L205" t="str">
            <v>Project Time</v>
          </cell>
          <cell r="M205" t="str">
            <v>SUPERVISOR, CUSTOMER CONNECTIONS</v>
          </cell>
          <cell r="O205">
            <v>84.962177734375004</v>
          </cell>
          <cell r="Q205">
            <v>0</v>
          </cell>
          <cell r="S205" t="str">
            <v/>
          </cell>
          <cell r="T205" t="str">
            <v>609000311-101-5065</v>
          </cell>
          <cell r="U205" t="str">
            <v>609000</v>
          </cell>
          <cell r="V205" t="str">
            <v>Direct labour - Project (ABC costs)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</row>
        <row r="206">
          <cell r="B206" t="str">
            <v/>
          </cell>
          <cell r="C206" t="str">
            <v/>
          </cell>
          <cell r="D206" t="str">
            <v>CUSCONN101CCONCORE</v>
          </cell>
          <cell r="E206" t="str">
            <v>100036879</v>
          </cell>
          <cell r="F206" t="str">
            <v>56100</v>
          </cell>
          <cell r="G206" t="str">
            <v>Smart Grid Activities</v>
          </cell>
          <cell r="H206" t="str">
            <v>311</v>
          </cell>
          <cell r="I206" t="str">
            <v>101</v>
          </cell>
          <cell r="J206" t="str">
            <v>5065</v>
          </cell>
          <cell r="K206" t="str">
            <v>Project Time</v>
          </cell>
          <cell r="L206" t="str">
            <v>Project Time</v>
          </cell>
          <cell r="M206" t="str">
            <v>MANAGER, CUSTOMER CONNECTIONS</v>
          </cell>
          <cell r="O206">
            <v>90.150380859375005</v>
          </cell>
          <cell r="P206">
            <v>22</v>
          </cell>
          <cell r="Q206">
            <v>1983.30837890625</v>
          </cell>
          <cell r="S206" t="str">
            <v/>
          </cell>
          <cell r="T206" t="str">
            <v>609000311-101-5065</v>
          </cell>
          <cell r="U206" t="str">
            <v>609000</v>
          </cell>
          <cell r="V206" t="str">
            <v>Direct labour - Project (ABC costs)</v>
          </cell>
          <cell r="X206">
            <v>1983</v>
          </cell>
          <cell r="Y206">
            <v>165.25</v>
          </cell>
          <cell r="Z206">
            <v>165.25</v>
          </cell>
          <cell r="AA206">
            <v>165.25</v>
          </cell>
          <cell r="AB206">
            <v>165.25</v>
          </cell>
          <cell r="AC206">
            <v>165.25</v>
          </cell>
          <cell r="AD206">
            <v>165.25</v>
          </cell>
          <cell r="AE206">
            <v>165.25</v>
          </cell>
          <cell r="AF206">
            <v>165.25</v>
          </cell>
          <cell r="AG206">
            <v>165.25</v>
          </cell>
          <cell r="AH206">
            <v>165.25</v>
          </cell>
          <cell r="AI206">
            <v>165.25</v>
          </cell>
          <cell r="AJ206">
            <v>165.25</v>
          </cell>
          <cell r="AK206">
            <v>1983</v>
          </cell>
          <cell r="AL206">
            <v>0</v>
          </cell>
        </row>
        <row r="207">
          <cell r="B207" t="str">
            <v/>
          </cell>
          <cell r="C207" t="str">
            <v/>
          </cell>
          <cell r="D207" t="str">
            <v>CUSCONN101CCONCORE</v>
          </cell>
          <cell r="E207" t="str">
            <v>100036879</v>
          </cell>
          <cell r="F207" t="str">
            <v>56100</v>
          </cell>
          <cell r="G207" t="str">
            <v>Smart Grid Activities</v>
          </cell>
          <cell r="H207" t="str">
            <v>311</v>
          </cell>
          <cell r="I207" t="str">
            <v>101</v>
          </cell>
          <cell r="J207" t="str">
            <v>5065</v>
          </cell>
          <cell r="K207" t="str">
            <v>Project Time</v>
          </cell>
          <cell r="L207" t="str">
            <v>Project Time</v>
          </cell>
          <cell r="M207" t="str">
            <v>SUPERVISOR, CUSTOMER CONNECTIONS</v>
          </cell>
          <cell r="O207">
            <v>84.962177734375004</v>
          </cell>
          <cell r="P207">
            <v>22</v>
          </cell>
          <cell r="Q207">
            <v>1869.1679101562502</v>
          </cell>
          <cell r="S207" t="str">
            <v/>
          </cell>
          <cell r="T207" t="str">
            <v>609000311-101-5065</v>
          </cell>
          <cell r="U207" t="str">
            <v>609000</v>
          </cell>
          <cell r="V207" t="str">
            <v>Direct labour - Project (ABC costs)</v>
          </cell>
          <cell r="X207">
            <v>1869</v>
          </cell>
          <cell r="Y207">
            <v>155.75</v>
          </cell>
          <cell r="Z207">
            <v>155.75</v>
          </cell>
          <cell r="AA207">
            <v>155.75</v>
          </cell>
          <cell r="AB207">
            <v>155.75</v>
          </cell>
          <cell r="AC207">
            <v>155.75</v>
          </cell>
          <cell r="AD207">
            <v>155.75</v>
          </cell>
          <cell r="AE207">
            <v>155.75</v>
          </cell>
          <cell r="AF207">
            <v>155.75</v>
          </cell>
          <cell r="AG207">
            <v>155.75</v>
          </cell>
          <cell r="AH207">
            <v>155.75</v>
          </cell>
          <cell r="AI207">
            <v>155.75</v>
          </cell>
          <cell r="AJ207">
            <v>155.75</v>
          </cell>
          <cell r="AK207">
            <v>1869</v>
          </cell>
          <cell r="AL207">
            <v>0</v>
          </cell>
        </row>
        <row r="208">
          <cell r="B208" t="str">
            <v/>
          </cell>
          <cell r="C208" t="str">
            <v/>
          </cell>
          <cell r="D208" t="str">
            <v>CUSCONN101CCONCORE</v>
          </cell>
          <cell r="E208" t="str">
            <v>100036880</v>
          </cell>
          <cell r="F208" t="str">
            <v>56200</v>
          </cell>
          <cell r="G208" t="str">
            <v>Distributed Generation</v>
          </cell>
          <cell r="H208" t="str">
            <v>311</v>
          </cell>
          <cell r="I208" t="str">
            <v>101</v>
          </cell>
          <cell r="J208" t="str">
            <v>5065</v>
          </cell>
          <cell r="K208" t="str">
            <v>Project Time</v>
          </cell>
          <cell r="L208" t="str">
            <v>Project Time</v>
          </cell>
          <cell r="M208" t="str">
            <v>MANAGER, CUSTOMER CONNECTIONS</v>
          </cell>
          <cell r="O208">
            <v>90.150380859375005</v>
          </cell>
          <cell r="Q208">
            <v>0</v>
          </cell>
          <cell r="S208" t="str">
            <v/>
          </cell>
          <cell r="T208" t="str">
            <v>609000311-101-5065</v>
          </cell>
          <cell r="U208" t="str">
            <v>609000</v>
          </cell>
          <cell r="V208" t="str">
            <v>Direct labour - Project (ABC costs)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</row>
        <row r="209">
          <cell r="B209" t="str">
            <v/>
          </cell>
          <cell r="C209" t="str">
            <v/>
          </cell>
          <cell r="D209" t="str">
            <v>CUSCONN101CCONCORE</v>
          </cell>
          <cell r="E209" t="str">
            <v>100036880</v>
          </cell>
          <cell r="F209" t="str">
            <v>56200</v>
          </cell>
          <cell r="G209" t="str">
            <v>Distributed Generation</v>
          </cell>
          <cell r="H209" t="str">
            <v>311</v>
          </cell>
          <cell r="I209" t="str">
            <v>101</v>
          </cell>
          <cell r="J209" t="str">
            <v>5065</v>
          </cell>
          <cell r="K209" t="str">
            <v>Project Time</v>
          </cell>
          <cell r="L209" t="str">
            <v>Project Time</v>
          </cell>
          <cell r="M209" t="str">
            <v>SUPERVISOR, CUSTOMER CONNECTIONS</v>
          </cell>
          <cell r="O209">
            <v>84.962177734375004</v>
          </cell>
          <cell r="Q209">
            <v>0</v>
          </cell>
          <cell r="S209" t="str">
            <v/>
          </cell>
          <cell r="T209" t="str">
            <v>609000311-101-5065</v>
          </cell>
          <cell r="U209" t="str">
            <v>609000</v>
          </cell>
          <cell r="V209" t="str">
            <v>Direct labour - Project (ABC costs)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</row>
        <row r="210">
          <cell r="B210" t="str">
            <v/>
          </cell>
          <cell r="C210" t="str">
            <v/>
          </cell>
          <cell r="D210" t="str">
            <v>CUSCONN101CCONCORE</v>
          </cell>
          <cell r="E210" t="str">
            <v>100036881</v>
          </cell>
          <cell r="F210" t="str">
            <v>56300</v>
          </cell>
          <cell r="G210" t="str">
            <v>FIT - Feed In Tariff</v>
          </cell>
          <cell r="H210" t="str">
            <v>311</v>
          </cell>
          <cell r="I210" t="str">
            <v>101</v>
          </cell>
          <cell r="J210" t="str">
            <v>5065</v>
          </cell>
          <cell r="K210" t="str">
            <v>A/P</v>
          </cell>
          <cell r="L210" t="str">
            <v>SA10 - General Office Supplies</v>
          </cell>
          <cell r="M210" t="str">
            <v>A/P</v>
          </cell>
          <cell r="N210">
            <v>3000</v>
          </cell>
          <cell r="O210" t="str">
            <v/>
          </cell>
          <cell r="Q210" t="str">
            <v/>
          </cell>
          <cell r="S210" t="str">
            <v/>
          </cell>
          <cell r="T210" t="str">
            <v>704000311-101-5065</v>
          </cell>
          <cell r="U210" t="str">
            <v>704000</v>
          </cell>
          <cell r="V210" t="str">
            <v>General office supplies</v>
          </cell>
          <cell r="X210">
            <v>3000</v>
          </cell>
          <cell r="Y210">
            <v>250</v>
          </cell>
          <cell r="Z210">
            <v>250</v>
          </cell>
          <cell r="AA210">
            <v>250</v>
          </cell>
          <cell r="AB210">
            <v>250</v>
          </cell>
          <cell r="AC210">
            <v>250</v>
          </cell>
          <cell r="AD210">
            <v>250</v>
          </cell>
          <cell r="AE210">
            <v>250</v>
          </cell>
          <cell r="AF210">
            <v>250</v>
          </cell>
          <cell r="AG210">
            <v>250</v>
          </cell>
          <cell r="AH210">
            <v>250</v>
          </cell>
          <cell r="AI210">
            <v>250</v>
          </cell>
          <cell r="AJ210">
            <v>250</v>
          </cell>
          <cell r="AK210">
            <v>3000</v>
          </cell>
          <cell r="AL210">
            <v>0</v>
          </cell>
        </row>
        <row r="211">
          <cell r="B211">
            <v>19</v>
          </cell>
          <cell r="C211" t="str">
            <v/>
          </cell>
          <cell r="D211" t="str">
            <v>CUSCONN101CCONCORE</v>
          </cell>
          <cell r="E211" t="str">
            <v>100036881</v>
          </cell>
          <cell r="F211" t="str">
            <v>56300</v>
          </cell>
          <cell r="G211" t="str">
            <v>FIT - Feed In Tariff</v>
          </cell>
          <cell r="H211" t="str">
            <v>311</v>
          </cell>
          <cell r="I211" t="str">
            <v>101</v>
          </cell>
          <cell r="J211" t="str">
            <v>5065</v>
          </cell>
          <cell r="K211" t="str">
            <v>A/P</v>
          </cell>
          <cell r="L211" t="str">
            <v>SA37 - Consulting</v>
          </cell>
          <cell r="M211" t="str">
            <v>A/P</v>
          </cell>
          <cell r="N211">
            <v>24000</v>
          </cell>
          <cell r="O211" t="str">
            <v/>
          </cell>
          <cell r="Q211" t="str">
            <v/>
          </cell>
          <cell r="S211" t="str">
            <v/>
          </cell>
          <cell r="T211" t="str">
            <v>753000311-101-5065</v>
          </cell>
          <cell r="U211" t="str">
            <v>753000</v>
          </cell>
          <cell r="V211" t="str">
            <v>Consulting</v>
          </cell>
          <cell r="W211" t="str">
            <v>Consulting - MSS 2 hour per day</v>
          </cell>
          <cell r="X211">
            <v>24000</v>
          </cell>
          <cell r="Y211">
            <v>2000</v>
          </cell>
          <cell r="Z211">
            <v>2000</v>
          </cell>
          <cell r="AA211">
            <v>2000</v>
          </cell>
          <cell r="AB211">
            <v>2000</v>
          </cell>
          <cell r="AC211">
            <v>2000</v>
          </cell>
          <cell r="AD211">
            <v>2000</v>
          </cell>
          <cell r="AE211">
            <v>2000</v>
          </cell>
          <cell r="AF211">
            <v>2000</v>
          </cell>
          <cell r="AG211">
            <v>2000</v>
          </cell>
          <cell r="AH211">
            <v>2000</v>
          </cell>
          <cell r="AI211">
            <v>2000</v>
          </cell>
          <cell r="AJ211">
            <v>2000</v>
          </cell>
          <cell r="AK211">
            <v>24000</v>
          </cell>
          <cell r="AL211">
            <v>0</v>
          </cell>
        </row>
        <row r="212">
          <cell r="B212" t="str">
            <v/>
          </cell>
          <cell r="C212" t="str">
            <v/>
          </cell>
          <cell r="D212" t="str">
            <v>CUSCONN101CCONCORE</v>
          </cell>
          <cell r="E212" t="str">
            <v>100036881</v>
          </cell>
          <cell r="F212" t="str">
            <v>56300</v>
          </cell>
          <cell r="G212" t="str">
            <v>FIT - Feed In Tariff</v>
          </cell>
          <cell r="H212" t="str">
            <v>311</v>
          </cell>
          <cell r="I212" t="str">
            <v>101</v>
          </cell>
          <cell r="J212" t="str">
            <v>5065</v>
          </cell>
          <cell r="K212" t="str">
            <v>Project Time</v>
          </cell>
          <cell r="L212" t="str">
            <v>Project Time</v>
          </cell>
          <cell r="M212" t="str">
            <v>MANAGER, CUSTOMER CONNECTIONS</v>
          </cell>
          <cell r="O212">
            <v>90.150380859375005</v>
          </cell>
          <cell r="P212">
            <v>22</v>
          </cell>
          <cell r="Q212">
            <v>1983.30837890625</v>
          </cell>
          <cell r="S212" t="str">
            <v/>
          </cell>
          <cell r="T212" t="str">
            <v>609000311-101-5065</v>
          </cell>
          <cell r="U212" t="str">
            <v>609000</v>
          </cell>
          <cell r="V212" t="str">
            <v>Direct labour - Project (ABC costs)</v>
          </cell>
          <cell r="X212">
            <v>1983</v>
          </cell>
          <cell r="Y212">
            <v>165.25</v>
          </cell>
          <cell r="Z212">
            <v>165.25</v>
          </cell>
          <cell r="AA212">
            <v>165.25</v>
          </cell>
          <cell r="AB212">
            <v>165.25</v>
          </cell>
          <cell r="AC212">
            <v>165.25</v>
          </cell>
          <cell r="AD212">
            <v>165.25</v>
          </cell>
          <cell r="AE212">
            <v>165.25</v>
          </cell>
          <cell r="AF212">
            <v>165.25</v>
          </cell>
          <cell r="AG212">
            <v>165.25</v>
          </cell>
          <cell r="AH212">
            <v>165.25</v>
          </cell>
          <cell r="AI212">
            <v>165.25</v>
          </cell>
          <cell r="AJ212">
            <v>165.25</v>
          </cell>
          <cell r="AK212">
            <v>1983</v>
          </cell>
          <cell r="AL212">
            <v>0</v>
          </cell>
        </row>
        <row r="213">
          <cell r="B213" t="str">
            <v/>
          </cell>
          <cell r="C213" t="str">
            <v/>
          </cell>
          <cell r="D213" t="str">
            <v>CUSCONN101CCONCORE</v>
          </cell>
          <cell r="E213" t="str">
            <v>100036881</v>
          </cell>
          <cell r="F213" t="str">
            <v>56300</v>
          </cell>
          <cell r="G213" t="str">
            <v>FIT - Feed In Tariff</v>
          </cell>
          <cell r="H213" t="str">
            <v>311</v>
          </cell>
          <cell r="I213" t="str">
            <v>101</v>
          </cell>
          <cell r="J213" t="str">
            <v>5065</v>
          </cell>
          <cell r="K213" t="str">
            <v>Project Time</v>
          </cell>
          <cell r="L213" t="str">
            <v>Project Time</v>
          </cell>
          <cell r="M213" t="str">
            <v>SUPERVISOR, CUSTOMER CONNECTIONS</v>
          </cell>
          <cell r="O213">
            <v>84.962177734375004</v>
          </cell>
          <cell r="P213">
            <v>22</v>
          </cell>
          <cell r="Q213">
            <v>1869.1679101562502</v>
          </cell>
          <cell r="S213" t="str">
            <v/>
          </cell>
          <cell r="T213" t="str">
            <v>609000311-101-5065</v>
          </cell>
          <cell r="U213" t="str">
            <v>609000</v>
          </cell>
          <cell r="V213" t="str">
            <v>Direct labour - Project (ABC costs)</v>
          </cell>
          <cell r="X213">
            <v>1869</v>
          </cell>
          <cell r="Y213">
            <v>155.75</v>
          </cell>
          <cell r="Z213">
            <v>155.75</v>
          </cell>
          <cell r="AA213">
            <v>155.75</v>
          </cell>
          <cell r="AB213">
            <v>155.75</v>
          </cell>
          <cell r="AC213">
            <v>155.75</v>
          </cell>
          <cell r="AD213">
            <v>155.75</v>
          </cell>
          <cell r="AE213">
            <v>155.75</v>
          </cell>
          <cell r="AF213">
            <v>155.75</v>
          </cell>
          <cell r="AG213">
            <v>155.75</v>
          </cell>
          <cell r="AH213">
            <v>155.75</v>
          </cell>
          <cell r="AI213">
            <v>155.75</v>
          </cell>
          <cell r="AJ213">
            <v>155.75</v>
          </cell>
          <cell r="AK213">
            <v>1869</v>
          </cell>
          <cell r="AL213">
            <v>0</v>
          </cell>
        </row>
        <row r="214">
          <cell r="B214" t="str">
            <v/>
          </cell>
          <cell r="C214" t="str">
            <v/>
          </cell>
          <cell r="D214" t="str">
            <v>CUSCONN101CCONCORE</v>
          </cell>
          <cell r="E214" t="str">
            <v>100036882</v>
          </cell>
          <cell r="F214" t="str">
            <v>56400</v>
          </cell>
          <cell r="G214" t="str">
            <v>System Modeling (DESS/CYME)</v>
          </cell>
          <cell r="H214" t="str">
            <v>311</v>
          </cell>
          <cell r="I214" t="str">
            <v>101</v>
          </cell>
          <cell r="J214" t="str">
            <v>5065</v>
          </cell>
          <cell r="K214" t="str">
            <v>Project Time</v>
          </cell>
          <cell r="L214" t="str">
            <v>Project Time</v>
          </cell>
          <cell r="M214" t="str">
            <v>MANAGER, CUSTOMER CONNECTIONS</v>
          </cell>
          <cell r="O214">
            <v>90.150380859375005</v>
          </cell>
          <cell r="Q214">
            <v>0</v>
          </cell>
          <cell r="S214" t="str">
            <v/>
          </cell>
          <cell r="T214" t="str">
            <v>609000311-101-5065</v>
          </cell>
          <cell r="U214" t="str">
            <v>609000</v>
          </cell>
          <cell r="V214" t="str">
            <v>Direct labour - Project (ABC costs)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</row>
        <row r="215">
          <cell r="B215" t="str">
            <v/>
          </cell>
          <cell r="C215" t="str">
            <v/>
          </cell>
          <cell r="D215" t="str">
            <v>CUSCONN101CCONCOMMON</v>
          </cell>
          <cell r="E215" t="str">
            <v>100038849</v>
          </cell>
          <cell r="F215" t="str">
            <v>20150</v>
          </cell>
          <cell r="G215" t="str">
            <v>Complete Employee Engagement Survey</v>
          </cell>
          <cell r="H215" t="str">
            <v>311</v>
          </cell>
          <cell r="I215" t="str">
            <v>101</v>
          </cell>
          <cell r="J215" t="str">
            <v>5065</v>
          </cell>
          <cell r="O215" t="str">
            <v/>
          </cell>
          <cell r="Q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</row>
        <row r="216">
          <cell r="B216" t="str">
            <v/>
          </cell>
          <cell r="C216" t="str">
            <v/>
          </cell>
          <cell r="D216" t="str">
            <v>CCPCLOS1012055RC</v>
          </cell>
          <cell r="E216" t="str">
            <v>100041261</v>
          </cell>
          <cell r="F216" t="str">
            <v>60080</v>
          </cell>
          <cell r="G216" t="str">
            <v>Job Feedback and Closure</v>
          </cell>
          <cell r="H216" t="str">
            <v>311</v>
          </cell>
          <cell r="I216" t="str">
            <v>101</v>
          </cell>
          <cell r="J216" t="str">
            <v>5065</v>
          </cell>
          <cell r="O216" t="str">
            <v/>
          </cell>
          <cell r="Q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</row>
        <row r="217">
          <cell r="B217" t="str">
            <v/>
          </cell>
          <cell r="C217" t="str">
            <v/>
          </cell>
          <cell r="D217" t="str">
            <v>CCPCLOS1012055PL</v>
          </cell>
          <cell r="E217" t="str">
            <v>100041262</v>
          </cell>
          <cell r="F217" t="str">
            <v>60080</v>
          </cell>
          <cell r="G217" t="str">
            <v>Job Feedback and Closure</v>
          </cell>
          <cell r="H217" t="str">
            <v>311</v>
          </cell>
          <cell r="I217" t="str">
            <v>101</v>
          </cell>
          <cell r="J217" t="str">
            <v>5065</v>
          </cell>
          <cell r="O217" t="str">
            <v/>
          </cell>
          <cell r="Q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</row>
        <row r="218">
          <cell r="B218" t="str">
            <v/>
          </cell>
          <cell r="C218" t="str">
            <v/>
          </cell>
          <cell r="D218" t="str">
            <v>CCPCLOS1012055CP</v>
          </cell>
          <cell r="E218" t="str">
            <v>100041263</v>
          </cell>
          <cell r="F218" t="str">
            <v>60080</v>
          </cell>
          <cell r="G218" t="str">
            <v>Job Feedback and Closure</v>
          </cell>
          <cell r="H218" t="str">
            <v>311</v>
          </cell>
          <cell r="I218" t="str">
            <v>101</v>
          </cell>
          <cell r="J218" t="str">
            <v>5065</v>
          </cell>
          <cell r="O218" t="str">
            <v/>
          </cell>
          <cell r="Q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</row>
        <row r="219">
          <cell r="B219" t="str">
            <v/>
          </cell>
          <cell r="C219" t="str">
            <v/>
          </cell>
          <cell r="D219" t="str">
            <v>CUSCONN101CCONCORE</v>
          </cell>
          <cell r="E219" t="str">
            <v>100046834</v>
          </cell>
          <cell r="F219" t="str">
            <v>15110</v>
          </cell>
          <cell r="G219" t="str">
            <v>2011 EDR Application</v>
          </cell>
          <cell r="H219" t="str">
            <v>311</v>
          </cell>
          <cell r="I219" t="str">
            <v>101</v>
          </cell>
          <cell r="J219" t="str">
            <v>5065</v>
          </cell>
          <cell r="O219" t="str">
            <v/>
          </cell>
          <cell r="Q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</row>
        <row r="220">
          <cell r="B220">
            <v>20</v>
          </cell>
          <cell r="C220" t="str">
            <v/>
          </cell>
          <cell r="F220" t="str">
            <v>96000</v>
          </cell>
          <cell r="G220" t="str">
            <v>General Administration</v>
          </cell>
          <cell r="H220" t="str">
            <v>311</v>
          </cell>
          <cell r="I220" t="str">
            <v>101</v>
          </cell>
          <cell r="J220" t="str">
            <v>5065</v>
          </cell>
          <cell r="K220" t="str">
            <v>A/P</v>
          </cell>
          <cell r="L220" t="str">
            <v>SA58 - Public Relations</v>
          </cell>
          <cell r="M220" t="str">
            <v>A/P</v>
          </cell>
          <cell r="N220">
            <v>10000</v>
          </cell>
          <cell r="O220" t="str">
            <v/>
          </cell>
          <cell r="Q220" t="str">
            <v/>
          </cell>
          <cell r="S220" t="str">
            <v/>
          </cell>
          <cell r="T220" t="str">
            <v>773000311-101-5065</v>
          </cell>
          <cell r="U220" t="str">
            <v>773000</v>
          </cell>
          <cell r="V220" t="str">
            <v>Public relations</v>
          </cell>
          <cell r="X220">
            <v>10000</v>
          </cell>
          <cell r="Y220">
            <v>833.33333333333337</v>
          </cell>
          <cell r="Z220">
            <v>833.33333333333337</v>
          </cell>
          <cell r="AA220">
            <v>833.33333333333337</v>
          </cell>
          <cell r="AB220">
            <v>833.33333333333337</v>
          </cell>
          <cell r="AC220">
            <v>833.33333333333337</v>
          </cell>
          <cell r="AD220">
            <v>833.33333333333337</v>
          </cell>
          <cell r="AE220">
            <v>833.33333333333337</v>
          </cell>
          <cell r="AF220">
            <v>833.33333333333337</v>
          </cell>
          <cell r="AG220">
            <v>833.33333333333337</v>
          </cell>
          <cell r="AH220">
            <v>833.33333333333337</v>
          </cell>
          <cell r="AI220">
            <v>833.33333333333337</v>
          </cell>
          <cell r="AJ220">
            <v>833.33333333333337</v>
          </cell>
          <cell r="AK220">
            <v>10000</v>
          </cell>
          <cell r="AL220">
            <v>0</v>
          </cell>
          <cell r="AM220" t="str">
            <v>Miscellaneous</v>
          </cell>
        </row>
        <row r="221">
          <cell r="B221">
            <v>21</v>
          </cell>
          <cell r="C221" t="str">
            <v/>
          </cell>
          <cell r="F221" t="str">
            <v>96000</v>
          </cell>
          <cell r="G221" t="str">
            <v>General Administration</v>
          </cell>
          <cell r="H221" t="str">
            <v>311</v>
          </cell>
          <cell r="I221" t="str">
            <v>101</v>
          </cell>
          <cell r="J221" t="str">
            <v>5065</v>
          </cell>
          <cell r="K221" t="str">
            <v>A/P</v>
          </cell>
          <cell r="L221" t="str">
            <v>SA11 - Small Tools</v>
          </cell>
          <cell r="M221" t="str">
            <v>A/P</v>
          </cell>
          <cell r="N221">
            <v>1000</v>
          </cell>
          <cell r="O221" t="str">
            <v/>
          </cell>
          <cell r="Q221" t="str">
            <v/>
          </cell>
          <cell r="S221" t="str">
            <v/>
          </cell>
          <cell r="T221" t="str">
            <v>707000311-101-5065</v>
          </cell>
          <cell r="U221" t="str">
            <v>707000</v>
          </cell>
          <cell r="V221" t="str">
            <v>Small tools</v>
          </cell>
          <cell r="X221">
            <v>1000</v>
          </cell>
          <cell r="Y221">
            <v>83.333333333333329</v>
          </cell>
          <cell r="Z221">
            <v>83.333333333333329</v>
          </cell>
          <cell r="AA221">
            <v>83.333333333333329</v>
          </cell>
          <cell r="AB221">
            <v>83.333333333333329</v>
          </cell>
          <cell r="AC221">
            <v>83.333333333333329</v>
          </cell>
          <cell r="AD221">
            <v>83.333333333333329</v>
          </cell>
          <cell r="AE221">
            <v>83.333333333333329</v>
          </cell>
          <cell r="AF221">
            <v>83.333333333333329</v>
          </cell>
          <cell r="AG221">
            <v>83.333333333333329</v>
          </cell>
          <cell r="AH221">
            <v>83.333333333333329</v>
          </cell>
          <cell r="AI221">
            <v>83.333333333333329</v>
          </cell>
          <cell r="AJ221">
            <v>83.333333333333329</v>
          </cell>
          <cell r="AK221">
            <v>1000.0000000000001</v>
          </cell>
          <cell r="AL221">
            <v>0</v>
          </cell>
        </row>
        <row r="222">
          <cell r="B222" t="str">
            <v/>
          </cell>
          <cell r="C222" t="str">
            <v/>
          </cell>
          <cell r="F222" t="str">
            <v>96000</v>
          </cell>
          <cell r="G222" t="str">
            <v>General Administration</v>
          </cell>
          <cell r="H222" t="str">
            <v>311</v>
          </cell>
          <cell r="I222" t="str">
            <v>101</v>
          </cell>
          <cell r="J222" t="str">
            <v>5065</v>
          </cell>
          <cell r="K222" t="str">
            <v>A/P</v>
          </cell>
          <cell r="L222" t="str">
            <v>SA12 - Other Supplies</v>
          </cell>
          <cell r="M222" t="str">
            <v>A/P</v>
          </cell>
          <cell r="N222">
            <v>2000</v>
          </cell>
          <cell r="O222" t="str">
            <v/>
          </cell>
          <cell r="Q222" t="str">
            <v/>
          </cell>
          <cell r="S222" t="str">
            <v/>
          </cell>
          <cell r="T222" t="str">
            <v>709000311-101-5065</v>
          </cell>
          <cell r="U222" t="str">
            <v>709000</v>
          </cell>
          <cell r="V222" t="str">
            <v>Other supplies</v>
          </cell>
          <cell r="X222">
            <v>2000</v>
          </cell>
          <cell r="Y222">
            <v>166.66666666666666</v>
          </cell>
          <cell r="Z222">
            <v>166.66666666666666</v>
          </cell>
          <cell r="AA222">
            <v>166.66666666666666</v>
          </cell>
          <cell r="AB222">
            <v>166.66666666666666</v>
          </cell>
          <cell r="AC222">
            <v>166.66666666666666</v>
          </cell>
          <cell r="AD222">
            <v>166.66666666666666</v>
          </cell>
          <cell r="AE222">
            <v>166.66666666666666</v>
          </cell>
          <cell r="AF222">
            <v>166.66666666666666</v>
          </cell>
          <cell r="AG222">
            <v>166.66666666666666</v>
          </cell>
          <cell r="AH222">
            <v>166.66666666666666</v>
          </cell>
          <cell r="AI222">
            <v>166.66666666666666</v>
          </cell>
          <cell r="AJ222">
            <v>166.66666666666666</v>
          </cell>
          <cell r="AK222">
            <v>2000.0000000000002</v>
          </cell>
          <cell r="AL222">
            <v>0</v>
          </cell>
        </row>
        <row r="223">
          <cell r="B223">
            <v>22</v>
          </cell>
          <cell r="C223" t="str">
            <v/>
          </cell>
          <cell r="F223" t="str">
            <v>96000</v>
          </cell>
          <cell r="G223" t="str">
            <v>General Administration</v>
          </cell>
          <cell r="H223" t="str">
            <v>311</v>
          </cell>
          <cell r="I223" t="str">
            <v>101</v>
          </cell>
          <cell r="J223" t="str">
            <v>5065</v>
          </cell>
          <cell r="K223" t="str">
            <v>A/P</v>
          </cell>
          <cell r="L223" t="str">
            <v>SA14 - Repairs and Maintenance - Equipment</v>
          </cell>
          <cell r="M223" t="str">
            <v>A/P</v>
          </cell>
          <cell r="N223">
            <v>2000</v>
          </cell>
          <cell r="O223" t="str">
            <v/>
          </cell>
          <cell r="Q223" t="str">
            <v/>
          </cell>
          <cell r="S223" t="str">
            <v/>
          </cell>
          <cell r="T223" t="str">
            <v>711000311-101-5065</v>
          </cell>
          <cell r="U223" t="str">
            <v>711000</v>
          </cell>
          <cell r="V223" t="str">
            <v>Repairs and maintenance - Equipment</v>
          </cell>
          <cell r="X223">
            <v>2000</v>
          </cell>
          <cell r="Y223">
            <v>166.66666666666666</v>
          </cell>
          <cell r="Z223">
            <v>166.66666666666666</v>
          </cell>
          <cell r="AA223">
            <v>166.66666666666666</v>
          </cell>
          <cell r="AB223">
            <v>166.66666666666666</v>
          </cell>
          <cell r="AC223">
            <v>166.66666666666666</v>
          </cell>
          <cell r="AD223">
            <v>166.66666666666666</v>
          </cell>
          <cell r="AE223">
            <v>166.66666666666666</v>
          </cell>
          <cell r="AF223">
            <v>166.66666666666666</v>
          </cell>
          <cell r="AG223">
            <v>166.66666666666666</v>
          </cell>
          <cell r="AH223">
            <v>166.66666666666666</v>
          </cell>
          <cell r="AI223">
            <v>166.66666666666666</v>
          </cell>
          <cell r="AJ223">
            <v>166.66666666666666</v>
          </cell>
          <cell r="AK223">
            <v>2000.0000000000002</v>
          </cell>
          <cell r="AL223">
            <v>0</v>
          </cell>
        </row>
        <row r="224">
          <cell r="B224">
            <v>23</v>
          </cell>
          <cell r="C224" t="str">
            <v/>
          </cell>
          <cell r="F224" t="str">
            <v>96000</v>
          </cell>
          <cell r="G224" t="str">
            <v>General Administration</v>
          </cell>
          <cell r="H224" t="str">
            <v>311</v>
          </cell>
          <cell r="I224" t="str">
            <v>101</v>
          </cell>
          <cell r="J224" t="str">
            <v>5065</v>
          </cell>
          <cell r="K224" t="str">
            <v>A/P</v>
          </cell>
          <cell r="L224" t="str">
            <v>SA29 - Telephone</v>
          </cell>
          <cell r="M224" t="str">
            <v>A/P</v>
          </cell>
          <cell r="N224">
            <v>1250</v>
          </cell>
          <cell r="O224" t="str">
            <v/>
          </cell>
          <cell r="Q224" t="str">
            <v/>
          </cell>
          <cell r="S224" t="str">
            <v/>
          </cell>
          <cell r="T224" t="str">
            <v>730000311-101-5065</v>
          </cell>
          <cell r="U224" t="str">
            <v>730000</v>
          </cell>
          <cell r="V224" t="str">
            <v>Telephone</v>
          </cell>
          <cell r="X224">
            <v>1250</v>
          </cell>
          <cell r="Y224">
            <v>104.16666666666667</v>
          </cell>
          <cell r="Z224">
            <v>104.16666666666667</v>
          </cell>
          <cell r="AA224">
            <v>104.16666666666667</v>
          </cell>
          <cell r="AB224">
            <v>104.16666666666667</v>
          </cell>
          <cell r="AC224">
            <v>104.16666666666667</v>
          </cell>
          <cell r="AD224">
            <v>104.16666666666667</v>
          </cell>
          <cell r="AE224">
            <v>104.16666666666667</v>
          </cell>
          <cell r="AF224">
            <v>104.16666666666667</v>
          </cell>
          <cell r="AG224">
            <v>104.16666666666667</v>
          </cell>
          <cell r="AH224">
            <v>104.16666666666667</v>
          </cell>
          <cell r="AI224">
            <v>104.16666666666667</v>
          </cell>
          <cell r="AJ224">
            <v>104.16666666666667</v>
          </cell>
          <cell r="AK224">
            <v>1250</v>
          </cell>
          <cell r="AL224">
            <v>0</v>
          </cell>
        </row>
        <row r="225">
          <cell r="B225">
            <v>24</v>
          </cell>
          <cell r="C225" t="str">
            <v/>
          </cell>
          <cell r="F225" t="str">
            <v>96000</v>
          </cell>
          <cell r="G225" t="str">
            <v>General Administration</v>
          </cell>
          <cell r="H225" t="str">
            <v>311</v>
          </cell>
          <cell r="I225" t="str">
            <v>101</v>
          </cell>
          <cell r="J225" t="str">
            <v>5065</v>
          </cell>
          <cell r="K225" t="str">
            <v>A/P</v>
          </cell>
          <cell r="L225" t="str">
            <v>SA30 - Cellular and Pager - Expense</v>
          </cell>
          <cell r="M225" t="str">
            <v>A/P</v>
          </cell>
          <cell r="N225">
            <v>5000</v>
          </cell>
          <cell r="O225" t="str">
            <v/>
          </cell>
          <cell r="Q225" t="str">
            <v/>
          </cell>
          <cell r="S225" t="str">
            <v/>
          </cell>
          <cell r="T225" t="str">
            <v>731000311-101-5065</v>
          </cell>
          <cell r="U225" t="str">
            <v>731000</v>
          </cell>
          <cell r="V225" t="str">
            <v>Cellular and pager</v>
          </cell>
          <cell r="X225">
            <v>5000</v>
          </cell>
          <cell r="Y225">
            <v>416.66666666666669</v>
          </cell>
          <cell r="Z225">
            <v>416.66666666666669</v>
          </cell>
          <cell r="AA225">
            <v>416.66666666666669</v>
          </cell>
          <cell r="AB225">
            <v>416.66666666666669</v>
          </cell>
          <cell r="AC225">
            <v>416.66666666666669</v>
          </cell>
          <cell r="AD225">
            <v>416.66666666666669</v>
          </cell>
          <cell r="AE225">
            <v>416.66666666666669</v>
          </cell>
          <cell r="AF225">
            <v>416.66666666666669</v>
          </cell>
          <cell r="AG225">
            <v>416.66666666666669</v>
          </cell>
          <cell r="AH225">
            <v>416.66666666666669</v>
          </cell>
          <cell r="AI225">
            <v>416.66666666666669</v>
          </cell>
          <cell r="AJ225">
            <v>416.66666666666669</v>
          </cell>
          <cell r="AK225">
            <v>5000</v>
          </cell>
          <cell r="AL225">
            <v>0</v>
          </cell>
        </row>
        <row r="226">
          <cell r="B226">
            <v>25</v>
          </cell>
          <cell r="C226" t="str">
            <v/>
          </cell>
          <cell r="F226" t="str">
            <v>96000</v>
          </cell>
          <cell r="G226" t="str">
            <v>General Administration</v>
          </cell>
          <cell r="H226" t="str">
            <v>311</v>
          </cell>
          <cell r="I226" t="str">
            <v>101</v>
          </cell>
          <cell r="J226" t="str">
            <v>5065</v>
          </cell>
          <cell r="K226" t="str">
            <v>A/P</v>
          </cell>
          <cell r="L226" t="str">
            <v>SA31 - Wireless Communications - Expense</v>
          </cell>
          <cell r="M226" t="str">
            <v>A/P</v>
          </cell>
          <cell r="O226" t="str">
            <v/>
          </cell>
          <cell r="Q226" t="str">
            <v/>
          </cell>
          <cell r="S226" t="str">
            <v/>
          </cell>
          <cell r="T226" t="str">
            <v>735000311-101-5065</v>
          </cell>
          <cell r="U226" t="str">
            <v>735000</v>
          </cell>
          <cell r="V226" t="str">
            <v>Wireless communications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</row>
        <row r="227">
          <cell r="B227" t="str">
            <v/>
          </cell>
          <cell r="C227" t="str">
            <v/>
          </cell>
          <cell r="F227" t="str">
            <v>96000</v>
          </cell>
          <cell r="G227" t="str">
            <v>General Administration</v>
          </cell>
          <cell r="H227" t="str">
            <v>311</v>
          </cell>
          <cell r="I227" t="str">
            <v>101</v>
          </cell>
          <cell r="J227" t="str">
            <v>5065</v>
          </cell>
          <cell r="K227" t="str">
            <v>A/P</v>
          </cell>
          <cell r="L227" t="str">
            <v>SA37 - Consulting</v>
          </cell>
          <cell r="M227" t="str">
            <v>A/P</v>
          </cell>
          <cell r="N227">
            <v>1000</v>
          </cell>
          <cell r="O227" t="str">
            <v/>
          </cell>
          <cell r="Q227" t="str">
            <v/>
          </cell>
          <cell r="S227" t="str">
            <v/>
          </cell>
          <cell r="T227" t="str">
            <v>753000311-101-5065</v>
          </cell>
          <cell r="U227" t="str">
            <v>753000</v>
          </cell>
          <cell r="V227" t="str">
            <v>Consulting</v>
          </cell>
          <cell r="X227">
            <v>1000</v>
          </cell>
          <cell r="Y227">
            <v>83.333333333333329</v>
          </cell>
          <cell r="Z227">
            <v>83.333333333333329</v>
          </cell>
          <cell r="AA227">
            <v>83.333333333333329</v>
          </cell>
          <cell r="AB227">
            <v>83.333333333333329</v>
          </cell>
          <cell r="AC227">
            <v>83.333333333333329</v>
          </cell>
          <cell r="AD227">
            <v>83.333333333333329</v>
          </cell>
          <cell r="AE227">
            <v>83.333333333333329</v>
          </cell>
          <cell r="AF227">
            <v>83.333333333333329</v>
          </cell>
          <cell r="AG227">
            <v>83.333333333333329</v>
          </cell>
          <cell r="AH227">
            <v>83.333333333333329</v>
          </cell>
          <cell r="AI227">
            <v>83.333333333333329</v>
          </cell>
          <cell r="AJ227">
            <v>83.333333333333329</v>
          </cell>
          <cell r="AK227">
            <v>1000.0000000000001</v>
          </cell>
          <cell r="AL227">
            <v>0</v>
          </cell>
          <cell r="AM227" t="str">
            <v>Miscellaneous</v>
          </cell>
        </row>
        <row r="228">
          <cell r="B228">
            <v>26</v>
          </cell>
          <cell r="C228" t="str">
            <v/>
          </cell>
          <cell r="F228" t="str">
            <v>96000</v>
          </cell>
          <cell r="G228" t="str">
            <v>General Administration</v>
          </cell>
          <cell r="H228" t="str">
            <v>311</v>
          </cell>
          <cell r="I228" t="str">
            <v>101</v>
          </cell>
          <cell r="J228" t="str">
            <v>5065</v>
          </cell>
          <cell r="K228" t="str">
            <v>A/P</v>
          </cell>
          <cell r="L228" t="str">
            <v>SA6 - Computer Maintenance</v>
          </cell>
          <cell r="M228" t="str">
            <v>A/P</v>
          </cell>
          <cell r="N228">
            <v>5000</v>
          </cell>
          <cell r="O228" t="str">
            <v/>
          </cell>
          <cell r="Q228" t="str">
            <v/>
          </cell>
          <cell r="S228" t="str">
            <v/>
          </cell>
          <cell r="T228" t="str">
            <v>690000311-101-5065</v>
          </cell>
          <cell r="U228" t="str">
            <v>690000</v>
          </cell>
          <cell r="V228" t="str">
            <v>Computer maintenance</v>
          </cell>
          <cell r="X228">
            <v>5000</v>
          </cell>
          <cell r="Y228">
            <v>416.66666666666669</v>
          </cell>
          <cell r="Z228">
            <v>416.66666666666669</v>
          </cell>
          <cell r="AA228">
            <v>416.66666666666669</v>
          </cell>
          <cell r="AB228">
            <v>416.66666666666669</v>
          </cell>
          <cell r="AC228">
            <v>416.66666666666669</v>
          </cell>
          <cell r="AD228">
            <v>416.66666666666669</v>
          </cell>
          <cell r="AE228">
            <v>416.66666666666669</v>
          </cell>
          <cell r="AF228">
            <v>416.66666666666669</v>
          </cell>
          <cell r="AG228">
            <v>416.66666666666669</v>
          </cell>
          <cell r="AH228">
            <v>416.66666666666669</v>
          </cell>
          <cell r="AI228">
            <v>416.66666666666669</v>
          </cell>
          <cell r="AJ228">
            <v>416.66666666666669</v>
          </cell>
          <cell r="AK228">
            <v>5000</v>
          </cell>
          <cell r="AL228">
            <v>0</v>
          </cell>
        </row>
        <row r="229">
          <cell r="B229" t="str">
            <v/>
          </cell>
          <cell r="C229" t="str">
            <v/>
          </cell>
          <cell r="F229" t="str">
            <v>96000</v>
          </cell>
          <cell r="G229" t="str">
            <v>General Administration</v>
          </cell>
          <cell r="H229" t="str">
            <v>311</v>
          </cell>
          <cell r="I229" t="str">
            <v>101</v>
          </cell>
          <cell r="J229" t="str">
            <v>5065</v>
          </cell>
          <cell r="K229" t="str">
            <v>A/P</v>
          </cell>
          <cell r="L229" t="str">
            <v>SA70 - Maintenance - Tools and Equipment</v>
          </cell>
          <cell r="M229" t="str">
            <v>A/P</v>
          </cell>
          <cell r="N229">
            <v>1000</v>
          </cell>
          <cell r="O229" t="str">
            <v/>
          </cell>
          <cell r="Q229" t="str">
            <v/>
          </cell>
          <cell r="S229" t="str">
            <v/>
          </cell>
          <cell r="T229" t="str">
            <v>711000311-101-5065</v>
          </cell>
          <cell r="U229" t="str">
            <v>711000</v>
          </cell>
          <cell r="V229" t="str">
            <v>Repairs and maintenance - Equipment</v>
          </cell>
          <cell r="X229">
            <v>1000</v>
          </cell>
          <cell r="Y229">
            <v>83.333333333333329</v>
          </cell>
          <cell r="Z229">
            <v>83.333333333333329</v>
          </cell>
          <cell r="AA229">
            <v>83.333333333333329</v>
          </cell>
          <cell r="AB229">
            <v>83.333333333333329</v>
          </cell>
          <cell r="AC229">
            <v>83.333333333333329</v>
          </cell>
          <cell r="AD229">
            <v>83.333333333333329</v>
          </cell>
          <cell r="AE229">
            <v>83.333333333333329</v>
          </cell>
          <cell r="AF229">
            <v>83.333333333333329</v>
          </cell>
          <cell r="AG229">
            <v>83.333333333333329</v>
          </cell>
          <cell r="AH229">
            <v>83.333333333333329</v>
          </cell>
          <cell r="AI229">
            <v>83.333333333333329</v>
          </cell>
          <cell r="AJ229">
            <v>83.333333333333329</v>
          </cell>
          <cell r="AK229">
            <v>1000.0000000000001</v>
          </cell>
          <cell r="AL229">
            <v>0</v>
          </cell>
        </row>
        <row r="230">
          <cell r="B230">
            <v>27</v>
          </cell>
          <cell r="C230" t="str">
            <v/>
          </cell>
          <cell r="F230" t="str">
            <v>96000</v>
          </cell>
          <cell r="G230" t="str">
            <v>General Administration</v>
          </cell>
          <cell r="H230" t="str">
            <v>311</v>
          </cell>
          <cell r="I230" t="str">
            <v>101</v>
          </cell>
          <cell r="J230" t="str">
            <v>5065</v>
          </cell>
          <cell r="K230" t="str">
            <v>A/P</v>
          </cell>
          <cell r="L230" t="str">
            <v>SA21 - Repairs and Maintenance - Building</v>
          </cell>
          <cell r="M230" t="str">
            <v>A/P</v>
          </cell>
          <cell r="N230">
            <v>85000</v>
          </cell>
          <cell r="O230" t="str">
            <v/>
          </cell>
          <cell r="Q230" t="str">
            <v/>
          </cell>
          <cell r="S230" t="str">
            <v/>
          </cell>
          <cell r="T230" t="str">
            <v>723000311-101-5065</v>
          </cell>
          <cell r="U230" t="str">
            <v>723000</v>
          </cell>
          <cell r="V230" t="str">
            <v>Repairs and maintenance - Building</v>
          </cell>
          <cell r="W230" t="str">
            <v>Move to Stoney Creek</v>
          </cell>
          <cell r="X230">
            <v>85000</v>
          </cell>
          <cell r="Y230">
            <v>14166.666666666666</v>
          </cell>
          <cell r="Z230">
            <v>14166.666666666666</v>
          </cell>
          <cell r="AA230">
            <v>14166.666666666666</v>
          </cell>
          <cell r="AB230">
            <v>14166.666666666666</v>
          </cell>
          <cell r="AC230">
            <v>14166.666666666666</v>
          </cell>
          <cell r="AD230">
            <v>14166.666666666666</v>
          </cell>
          <cell r="AK230">
            <v>85000</v>
          </cell>
          <cell r="AL230">
            <v>0</v>
          </cell>
          <cell r="AN230">
            <v>-85000</v>
          </cell>
        </row>
        <row r="231">
          <cell r="B231">
            <v>28</v>
          </cell>
          <cell r="C231" t="str">
            <v/>
          </cell>
          <cell r="F231" t="str">
            <v>96000</v>
          </cell>
          <cell r="G231" t="str">
            <v>General Administration</v>
          </cell>
          <cell r="H231" t="str">
            <v>311</v>
          </cell>
          <cell r="I231" t="str">
            <v>101</v>
          </cell>
          <cell r="J231" t="str">
            <v>5065</v>
          </cell>
          <cell r="K231" t="str">
            <v>A/P</v>
          </cell>
          <cell r="L231" t="str">
            <v>SA8 - Software License and Maintenance</v>
          </cell>
          <cell r="M231" t="str">
            <v>A/P</v>
          </cell>
          <cell r="N231">
            <v>30000</v>
          </cell>
          <cell r="O231" t="str">
            <v/>
          </cell>
          <cell r="Q231" t="str">
            <v/>
          </cell>
          <cell r="S231" t="str">
            <v/>
          </cell>
          <cell r="T231" t="str">
            <v>140300311-101-5065</v>
          </cell>
          <cell r="U231" t="str">
            <v>140300</v>
          </cell>
          <cell r="V231" t="str">
            <v>Prepaid other</v>
          </cell>
          <cell r="W231" t="str">
            <v>Emobile Software Licenses - 30</v>
          </cell>
          <cell r="X231">
            <v>30000</v>
          </cell>
          <cell r="Y231">
            <v>2500</v>
          </cell>
          <cell r="Z231">
            <v>2500</v>
          </cell>
          <cell r="AA231">
            <v>2500</v>
          </cell>
          <cell r="AB231">
            <v>2500</v>
          </cell>
          <cell r="AC231">
            <v>2500</v>
          </cell>
          <cell r="AD231">
            <v>2500</v>
          </cell>
          <cell r="AE231">
            <v>2500</v>
          </cell>
          <cell r="AF231">
            <v>2500</v>
          </cell>
          <cell r="AG231">
            <v>2500</v>
          </cell>
          <cell r="AH231">
            <v>2500</v>
          </cell>
          <cell r="AI231">
            <v>2500</v>
          </cell>
          <cell r="AJ231">
            <v>2500</v>
          </cell>
          <cell r="AK231">
            <v>30000</v>
          </cell>
          <cell r="AL231">
            <v>0</v>
          </cell>
        </row>
        <row r="232">
          <cell r="B232" t="str">
            <v/>
          </cell>
          <cell r="C232" t="str">
            <v/>
          </cell>
          <cell r="F232" t="str">
            <v>96000</v>
          </cell>
          <cell r="G232" t="str">
            <v>General Administration</v>
          </cell>
          <cell r="H232" t="str">
            <v>311</v>
          </cell>
          <cell r="I232" t="str">
            <v>101</v>
          </cell>
          <cell r="J232" t="str">
            <v>5065</v>
          </cell>
          <cell r="K232" t="str">
            <v>A/P</v>
          </cell>
          <cell r="L232" t="str">
            <v>SA6 - Computer Maintenance</v>
          </cell>
          <cell r="M232" t="str">
            <v>A/P</v>
          </cell>
          <cell r="N232">
            <v>25000</v>
          </cell>
          <cell r="O232" t="str">
            <v/>
          </cell>
          <cell r="Q232" t="str">
            <v/>
          </cell>
          <cell r="S232" t="str">
            <v/>
          </cell>
          <cell r="T232" t="str">
            <v>690000311-101-5065</v>
          </cell>
          <cell r="U232" t="str">
            <v>690000</v>
          </cell>
          <cell r="V232" t="str">
            <v>Computer maintenance</v>
          </cell>
          <cell r="W232" t="str">
            <v>EmobileLicense $</v>
          </cell>
          <cell r="X232">
            <v>25000</v>
          </cell>
          <cell r="Y232">
            <v>12500</v>
          </cell>
          <cell r="Z232">
            <v>12500</v>
          </cell>
          <cell r="AK232">
            <v>25000</v>
          </cell>
          <cell r="AL232">
            <v>0</v>
          </cell>
        </row>
        <row r="233">
          <cell r="B233" t="str">
            <v/>
          </cell>
          <cell r="C233" t="str">
            <v/>
          </cell>
          <cell r="F233" t="str">
            <v>96000</v>
          </cell>
          <cell r="G233" t="str">
            <v>General Administration</v>
          </cell>
          <cell r="H233" t="str">
            <v>311</v>
          </cell>
          <cell r="I233" t="str">
            <v>101</v>
          </cell>
          <cell r="J233" t="str">
            <v>5065</v>
          </cell>
          <cell r="K233" t="str">
            <v>A/P</v>
          </cell>
          <cell r="L233" t="str">
            <v>SA6 - Computer Maintenance</v>
          </cell>
          <cell r="M233" t="str">
            <v>A/P</v>
          </cell>
          <cell r="N233">
            <v>15000</v>
          </cell>
          <cell r="O233" t="str">
            <v/>
          </cell>
          <cell r="Q233" t="str">
            <v/>
          </cell>
          <cell r="S233" t="str">
            <v/>
          </cell>
          <cell r="T233" t="str">
            <v>690000311-101-5065</v>
          </cell>
          <cell r="U233" t="str">
            <v>690000</v>
          </cell>
          <cell r="V233" t="str">
            <v>Computer maintenance</v>
          </cell>
          <cell r="W233" t="str">
            <v>Emobile Wireless Communication$</v>
          </cell>
          <cell r="X233">
            <v>15000</v>
          </cell>
          <cell r="Y233">
            <v>7500</v>
          </cell>
          <cell r="Z233">
            <v>7500</v>
          </cell>
          <cell r="AK233">
            <v>15000</v>
          </cell>
          <cell r="AL233">
            <v>0</v>
          </cell>
        </row>
        <row r="234">
          <cell r="B234" t="str">
            <v/>
          </cell>
          <cell r="C234" t="str">
            <v/>
          </cell>
          <cell r="F234" t="str">
            <v>96000</v>
          </cell>
          <cell r="G234" t="str">
            <v>General Administration</v>
          </cell>
          <cell r="H234" t="str">
            <v>311</v>
          </cell>
          <cell r="I234" t="str">
            <v>101</v>
          </cell>
          <cell r="J234" t="str">
            <v>5065</v>
          </cell>
          <cell r="K234" t="str">
            <v>A/P</v>
          </cell>
          <cell r="L234" t="str">
            <v>SA6 - Computer Maintenance</v>
          </cell>
          <cell r="M234" t="str">
            <v>A/P</v>
          </cell>
          <cell r="N234">
            <v>200000</v>
          </cell>
          <cell r="O234" t="str">
            <v/>
          </cell>
          <cell r="Q234" t="str">
            <v/>
          </cell>
          <cell r="S234" t="str">
            <v/>
          </cell>
          <cell r="T234" t="str">
            <v>690000311-101-5065</v>
          </cell>
          <cell r="U234" t="str">
            <v>690000</v>
          </cell>
          <cell r="V234" t="str">
            <v>Computer maintenance</v>
          </cell>
          <cell r="W234" t="str">
            <v xml:space="preserve">SO implementation Daff/IFS/FW </v>
          </cell>
          <cell r="X234">
            <v>200000</v>
          </cell>
          <cell r="Y234">
            <v>33333.333333333336</v>
          </cell>
          <cell r="Z234">
            <v>33333.333333333336</v>
          </cell>
          <cell r="AA234">
            <v>33333.333333333336</v>
          </cell>
          <cell r="AB234">
            <v>33333.333333333336</v>
          </cell>
          <cell r="AC234">
            <v>33333.333333333336</v>
          </cell>
          <cell r="AD234">
            <v>33333.333333333336</v>
          </cell>
          <cell r="AK234">
            <v>200000.00000000003</v>
          </cell>
          <cell r="AL234">
            <v>0</v>
          </cell>
          <cell r="AN234">
            <v>-150000</v>
          </cell>
        </row>
        <row r="235">
          <cell r="B235" t="str">
            <v/>
          </cell>
          <cell r="C235" t="str">
            <v/>
          </cell>
          <cell r="F235" t="str">
            <v>96000</v>
          </cell>
          <cell r="G235" t="str">
            <v>General Administration</v>
          </cell>
          <cell r="H235" t="str">
            <v>311</v>
          </cell>
          <cell r="I235" t="str">
            <v>101</v>
          </cell>
          <cell r="J235" t="str">
            <v>5065</v>
          </cell>
          <cell r="K235" t="str">
            <v>A/P</v>
          </cell>
          <cell r="L235" t="str">
            <v>SA37 - Consulting</v>
          </cell>
          <cell r="M235" t="str">
            <v>A/P</v>
          </cell>
          <cell r="N235">
            <v>70000</v>
          </cell>
          <cell r="O235" t="str">
            <v/>
          </cell>
          <cell r="Q235" t="str">
            <v/>
          </cell>
          <cell r="S235" t="str">
            <v/>
          </cell>
          <cell r="T235" t="str">
            <v>753000311-101-5065</v>
          </cell>
          <cell r="U235" t="str">
            <v>753000</v>
          </cell>
          <cell r="V235" t="str">
            <v>Consulting</v>
          </cell>
          <cell r="W235" t="str">
            <v xml:space="preserve">Consulting -emobile Daff/IFS/FW </v>
          </cell>
          <cell r="X235">
            <v>70000</v>
          </cell>
          <cell r="Y235">
            <v>11666.666666666666</v>
          </cell>
          <cell r="Z235">
            <v>11666.666666666666</v>
          </cell>
          <cell r="AA235">
            <v>11666.666666666666</v>
          </cell>
          <cell r="AB235">
            <v>11666.666666666666</v>
          </cell>
          <cell r="AC235">
            <v>11666.666666666666</v>
          </cell>
          <cell r="AD235">
            <v>11666.666666666666</v>
          </cell>
          <cell r="AK235">
            <v>70000</v>
          </cell>
          <cell r="AL235">
            <v>0</v>
          </cell>
          <cell r="AN235">
            <v>-20000</v>
          </cell>
        </row>
        <row r="236">
          <cell r="B236" t="str">
            <v/>
          </cell>
          <cell r="C236" t="str">
            <v/>
          </cell>
          <cell r="F236" t="str">
            <v>96000</v>
          </cell>
          <cell r="G236" t="str">
            <v>General Administration</v>
          </cell>
          <cell r="H236" t="str">
            <v>311</v>
          </cell>
          <cell r="I236" t="str">
            <v>101</v>
          </cell>
          <cell r="J236" t="str">
            <v>5065</v>
          </cell>
          <cell r="K236" t="str">
            <v>A/P</v>
          </cell>
          <cell r="L236" t="str">
            <v>SA6 - Computer Maintenance</v>
          </cell>
          <cell r="M236" t="str">
            <v>A/P</v>
          </cell>
          <cell r="N236">
            <v>75000</v>
          </cell>
          <cell r="O236" t="str">
            <v/>
          </cell>
          <cell r="Q236" t="str">
            <v/>
          </cell>
          <cell r="S236" t="str">
            <v/>
          </cell>
          <cell r="T236" t="str">
            <v>690000311-101-5065</v>
          </cell>
          <cell r="U236" t="str">
            <v>690000</v>
          </cell>
          <cell r="V236" t="str">
            <v>Computer maintenance</v>
          </cell>
          <cell r="W236" t="str">
            <v xml:space="preserve">Daff/FW Upgrades </v>
          </cell>
          <cell r="X236">
            <v>75000</v>
          </cell>
          <cell r="AD236">
            <v>75000</v>
          </cell>
          <cell r="AK236">
            <v>75000</v>
          </cell>
          <cell r="AL236">
            <v>0</v>
          </cell>
          <cell r="AN236">
            <v>-15000</v>
          </cell>
        </row>
        <row r="237">
          <cell r="B237" t="str">
            <v/>
          </cell>
          <cell r="C237" t="str">
            <v/>
          </cell>
          <cell r="O237" t="str">
            <v/>
          </cell>
          <cell r="Q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>MSS Consulting 2011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 t="str">
            <v>New Staff for backfill for MSS</v>
          </cell>
          <cell r="AN237">
            <v>100000</v>
          </cell>
        </row>
        <row r="238">
          <cell r="B238" t="str">
            <v/>
          </cell>
          <cell r="C238" t="str">
            <v/>
          </cell>
          <cell r="O238" t="str">
            <v/>
          </cell>
          <cell r="Q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</row>
        <row r="239">
          <cell r="B239" t="str">
            <v/>
          </cell>
          <cell r="C239" t="str">
            <v/>
          </cell>
          <cell r="F239" t="str">
            <v>96000</v>
          </cell>
          <cell r="G239" t="str">
            <v>General Administration</v>
          </cell>
          <cell r="H239" t="str">
            <v>311</v>
          </cell>
          <cell r="I239" t="str">
            <v>101</v>
          </cell>
          <cell r="J239" t="str">
            <v>5065</v>
          </cell>
          <cell r="K239" t="str">
            <v>A/P</v>
          </cell>
          <cell r="L239" t="str">
            <v>SA37 - Consulting</v>
          </cell>
          <cell r="M239" t="str">
            <v>A/P</v>
          </cell>
          <cell r="N239">
            <v>15000</v>
          </cell>
          <cell r="O239" t="str">
            <v/>
          </cell>
          <cell r="Q239" t="str">
            <v/>
          </cell>
          <cell r="S239" t="str">
            <v/>
          </cell>
          <cell r="T239" t="str">
            <v>753000311-101-5065</v>
          </cell>
          <cell r="U239" t="str">
            <v>753000</v>
          </cell>
          <cell r="V239" t="str">
            <v>Consulting</v>
          </cell>
          <cell r="W239" t="str">
            <v>Contractor Website Enhancemenet - 2011</v>
          </cell>
          <cell r="X239">
            <v>15000</v>
          </cell>
          <cell r="Z239">
            <v>15000</v>
          </cell>
          <cell r="AK239">
            <v>15000</v>
          </cell>
          <cell r="AL239">
            <v>0</v>
          </cell>
        </row>
        <row r="240">
          <cell r="B240" t="str">
            <v/>
          </cell>
          <cell r="C240" t="str">
            <v/>
          </cell>
          <cell r="F240" t="str">
            <v>96000</v>
          </cell>
          <cell r="G240" t="str">
            <v>General Administration</v>
          </cell>
          <cell r="H240" t="str">
            <v>311</v>
          </cell>
          <cell r="I240" t="str">
            <v>101</v>
          </cell>
          <cell r="J240" t="str">
            <v>5065</v>
          </cell>
          <cell r="K240" t="str">
            <v>A/P</v>
          </cell>
          <cell r="L240" t="str">
            <v>SA1 - Training and Development</v>
          </cell>
          <cell r="M240" t="str">
            <v>A/P</v>
          </cell>
          <cell r="N240">
            <v>5000</v>
          </cell>
          <cell r="O240" t="str">
            <v/>
          </cell>
          <cell r="Q240" t="str">
            <v/>
          </cell>
          <cell r="S240" t="str">
            <v/>
          </cell>
          <cell r="T240" t="str">
            <v>640000311-101-5065</v>
          </cell>
          <cell r="U240" t="str">
            <v>640000</v>
          </cell>
          <cell r="V240" t="str">
            <v>Training and development</v>
          </cell>
          <cell r="W240" t="str">
            <v>Contractor Training</v>
          </cell>
          <cell r="X240">
            <v>5000</v>
          </cell>
          <cell r="AB240">
            <v>2500</v>
          </cell>
          <cell r="AG240">
            <v>2500</v>
          </cell>
          <cell r="AK240">
            <v>5000</v>
          </cell>
          <cell r="AL240">
            <v>0</v>
          </cell>
        </row>
        <row r="241">
          <cell r="B241" t="str">
            <v/>
          </cell>
          <cell r="C241" t="str">
            <v/>
          </cell>
          <cell r="F241" t="str">
            <v>96000</v>
          </cell>
          <cell r="G241" t="str">
            <v>General Administration</v>
          </cell>
          <cell r="H241" t="str">
            <v>311</v>
          </cell>
          <cell r="I241" t="str">
            <v>101</v>
          </cell>
          <cell r="J241" t="str">
            <v>5065</v>
          </cell>
          <cell r="K241" t="str">
            <v>A/P</v>
          </cell>
          <cell r="L241" t="str">
            <v>SA90 - Meals and Entertainment</v>
          </cell>
          <cell r="M241" t="str">
            <v>A/P</v>
          </cell>
          <cell r="N241">
            <v>10000</v>
          </cell>
          <cell r="O241" t="str">
            <v/>
          </cell>
          <cell r="Q241" t="str">
            <v/>
          </cell>
          <cell r="S241" t="str">
            <v/>
          </cell>
          <cell r="T241" t="str">
            <v>622000311-101-5065</v>
          </cell>
          <cell r="U241" t="str">
            <v>622000</v>
          </cell>
          <cell r="V241" t="str">
            <v>Meals and entertainment</v>
          </cell>
          <cell r="W241" t="str">
            <v>Contractor Event</v>
          </cell>
          <cell r="X241">
            <v>10000</v>
          </cell>
          <cell r="AD241">
            <v>10000</v>
          </cell>
          <cell r="AK241">
            <v>10000</v>
          </cell>
          <cell r="AL241">
            <v>0</v>
          </cell>
        </row>
        <row r="242">
          <cell r="B242" t="str">
            <v/>
          </cell>
          <cell r="C242" t="str">
            <v/>
          </cell>
          <cell r="O242" t="str">
            <v/>
          </cell>
          <cell r="Q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</row>
        <row r="243">
          <cell r="B243" t="str">
            <v/>
          </cell>
          <cell r="C243" t="str">
            <v/>
          </cell>
          <cell r="O243" t="str">
            <v/>
          </cell>
          <cell r="Q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</row>
        <row r="244">
          <cell r="B244" t="str">
            <v/>
          </cell>
          <cell r="C244" t="str">
            <v/>
          </cell>
          <cell r="O244" t="str">
            <v/>
          </cell>
          <cell r="Q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</row>
        <row r="245">
          <cell r="B245" t="str">
            <v/>
          </cell>
          <cell r="C245" t="str">
            <v/>
          </cell>
          <cell r="O245" t="str">
            <v/>
          </cell>
          <cell r="Q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</row>
        <row r="246">
          <cell r="B246" t="str">
            <v/>
          </cell>
          <cell r="C246" t="str">
            <v/>
          </cell>
          <cell r="O246" t="str">
            <v/>
          </cell>
          <cell r="Q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X246">
            <v>0</v>
          </cell>
          <cell r="AK246">
            <v>0</v>
          </cell>
          <cell r="AL246">
            <v>0</v>
          </cell>
        </row>
        <row r="247">
          <cell r="B247" t="str">
            <v/>
          </cell>
          <cell r="C247" t="str">
            <v/>
          </cell>
          <cell r="O247" t="str">
            <v/>
          </cell>
          <cell r="Q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X247">
            <v>0</v>
          </cell>
          <cell r="AK247">
            <v>0</v>
          </cell>
          <cell r="AL247">
            <v>0</v>
          </cell>
        </row>
        <row r="248">
          <cell r="B248" t="str">
            <v/>
          </cell>
          <cell r="C248" t="str">
            <v/>
          </cell>
          <cell r="O248" t="str">
            <v/>
          </cell>
          <cell r="Q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X248">
            <v>0</v>
          </cell>
          <cell r="AK248">
            <v>0</v>
          </cell>
          <cell r="AL248">
            <v>0</v>
          </cell>
        </row>
        <row r="249">
          <cell r="B249" t="str">
            <v/>
          </cell>
          <cell r="C249" t="str">
            <v/>
          </cell>
          <cell r="O249" t="str">
            <v/>
          </cell>
          <cell r="Q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X249">
            <v>0</v>
          </cell>
          <cell r="AK249">
            <v>0</v>
          </cell>
          <cell r="AL249">
            <v>0</v>
          </cell>
        </row>
        <row r="250">
          <cell r="B250" t="str">
            <v/>
          </cell>
          <cell r="C250" t="str">
            <v/>
          </cell>
          <cell r="O250" t="str">
            <v/>
          </cell>
          <cell r="Q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X250">
            <v>0</v>
          </cell>
          <cell r="AK250">
            <v>0</v>
          </cell>
          <cell r="AL250">
            <v>0</v>
          </cell>
        </row>
        <row r="251">
          <cell r="B251" t="str">
            <v/>
          </cell>
          <cell r="C251" t="str">
            <v/>
          </cell>
          <cell r="O251" t="str">
            <v/>
          </cell>
          <cell r="Q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X251">
            <v>0</v>
          </cell>
          <cell r="AK251">
            <v>0</v>
          </cell>
          <cell r="AL251">
            <v>0</v>
          </cell>
        </row>
        <row r="252">
          <cell r="B252" t="str">
            <v/>
          </cell>
          <cell r="C252" t="str">
            <v/>
          </cell>
          <cell r="O252" t="str">
            <v/>
          </cell>
          <cell r="Q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X252">
            <v>0</v>
          </cell>
          <cell r="AK252">
            <v>0</v>
          </cell>
          <cell r="AL252">
            <v>0</v>
          </cell>
        </row>
        <row r="253">
          <cell r="B253" t="str">
            <v/>
          </cell>
          <cell r="C253" t="str">
            <v/>
          </cell>
          <cell r="O253" t="str">
            <v/>
          </cell>
          <cell r="Q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X253">
            <v>0</v>
          </cell>
          <cell r="AK253">
            <v>0</v>
          </cell>
          <cell r="AL253">
            <v>0</v>
          </cell>
        </row>
        <row r="254">
          <cell r="B254" t="str">
            <v/>
          </cell>
          <cell r="C254" t="str">
            <v/>
          </cell>
          <cell r="O254" t="str">
            <v/>
          </cell>
          <cell r="Q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X254">
            <v>0</v>
          </cell>
          <cell r="AK254">
            <v>0</v>
          </cell>
          <cell r="AL254">
            <v>0</v>
          </cell>
        </row>
        <row r="255">
          <cell r="B255" t="str">
            <v/>
          </cell>
          <cell r="C255" t="str">
            <v/>
          </cell>
          <cell r="O255" t="str">
            <v/>
          </cell>
          <cell r="Q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X255">
            <v>0</v>
          </cell>
          <cell r="AK255">
            <v>0</v>
          </cell>
          <cell r="AL255">
            <v>0</v>
          </cell>
        </row>
        <row r="256">
          <cell r="B256" t="str">
            <v/>
          </cell>
          <cell r="C256" t="str">
            <v/>
          </cell>
          <cell r="O256" t="str">
            <v/>
          </cell>
          <cell r="Q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X256">
            <v>0</v>
          </cell>
          <cell r="AK256">
            <v>0</v>
          </cell>
          <cell r="AL256">
            <v>0</v>
          </cell>
        </row>
        <row r="257">
          <cell r="B257" t="str">
            <v/>
          </cell>
          <cell r="C257" t="str">
            <v/>
          </cell>
          <cell r="O257" t="str">
            <v/>
          </cell>
          <cell r="Q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X257">
            <v>0</v>
          </cell>
          <cell r="AK257">
            <v>0</v>
          </cell>
          <cell r="AL257">
            <v>0</v>
          </cell>
        </row>
        <row r="258">
          <cell r="B258" t="str">
            <v/>
          </cell>
          <cell r="C258" t="str">
            <v/>
          </cell>
          <cell r="O258" t="str">
            <v/>
          </cell>
          <cell r="Q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X258">
            <v>0</v>
          </cell>
          <cell r="AK258">
            <v>0</v>
          </cell>
          <cell r="AL258">
            <v>0</v>
          </cell>
        </row>
        <row r="259">
          <cell r="B259" t="str">
            <v/>
          </cell>
          <cell r="C259" t="str">
            <v/>
          </cell>
          <cell r="O259" t="str">
            <v/>
          </cell>
          <cell r="Q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X259">
            <v>0</v>
          </cell>
          <cell r="AK259">
            <v>0</v>
          </cell>
          <cell r="AL259">
            <v>0</v>
          </cell>
        </row>
        <row r="260">
          <cell r="B260" t="str">
            <v/>
          </cell>
          <cell r="C260" t="str">
            <v/>
          </cell>
          <cell r="O260" t="str">
            <v/>
          </cell>
          <cell r="Q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X260">
            <v>0</v>
          </cell>
          <cell r="AK260">
            <v>0</v>
          </cell>
          <cell r="AL260">
            <v>0</v>
          </cell>
        </row>
        <row r="261">
          <cell r="B261" t="str">
            <v/>
          </cell>
          <cell r="C261" t="str">
            <v/>
          </cell>
          <cell r="O261" t="str">
            <v/>
          </cell>
          <cell r="Q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X261">
            <v>0</v>
          </cell>
          <cell r="AK261">
            <v>0</v>
          </cell>
          <cell r="AL261">
            <v>0</v>
          </cell>
        </row>
        <row r="262">
          <cell r="B262" t="str">
            <v/>
          </cell>
          <cell r="C262" t="str">
            <v/>
          </cell>
          <cell r="O262" t="str">
            <v/>
          </cell>
          <cell r="Q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X262">
            <v>0</v>
          </cell>
          <cell r="AK262">
            <v>0</v>
          </cell>
          <cell r="AL262">
            <v>0</v>
          </cell>
        </row>
        <row r="263">
          <cell r="B263" t="str">
            <v/>
          </cell>
          <cell r="C263" t="str">
            <v/>
          </cell>
          <cell r="O263" t="str">
            <v/>
          </cell>
          <cell r="Q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X263">
            <v>0</v>
          </cell>
          <cell r="AK263">
            <v>0</v>
          </cell>
          <cell r="AL263">
            <v>0</v>
          </cell>
        </row>
        <row r="264">
          <cell r="B264" t="str">
            <v/>
          </cell>
          <cell r="C264" t="str">
            <v/>
          </cell>
          <cell r="O264" t="str">
            <v/>
          </cell>
          <cell r="Q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X264">
            <v>0</v>
          </cell>
          <cell r="AK264">
            <v>0</v>
          </cell>
          <cell r="AL264">
            <v>0</v>
          </cell>
        </row>
        <row r="265">
          <cell r="B265" t="str">
            <v/>
          </cell>
          <cell r="C265" t="str">
            <v/>
          </cell>
          <cell r="O265" t="str">
            <v/>
          </cell>
          <cell r="Q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X265">
            <v>0</v>
          </cell>
          <cell r="AK265">
            <v>0</v>
          </cell>
          <cell r="AL265">
            <v>0</v>
          </cell>
        </row>
        <row r="266">
          <cell r="B266" t="str">
            <v/>
          </cell>
          <cell r="C266" t="str">
            <v/>
          </cell>
          <cell r="O266" t="str">
            <v/>
          </cell>
          <cell r="Q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X266">
            <v>0</v>
          </cell>
          <cell r="AK266">
            <v>0</v>
          </cell>
          <cell r="AL266">
            <v>0</v>
          </cell>
        </row>
        <row r="267">
          <cell r="B267" t="str">
            <v/>
          </cell>
          <cell r="C267" t="str">
            <v/>
          </cell>
          <cell r="O267" t="str">
            <v/>
          </cell>
          <cell r="Q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X267">
            <v>0</v>
          </cell>
          <cell r="AK267">
            <v>0</v>
          </cell>
          <cell r="AL267">
            <v>0</v>
          </cell>
        </row>
        <row r="268">
          <cell r="B268" t="str">
            <v/>
          </cell>
          <cell r="C268" t="str">
            <v/>
          </cell>
          <cell r="O268" t="str">
            <v/>
          </cell>
          <cell r="Q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X268">
            <v>0</v>
          </cell>
          <cell r="AK268">
            <v>0</v>
          </cell>
          <cell r="AL268">
            <v>0</v>
          </cell>
        </row>
        <row r="269">
          <cell r="B269" t="str">
            <v/>
          </cell>
          <cell r="C269" t="str">
            <v/>
          </cell>
          <cell r="O269" t="str">
            <v/>
          </cell>
          <cell r="Q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X269">
            <v>0</v>
          </cell>
          <cell r="AK269">
            <v>0</v>
          </cell>
          <cell r="AL269">
            <v>0</v>
          </cell>
        </row>
        <row r="270">
          <cell r="B270" t="str">
            <v/>
          </cell>
          <cell r="C270" t="str">
            <v/>
          </cell>
          <cell r="O270" t="str">
            <v/>
          </cell>
          <cell r="Q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X270">
            <v>0</v>
          </cell>
          <cell r="AK270">
            <v>0</v>
          </cell>
          <cell r="AL270">
            <v>0</v>
          </cell>
        </row>
        <row r="271">
          <cell r="B271" t="str">
            <v/>
          </cell>
          <cell r="C271" t="str">
            <v/>
          </cell>
          <cell r="O271" t="str">
            <v/>
          </cell>
          <cell r="Q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X271">
            <v>0</v>
          </cell>
          <cell r="AK271">
            <v>0</v>
          </cell>
          <cell r="AL271">
            <v>0</v>
          </cell>
        </row>
        <row r="272">
          <cell r="B272" t="str">
            <v/>
          </cell>
          <cell r="C272" t="str">
            <v/>
          </cell>
          <cell r="O272" t="str">
            <v/>
          </cell>
          <cell r="Q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X272">
            <v>0</v>
          </cell>
          <cell r="AK272">
            <v>0</v>
          </cell>
          <cell r="AL272">
            <v>0</v>
          </cell>
        </row>
        <row r="273">
          <cell r="B273" t="str">
            <v/>
          </cell>
          <cell r="C273" t="str">
            <v/>
          </cell>
          <cell r="O273" t="str">
            <v/>
          </cell>
          <cell r="Q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X273">
            <v>0</v>
          </cell>
          <cell r="AK273">
            <v>0</v>
          </cell>
          <cell r="AL273">
            <v>0</v>
          </cell>
        </row>
        <row r="274">
          <cell r="B274" t="str">
            <v/>
          </cell>
          <cell r="C274" t="str">
            <v/>
          </cell>
          <cell r="O274" t="str">
            <v/>
          </cell>
          <cell r="Q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X274">
            <v>0</v>
          </cell>
          <cell r="AK274">
            <v>0</v>
          </cell>
          <cell r="AL274">
            <v>0</v>
          </cell>
        </row>
        <row r="275">
          <cell r="B275" t="str">
            <v/>
          </cell>
          <cell r="C275" t="str">
            <v/>
          </cell>
          <cell r="O275" t="str">
            <v/>
          </cell>
          <cell r="Q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X275">
            <v>0</v>
          </cell>
          <cell r="AK275">
            <v>0</v>
          </cell>
          <cell r="AL275">
            <v>0</v>
          </cell>
        </row>
        <row r="276">
          <cell r="B276" t="str">
            <v/>
          </cell>
          <cell r="C276" t="str">
            <v/>
          </cell>
          <cell r="O276" t="str">
            <v/>
          </cell>
          <cell r="Q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X276">
            <v>0</v>
          </cell>
          <cell r="AK276">
            <v>0</v>
          </cell>
          <cell r="AL276">
            <v>0</v>
          </cell>
        </row>
        <row r="277">
          <cell r="B277" t="str">
            <v/>
          </cell>
          <cell r="C277" t="str">
            <v/>
          </cell>
          <cell r="O277" t="str">
            <v/>
          </cell>
          <cell r="Q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X277">
            <v>0</v>
          </cell>
          <cell r="AK277">
            <v>0</v>
          </cell>
          <cell r="AL277">
            <v>0</v>
          </cell>
        </row>
        <row r="278">
          <cell r="B278" t="str">
            <v/>
          </cell>
          <cell r="C278" t="str">
            <v/>
          </cell>
          <cell r="O278" t="str">
            <v/>
          </cell>
          <cell r="Q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X278">
            <v>0</v>
          </cell>
          <cell r="AK278">
            <v>0</v>
          </cell>
          <cell r="AL278">
            <v>0</v>
          </cell>
        </row>
        <row r="279">
          <cell r="B279" t="str">
            <v/>
          </cell>
          <cell r="C279" t="str">
            <v/>
          </cell>
          <cell r="O279" t="str">
            <v/>
          </cell>
          <cell r="Q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X279">
            <v>0</v>
          </cell>
          <cell r="AK279">
            <v>0</v>
          </cell>
          <cell r="AL279">
            <v>0</v>
          </cell>
        </row>
        <row r="280">
          <cell r="B280" t="str">
            <v/>
          </cell>
          <cell r="C280" t="str">
            <v/>
          </cell>
          <cell r="O280" t="str">
            <v/>
          </cell>
          <cell r="Q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X280">
            <v>0</v>
          </cell>
          <cell r="AK280">
            <v>0</v>
          </cell>
          <cell r="AL280">
            <v>0</v>
          </cell>
        </row>
        <row r="281">
          <cell r="B281" t="str">
            <v/>
          </cell>
          <cell r="C281" t="str">
            <v/>
          </cell>
          <cell r="O281" t="str">
            <v/>
          </cell>
          <cell r="Q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X281">
            <v>0</v>
          </cell>
          <cell r="AK281">
            <v>0</v>
          </cell>
          <cell r="AL281">
            <v>0</v>
          </cell>
        </row>
        <row r="282">
          <cell r="B282" t="str">
            <v/>
          </cell>
          <cell r="C282" t="str">
            <v/>
          </cell>
          <cell r="O282" t="str">
            <v/>
          </cell>
          <cell r="Q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X282">
            <v>0</v>
          </cell>
          <cell r="AK282">
            <v>0</v>
          </cell>
          <cell r="AL282">
            <v>0</v>
          </cell>
        </row>
        <row r="283">
          <cell r="B283" t="str">
            <v/>
          </cell>
          <cell r="C283" t="str">
            <v/>
          </cell>
          <cell r="O283" t="str">
            <v/>
          </cell>
          <cell r="Q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X283">
            <v>0</v>
          </cell>
          <cell r="AK283">
            <v>0</v>
          </cell>
          <cell r="AL283">
            <v>0</v>
          </cell>
        </row>
        <row r="284">
          <cell r="B284" t="str">
            <v/>
          </cell>
          <cell r="C284" t="str">
            <v/>
          </cell>
          <cell r="O284" t="str">
            <v/>
          </cell>
          <cell r="Q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X284">
            <v>0</v>
          </cell>
          <cell r="AK284">
            <v>0</v>
          </cell>
          <cell r="AL284">
            <v>0</v>
          </cell>
        </row>
        <row r="285">
          <cell r="B285" t="str">
            <v/>
          </cell>
          <cell r="C285" t="str">
            <v/>
          </cell>
          <cell r="O285" t="str">
            <v/>
          </cell>
          <cell r="Q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X285">
            <v>0</v>
          </cell>
          <cell r="AK285">
            <v>0</v>
          </cell>
          <cell r="AL285">
            <v>0</v>
          </cell>
        </row>
        <row r="286">
          <cell r="B286" t="str">
            <v/>
          </cell>
          <cell r="C286" t="str">
            <v/>
          </cell>
          <cell r="O286" t="str">
            <v/>
          </cell>
          <cell r="Q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X286">
            <v>0</v>
          </cell>
          <cell r="AK286">
            <v>0</v>
          </cell>
          <cell r="AL286">
            <v>0</v>
          </cell>
        </row>
        <row r="287">
          <cell r="B287" t="str">
            <v/>
          </cell>
          <cell r="C287" t="str">
            <v/>
          </cell>
          <cell r="O287" t="str">
            <v/>
          </cell>
          <cell r="Q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X287">
            <v>0</v>
          </cell>
          <cell r="AK287">
            <v>0</v>
          </cell>
          <cell r="AL287">
            <v>0</v>
          </cell>
        </row>
        <row r="288">
          <cell r="B288" t="str">
            <v/>
          </cell>
          <cell r="C288" t="str">
            <v/>
          </cell>
          <cell r="O288" t="str">
            <v/>
          </cell>
          <cell r="Q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X288">
            <v>0</v>
          </cell>
          <cell r="AK288">
            <v>0</v>
          </cell>
          <cell r="AL288">
            <v>0</v>
          </cell>
        </row>
        <row r="289">
          <cell r="B289" t="str">
            <v/>
          </cell>
          <cell r="C289" t="str">
            <v/>
          </cell>
          <cell r="O289" t="str">
            <v/>
          </cell>
          <cell r="Q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X289">
            <v>0</v>
          </cell>
          <cell r="AK289">
            <v>0</v>
          </cell>
          <cell r="AL289">
            <v>0</v>
          </cell>
        </row>
        <row r="290">
          <cell r="B290" t="str">
            <v/>
          </cell>
          <cell r="C290" t="str">
            <v/>
          </cell>
          <cell r="O290" t="str">
            <v/>
          </cell>
          <cell r="Q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X290">
            <v>0</v>
          </cell>
          <cell r="AK290">
            <v>0</v>
          </cell>
          <cell r="AL290">
            <v>0</v>
          </cell>
        </row>
        <row r="291">
          <cell r="B291" t="str">
            <v/>
          </cell>
          <cell r="C291" t="str">
            <v/>
          </cell>
          <cell r="O291" t="str">
            <v/>
          </cell>
          <cell r="Q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X291">
            <v>0</v>
          </cell>
          <cell r="AK291">
            <v>0</v>
          </cell>
          <cell r="AL291">
            <v>0</v>
          </cell>
        </row>
        <row r="292">
          <cell r="B292" t="str">
            <v/>
          </cell>
          <cell r="C292" t="str">
            <v/>
          </cell>
          <cell r="O292" t="str">
            <v/>
          </cell>
          <cell r="Q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X292">
            <v>0</v>
          </cell>
          <cell r="AK292">
            <v>0</v>
          </cell>
          <cell r="AL292">
            <v>0</v>
          </cell>
        </row>
        <row r="293">
          <cell r="B293" t="str">
            <v/>
          </cell>
          <cell r="C293" t="str">
            <v/>
          </cell>
          <cell r="O293" t="str">
            <v/>
          </cell>
          <cell r="Q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X293">
            <v>0</v>
          </cell>
          <cell r="AK293">
            <v>0</v>
          </cell>
          <cell r="AL293">
            <v>0</v>
          </cell>
        </row>
        <row r="294">
          <cell r="B294" t="str">
            <v/>
          </cell>
          <cell r="C294" t="str">
            <v/>
          </cell>
          <cell r="O294" t="str">
            <v/>
          </cell>
          <cell r="Q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X294">
            <v>0</v>
          </cell>
          <cell r="AK294">
            <v>0</v>
          </cell>
          <cell r="AL294">
            <v>0</v>
          </cell>
        </row>
        <row r="295">
          <cell r="B295" t="str">
            <v/>
          </cell>
          <cell r="C295" t="str">
            <v/>
          </cell>
          <cell r="O295" t="str">
            <v/>
          </cell>
          <cell r="Q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X295">
            <v>0</v>
          </cell>
          <cell r="AK295">
            <v>0</v>
          </cell>
          <cell r="AL295">
            <v>0</v>
          </cell>
        </row>
        <row r="296">
          <cell r="B296" t="str">
            <v/>
          </cell>
          <cell r="C296" t="str">
            <v/>
          </cell>
          <cell r="O296" t="str">
            <v/>
          </cell>
          <cell r="Q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X296">
            <v>0</v>
          </cell>
          <cell r="AK296">
            <v>0</v>
          </cell>
          <cell r="AL296">
            <v>0</v>
          </cell>
        </row>
        <row r="297">
          <cell r="B297" t="str">
            <v/>
          </cell>
          <cell r="C297" t="str">
            <v/>
          </cell>
          <cell r="O297" t="str">
            <v/>
          </cell>
          <cell r="Q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X297">
            <v>0</v>
          </cell>
          <cell r="AK297">
            <v>0</v>
          </cell>
          <cell r="AL297">
            <v>0</v>
          </cell>
        </row>
        <row r="298">
          <cell r="B298" t="str">
            <v/>
          </cell>
          <cell r="C298" t="str">
            <v/>
          </cell>
          <cell r="O298" t="str">
            <v/>
          </cell>
          <cell r="Q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X298">
            <v>0</v>
          </cell>
          <cell r="AK298">
            <v>0</v>
          </cell>
          <cell r="AL298">
            <v>0</v>
          </cell>
        </row>
        <row r="299">
          <cell r="B299" t="str">
            <v/>
          </cell>
          <cell r="C299" t="str">
            <v/>
          </cell>
          <cell r="O299" t="str">
            <v/>
          </cell>
          <cell r="Q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X299">
            <v>0</v>
          </cell>
          <cell r="AK299">
            <v>0</v>
          </cell>
          <cell r="AL299">
            <v>0</v>
          </cell>
        </row>
        <row r="300">
          <cell r="B300" t="str">
            <v/>
          </cell>
          <cell r="C300" t="str">
            <v/>
          </cell>
          <cell r="O300" t="str">
            <v/>
          </cell>
          <cell r="Q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X300">
            <v>0</v>
          </cell>
          <cell r="AK300">
            <v>0</v>
          </cell>
          <cell r="AL300">
            <v>0</v>
          </cell>
        </row>
        <row r="301">
          <cell r="B301" t="str">
            <v/>
          </cell>
          <cell r="C301" t="str">
            <v/>
          </cell>
          <cell r="O301" t="str">
            <v/>
          </cell>
          <cell r="Q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X301">
            <v>0</v>
          </cell>
          <cell r="AK301">
            <v>0</v>
          </cell>
          <cell r="AL301">
            <v>0</v>
          </cell>
        </row>
        <row r="302">
          <cell r="B302" t="str">
            <v/>
          </cell>
          <cell r="C302" t="str">
            <v/>
          </cell>
          <cell r="O302" t="str">
            <v/>
          </cell>
          <cell r="Q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X302">
            <v>0</v>
          </cell>
          <cell r="AK302">
            <v>0</v>
          </cell>
          <cell r="AL302">
            <v>0</v>
          </cell>
        </row>
        <row r="303">
          <cell r="B303" t="str">
            <v/>
          </cell>
          <cell r="C303" t="str">
            <v/>
          </cell>
          <cell r="O303" t="str">
            <v/>
          </cell>
          <cell r="Q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X303">
            <v>0</v>
          </cell>
          <cell r="AK303">
            <v>0</v>
          </cell>
          <cell r="AL303">
            <v>0</v>
          </cell>
        </row>
        <row r="304">
          <cell r="B304" t="str">
            <v/>
          </cell>
          <cell r="C304" t="str">
            <v/>
          </cell>
          <cell r="O304" t="str">
            <v/>
          </cell>
          <cell r="Q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X304">
            <v>0</v>
          </cell>
          <cell r="AK304">
            <v>0</v>
          </cell>
          <cell r="AL304">
            <v>0</v>
          </cell>
        </row>
        <row r="305">
          <cell r="B305" t="str">
            <v/>
          </cell>
          <cell r="C305" t="str">
            <v/>
          </cell>
          <cell r="O305" t="str">
            <v/>
          </cell>
          <cell r="Q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X305">
            <v>0</v>
          </cell>
          <cell r="AK305">
            <v>0</v>
          </cell>
          <cell r="AL305">
            <v>0</v>
          </cell>
        </row>
        <row r="306">
          <cell r="B306" t="str">
            <v/>
          </cell>
          <cell r="C306" t="str">
            <v/>
          </cell>
          <cell r="O306" t="str">
            <v/>
          </cell>
          <cell r="Q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X306">
            <v>0</v>
          </cell>
          <cell r="AK306">
            <v>0</v>
          </cell>
          <cell r="AL306">
            <v>0</v>
          </cell>
        </row>
        <row r="307">
          <cell r="B307" t="str">
            <v/>
          </cell>
          <cell r="C307" t="str">
            <v/>
          </cell>
          <cell r="O307" t="str">
            <v/>
          </cell>
          <cell r="Q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X307">
            <v>0</v>
          </cell>
          <cell r="AK307">
            <v>0</v>
          </cell>
          <cell r="AL307">
            <v>0</v>
          </cell>
        </row>
        <row r="308">
          <cell r="B308" t="str">
            <v/>
          </cell>
          <cell r="C308" t="str">
            <v/>
          </cell>
          <cell r="O308" t="str">
            <v/>
          </cell>
          <cell r="Q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X308">
            <v>0</v>
          </cell>
          <cell r="AK308">
            <v>0</v>
          </cell>
          <cell r="AL308">
            <v>0</v>
          </cell>
        </row>
        <row r="309">
          <cell r="B309" t="str">
            <v/>
          </cell>
          <cell r="C309" t="str">
            <v/>
          </cell>
          <cell r="O309" t="str">
            <v/>
          </cell>
          <cell r="Q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X309">
            <v>0</v>
          </cell>
          <cell r="AK309">
            <v>0</v>
          </cell>
          <cell r="AL309">
            <v>0</v>
          </cell>
        </row>
        <row r="310">
          <cell r="B310" t="str">
            <v/>
          </cell>
          <cell r="C310" t="str">
            <v/>
          </cell>
          <cell r="O310" t="str">
            <v/>
          </cell>
          <cell r="Q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X310">
            <v>0</v>
          </cell>
          <cell r="AK310">
            <v>0</v>
          </cell>
          <cell r="AL310">
            <v>0</v>
          </cell>
        </row>
        <row r="311">
          <cell r="B311" t="str">
            <v/>
          </cell>
          <cell r="C311" t="str">
            <v/>
          </cell>
          <cell r="O311" t="str">
            <v/>
          </cell>
          <cell r="Q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X311">
            <v>0</v>
          </cell>
          <cell r="AK311">
            <v>0</v>
          </cell>
          <cell r="AL311">
            <v>0</v>
          </cell>
        </row>
        <row r="312">
          <cell r="B312" t="str">
            <v/>
          </cell>
          <cell r="C312" t="str">
            <v/>
          </cell>
          <cell r="O312" t="str">
            <v/>
          </cell>
          <cell r="Q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X312">
            <v>0</v>
          </cell>
          <cell r="AK312">
            <v>0</v>
          </cell>
          <cell r="AL312">
            <v>0</v>
          </cell>
        </row>
        <row r="313">
          <cell r="B313" t="str">
            <v/>
          </cell>
          <cell r="C313" t="str">
            <v/>
          </cell>
          <cell r="O313" t="str">
            <v/>
          </cell>
          <cell r="Q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X313">
            <v>0</v>
          </cell>
          <cell r="AK313">
            <v>0</v>
          </cell>
          <cell r="AL313">
            <v>0</v>
          </cell>
        </row>
        <row r="314">
          <cell r="B314" t="str">
            <v/>
          </cell>
          <cell r="C314" t="str">
            <v/>
          </cell>
          <cell r="O314" t="str">
            <v/>
          </cell>
          <cell r="Q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X314">
            <v>0</v>
          </cell>
          <cell r="AK314">
            <v>0</v>
          </cell>
          <cell r="AL314">
            <v>0</v>
          </cell>
        </row>
        <row r="315">
          <cell r="B315" t="str">
            <v/>
          </cell>
          <cell r="C315" t="str">
            <v/>
          </cell>
          <cell r="O315" t="str">
            <v/>
          </cell>
          <cell r="Q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X315">
            <v>0</v>
          </cell>
          <cell r="AK315">
            <v>0</v>
          </cell>
          <cell r="AL315">
            <v>0</v>
          </cell>
        </row>
        <row r="316">
          <cell r="B316" t="str">
            <v/>
          </cell>
          <cell r="C316" t="str">
            <v/>
          </cell>
          <cell r="O316" t="str">
            <v/>
          </cell>
          <cell r="Q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X316">
            <v>0</v>
          </cell>
          <cell r="AK316">
            <v>0</v>
          </cell>
          <cell r="AL316">
            <v>0</v>
          </cell>
        </row>
        <row r="317">
          <cell r="B317" t="str">
            <v/>
          </cell>
          <cell r="C317" t="str">
            <v/>
          </cell>
          <cell r="O317" t="str">
            <v/>
          </cell>
          <cell r="Q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X317">
            <v>0</v>
          </cell>
          <cell r="AK317">
            <v>0</v>
          </cell>
          <cell r="AL317">
            <v>0</v>
          </cell>
        </row>
        <row r="318">
          <cell r="B318" t="str">
            <v/>
          </cell>
          <cell r="C318" t="str">
            <v/>
          </cell>
          <cell r="O318" t="str">
            <v/>
          </cell>
          <cell r="Q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X318">
            <v>0</v>
          </cell>
          <cell r="AK318">
            <v>0</v>
          </cell>
          <cell r="AL318">
            <v>0</v>
          </cell>
        </row>
        <row r="319">
          <cell r="B319" t="str">
            <v/>
          </cell>
          <cell r="C319" t="str">
            <v/>
          </cell>
          <cell r="O319" t="str">
            <v/>
          </cell>
          <cell r="Q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X319">
            <v>0</v>
          </cell>
          <cell r="AK319">
            <v>0</v>
          </cell>
          <cell r="AL319">
            <v>0</v>
          </cell>
        </row>
        <row r="320">
          <cell r="B320" t="str">
            <v/>
          </cell>
          <cell r="C320" t="str">
            <v/>
          </cell>
          <cell r="O320" t="str">
            <v/>
          </cell>
          <cell r="Q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X320">
            <v>0</v>
          </cell>
          <cell r="AK320">
            <v>0</v>
          </cell>
          <cell r="AL320">
            <v>0</v>
          </cell>
        </row>
        <row r="321">
          <cell r="B321" t="str">
            <v/>
          </cell>
          <cell r="C321" t="str">
            <v/>
          </cell>
          <cell r="O321" t="str">
            <v/>
          </cell>
          <cell r="Q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X321">
            <v>0</v>
          </cell>
          <cell r="AK321">
            <v>0</v>
          </cell>
          <cell r="AL321">
            <v>0</v>
          </cell>
        </row>
        <row r="322">
          <cell r="B322" t="str">
            <v/>
          </cell>
          <cell r="C322" t="str">
            <v/>
          </cell>
          <cell r="O322" t="str">
            <v/>
          </cell>
          <cell r="Q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X322">
            <v>0</v>
          </cell>
          <cell r="AK322">
            <v>0</v>
          </cell>
          <cell r="AL322">
            <v>0</v>
          </cell>
        </row>
        <row r="323">
          <cell r="B323" t="str">
            <v/>
          </cell>
          <cell r="C323" t="str">
            <v/>
          </cell>
          <cell r="O323" t="str">
            <v/>
          </cell>
          <cell r="Q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X323">
            <v>0</v>
          </cell>
          <cell r="AK323">
            <v>0</v>
          </cell>
          <cell r="AL323">
            <v>0</v>
          </cell>
        </row>
        <row r="324">
          <cell r="B324" t="str">
            <v/>
          </cell>
          <cell r="C324" t="str">
            <v/>
          </cell>
          <cell r="O324" t="str">
            <v/>
          </cell>
          <cell r="Q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X324">
            <v>0</v>
          </cell>
          <cell r="AK324">
            <v>0</v>
          </cell>
          <cell r="AL324">
            <v>0</v>
          </cell>
        </row>
        <row r="325">
          <cell r="B325" t="str">
            <v/>
          </cell>
          <cell r="C325" t="str">
            <v/>
          </cell>
          <cell r="O325" t="str">
            <v/>
          </cell>
          <cell r="Q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X325">
            <v>0</v>
          </cell>
          <cell r="AK325">
            <v>0</v>
          </cell>
          <cell r="AL325">
            <v>0</v>
          </cell>
        </row>
        <row r="326">
          <cell r="B326" t="str">
            <v/>
          </cell>
          <cell r="C326" t="str">
            <v/>
          </cell>
          <cell r="O326" t="str">
            <v/>
          </cell>
          <cell r="Q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X326">
            <v>0</v>
          </cell>
          <cell r="AK326">
            <v>0</v>
          </cell>
          <cell r="AL326">
            <v>0</v>
          </cell>
        </row>
        <row r="327">
          <cell r="B327" t="str">
            <v/>
          </cell>
          <cell r="C327" t="str">
            <v/>
          </cell>
          <cell r="O327" t="str">
            <v/>
          </cell>
          <cell r="Q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X327">
            <v>0</v>
          </cell>
          <cell r="AK327">
            <v>0</v>
          </cell>
          <cell r="AL327">
            <v>0</v>
          </cell>
        </row>
        <row r="328">
          <cell r="B328" t="str">
            <v/>
          </cell>
          <cell r="C328" t="str">
            <v/>
          </cell>
          <cell r="O328" t="str">
            <v/>
          </cell>
          <cell r="Q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X328">
            <v>0</v>
          </cell>
          <cell r="AK328">
            <v>0</v>
          </cell>
          <cell r="AL328">
            <v>0</v>
          </cell>
        </row>
        <row r="329">
          <cell r="B329" t="str">
            <v/>
          </cell>
          <cell r="C329" t="str">
            <v/>
          </cell>
          <cell r="O329" t="str">
            <v/>
          </cell>
          <cell r="Q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X329">
            <v>0</v>
          </cell>
          <cell r="AK329">
            <v>0</v>
          </cell>
          <cell r="AL329">
            <v>0</v>
          </cell>
        </row>
        <row r="330">
          <cell r="B330" t="str">
            <v/>
          </cell>
          <cell r="C330" t="str">
            <v/>
          </cell>
          <cell r="O330" t="str">
            <v/>
          </cell>
          <cell r="Q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X330">
            <v>0</v>
          </cell>
          <cell r="AK330">
            <v>0</v>
          </cell>
          <cell r="AL330">
            <v>0</v>
          </cell>
        </row>
        <row r="331">
          <cell r="B331" t="str">
            <v/>
          </cell>
          <cell r="C331" t="str">
            <v/>
          </cell>
          <cell r="O331" t="str">
            <v/>
          </cell>
          <cell r="Q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X331">
            <v>0</v>
          </cell>
          <cell r="AK331">
            <v>0</v>
          </cell>
          <cell r="AL331">
            <v>0</v>
          </cell>
        </row>
        <row r="332">
          <cell r="B332" t="str">
            <v/>
          </cell>
          <cell r="C332" t="str">
            <v/>
          </cell>
          <cell r="O332" t="str">
            <v/>
          </cell>
          <cell r="Q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X332">
            <v>0</v>
          </cell>
          <cell r="AK332">
            <v>0</v>
          </cell>
          <cell r="AL332">
            <v>0</v>
          </cell>
        </row>
        <row r="333">
          <cell r="B333" t="str">
            <v/>
          </cell>
          <cell r="C333" t="str">
            <v/>
          </cell>
          <cell r="O333" t="str">
            <v/>
          </cell>
          <cell r="Q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X333">
            <v>0</v>
          </cell>
          <cell r="AK333">
            <v>0</v>
          </cell>
          <cell r="AL333">
            <v>0</v>
          </cell>
        </row>
        <row r="334">
          <cell r="B334" t="str">
            <v/>
          </cell>
          <cell r="C334" t="str">
            <v/>
          </cell>
          <cell r="O334" t="str">
            <v/>
          </cell>
          <cell r="Q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X334">
            <v>0</v>
          </cell>
          <cell r="AK334">
            <v>0</v>
          </cell>
          <cell r="AL334">
            <v>0</v>
          </cell>
        </row>
        <row r="335">
          <cell r="B335" t="str">
            <v/>
          </cell>
          <cell r="C335" t="str">
            <v/>
          </cell>
          <cell r="O335" t="str">
            <v/>
          </cell>
          <cell r="Q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X335">
            <v>0</v>
          </cell>
          <cell r="AK335">
            <v>0</v>
          </cell>
          <cell r="AL335">
            <v>0</v>
          </cell>
        </row>
        <row r="336">
          <cell r="B336" t="str">
            <v/>
          </cell>
          <cell r="C336" t="str">
            <v/>
          </cell>
          <cell r="O336" t="str">
            <v/>
          </cell>
          <cell r="Q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X336">
            <v>0</v>
          </cell>
          <cell r="AK336">
            <v>0</v>
          </cell>
          <cell r="AL336">
            <v>0</v>
          </cell>
        </row>
        <row r="337">
          <cell r="B337" t="str">
            <v/>
          </cell>
          <cell r="C337" t="str">
            <v/>
          </cell>
          <cell r="O337" t="str">
            <v/>
          </cell>
          <cell r="Q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X337">
            <v>0</v>
          </cell>
          <cell r="AK337">
            <v>0</v>
          </cell>
          <cell r="AL337">
            <v>0</v>
          </cell>
        </row>
        <row r="338">
          <cell r="B338" t="str">
            <v/>
          </cell>
          <cell r="C338" t="str">
            <v/>
          </cell>
          <cell r="O338" t="str">
            <v/>
          </cell>
          <cell r="Q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X338">
            <v>0</v>
          </cell>
          <cell r="AK338">
            <v>0</v>
          </cell>
          <cell r="AL338">
            <v>0</v>
          </cell>
        </row>
        <row r="339">
          <cell r="B339" t="str">
            <v/>
          </cell>
          <cell r="C339" t="str">
            <v/>
          </cell>
          <cell r="O339" t="str">
            <v/>
          </cell>
          <cell r="Q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X339">
            <v>0</v>
          </cell>
          <cell r="AK339">
            <v>0</v>
          </cell>
          <cell r="AL339">
            <v>0</v>
          </cell>
        </row>
        <row r="340">
          <cell r="B340" t="str">
            <v/>
          </cell>
          <cell r="C340" t="str">
            <v/>
          </cell>
          <cell r="O340" t="str">
            <v/>
          </cell>
          <cell r="Q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X340">
            <v>0</v>
          </cell>
          <cell r="AK340">
            <v>0</v>
          </cell>
          <cell r="AL340">
            <v>0</v>
          </cell>
        </row>
        <row r="341">
          <cell r="B341" t="str">
            <v/>
          </cell>
          <cell r="C341" t="str">
            <v/>
          </cell>
          <cell r="O341" t="str">
            <v/>
          </cell>
          <cell r="Q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X341">
            <v>0</v>
          </cell>
          <cell r="AK341">
            <v>0</v>
          </cell>
          <cell r="AL341">
            <v>0</v>
          </cell>
        </row>
        <row r="342">
          <cell r="B342" t="str">
            <v/>
          </cell>
          <cell r="C342" t="str">
            <v/>
          </cell>
          <cell r="O342" t="str">
            <v/>
          </cell>
          <cell r="Q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X342">
            <v>0</v>
          </cell>
          <cell r="AK342">
            <v>0</v>
          </cell>
          <cell r="AL342">
            <v>0</v>
          </cell>
        </row>
        <row r="343">
          <cell r="B343" t="str">
            <v/>
          </cell>
          <cell r="C343" t="str">
            <v/>
          </cell>
          <cell r="O343" t="str">
            <v/>
          </cell>
          <cell r="Q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X343">
            <v>0</v>
          </cell>
          <cell r="AK343">
            <v>0</v>
          </cell>
          <cell r="AL343">
            <v>0</v>
          </cell>
        </row>
        <row r="344">
          <cell r="B344" t="str">
            <v/>
          </cell>
          <cell r="C344" t="str">
            <v/>
          </cell>
          <cell r="O344" t="str">
            <v/>
          </cell>
          <cell r="Q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X344">
            <v>0</v>
          </cell>
          <cell r="AK344">
            <v>0</v>
          </cell>
          <cell r="AL344">
            <v>0</v>
          </cell>
        </row>
        <row r="345">
          <cell r="B345" t="str">
            <v/>
          </cell>
          <cell r="C345" t="str">
            <v/>
          </cell>
          <cell r="O345" t="str">
            <v/>
          </cell>
          <cell r="Q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X345">
            <v>0</v>
          </cell>
          <cell r="AK345">
            <v>0</v>
          </cell>
          <cell r="AL345">
            <v>0</v>
          </cell>
        </row>
        <row r="346">
          <cell r="B346" t="str">
            <v/>
          </cell>
          <cell r="C346" t="str">
            <v/>
          </cell>
          <cell r="O346" t="str">
            <v/>
          </cell>
          <cell r="Q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X346">
            <v>0</v>
          </cell>
          <cell r="AK346">
            <v>0</v>
          </cell>
          <cell r="AL346">
            <v>0</v>
          </cell>
        </row>
        <row r="347">
          <cell r="B347" t="str">
            <v/>
          </cell>
          <cell r="C347" t="str">
            <v/>
          </cell>
          <cell r="O347" t="str">
            <v/>
          </cell>
          <cell r="Q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X347">
            <v>0</v>
          </cell>
          <cell r="AK347">
            <v>0</v>
          </cell>
          <cell r="AL347">
            <v>0</v>
          </cell>
        </row>
        <row r="348">
          <cell r="B348" t="str">
            <v/>
          </cell>
          <cell r="C348" t="str">
            <v/>
          </cell>
          <cell r="O348" t="str">
            <v/>
          </cell>
          <cell r="Q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X348">
            <v>0</v>
          </cell>
          <cell r="AK348">
            <v>0</v>
          </cell>
          <cell r="AL348">
            <v>0</v>
          </cell>
        </row>
        <row r="349">
          <cell r="B349" t="str">
            <v/>
          </cell>
          <cell r="C349" t="str">
            <v/>
          </cell>
          <cell r="O349" t="str">
            <v/>
          </cell>
          <cell r="Q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X349">
            <v>0</v>
          </cell>
          <cell r="AK349">
            <v>0</v>
          </cell>
          <cell r="AL349">
            <v>0</v>
          </cell>
        </row>
        <row r="350">
          <cell r="B350" t="str">
            <v/>
          </cell>
          <cell r="C350" t="str">
            <v/>
          </cell>
          <cell r="O350" t="str">
            <v/>
          </cell>
          <cell r="Q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X350">
            <v>0</v>
          </cell>
          <cell r="AK350">
            <v>0</v>
          </cell>
          <cell r="AL350">
            <v>0</v>
          </cell>
        </row>
        <row r="351">
          <cell r="B351" t="str">
            <v/>
          </cell>
          <cell r="C351" t="str">
            <v/>
          </cell>
          <cell r="O351" t="str">
            <v/>
          </cell>
          <cell r="Q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X351">
            <v>0</v>
          </cell>
          <cell r="AK351">
            <v>0</v>
          </cell>
          <cell r="AL351">
            <v>0</v>
          </cell>
        </row>
        <row r="352">
          <cell r="B352" t="str">
            <v/>
          </cell>
          <cell r="C352" t="str">
            <v/>
          </cell>
          <cell r="O352" t="str">
            <v/>
          </cell>
          <cell r="Q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X352">
            <v>0</v>
          </cell>
          <cell r="AK352">
            <v>0</v>
          </cell>
          <cell r="AL352">
            <v>0</v>
          </cell>
        </row>
        <row r="353">
          <cell r="B353" t="str">
            <v/>
          </cell>
          <cell r="C353" t="str">
            <v/>
          </cell>
          <cell r="O353" t="str">
            <v/>
          </cell>
          <cell r="Q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X353">
            <v>0</v>
          </cell>
          <cell r="AK353">
            <v>0</v>
          </cell>
          <cell r="AL353">
            <v>0</v>
          </cell>
        </row>
        <row r="354">
          <cell r="B354" t="str">
            <v/>
          </cell>
          <cell r="C354" t="str">
            <v/>
          </cell>
          <cell r="O354" t="str">
            <v/>
          </cell>
          <cell r="Q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X354">
            <v>0</v>
          </cell>
          <cell r="AK354">
            <v>0</v>
          </cell>
          <cell r="AL354">
            <v>0</v>
          </cell>
        </row>
        <row r="355">
          <cell r="B355" t="str">
            <v/>
          </cell>
          <cell r="C355" t="str">
            <v/>
          </cell>
          <cell r="O355" t="str">
            <v/>
          </cell>
          <cell r="Q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X355">
            <v>0</v>
          </cell>
          <cell r="AK355">
            <v>0</v>
          </cell>
          <cell r="AL355">
            <v>0</v>
          </cell>
        </row>
        <row r="356">
          <cell r="B356" t="str">
            <v/>
          </cell>
          <cell r="C356" t="str">
            <v/>
          </cell>
          <cell r="O356" t="str">
            <v/>
          </cell>
          <cell r="Q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X356">
            <v>0</v>
          </cell>
          <cell r="AK356">
            <v>0</v>
          </cell>
          <cell r="AL356">
            <v>0</v>
          </cell>
        </row>
        <row r="357">
          <cell r="B357" t="str">
            <v/>
          </cell>
          <cell r="C357" t="str">
            <v/>
          </cell>
          <cell r="O357" t="str">
            <v/>
          </cell>
          <cell r="Q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X357">
            <v>0</v>
          </cell>
          <cell r="AK357">
            <v>0</v>
          </cell>
          <cell r="AL357">
            <v>0</v>
          </cell>
        </row>
        <row r="358">
          <cell r="B358" t="str">
            <v/>
          </cell>
          <cell r="C358" t="str">
            <v/>
          </cell>
          <cell r="O358" t="str">
            <v/>
          </cell>
          <cell r="Q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X358">
            <v>0</v>
          </cell>
          <cell r="AK358">
            <v>0</v>
          </cell>
          <cell r="AL358">
            <v>0</v>
          </cell>
        </row>
        <row r="359">
          <cell r="B359" t="str">
            <v/>
          </cell>
          <cell r="C359" t="str">
            <v/>
          </cell>
          <cell r="O359" t="str">
            <v/>
          </cell>
          <cell r="Q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X359">
            <v>0</v>
          </cell>
          <cell r="AK359">
            <v>0</v>
          </cell>
          <cell r="AL359">
            <v>0</v>
          </cell>
        </row>
        <row r="360">
          <cell r="B360" t="str">
            <v/>
          </cell>
          <cell r="C360" t="str">
            <v/>
          </cell>
          <cell r="O360" t="str">
            <v/>
          </cell>
          <cell r="Q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X360">
            <v>0</v>
          </cell>
          <cell r="AK360">
            <v>0</v>
          </cell>
          <cell r="AL360">
            <v>0</v>
          </cell>
        </row>
        <row r="361">
          <cell r="B361" t="str">
            <v/>
          </cell>
          <cell r="C361" t="str">
            <v/>
          </cell>
          <cell r="O361" t="str">
            <v/>
          </cell>
          <cell r="Q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X361">
            <v>0</v>
          </cell>
          <cell r="AK361">
            <v>0</v>
          </cell>
          <cell r="AL361">
            <v>0</v>
          </cell>
        </row>
        <row r="362">
          <cell r="B362" t="str">
            <v/>
          </cell>
          <cell r="C362" t="str">
            <v/>
          </cell>
          <cell r="O362" t="str">
            <v/>
          </cell>
          <cell r="Q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X362">
            <v>0</v>
          </cell>
          <cell r="AK362">
            <v>0</v>
          </cell>
          <cell r="AL362">
            <v>0</v>
          </cell>
        </row>
        <row r="363">
          <cell r="B363" t="str">
            <v/>
          </cell>
          <cell r="C363" t="str">
            <v/>
          </cell>
          <cell r="O363" t="str">
            <v/>
          </cell>
          <cell r="Q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X363">
            <v>0</v>
          </cell>
          <cell r="AK363">
            <v>0</v>
          </cell>
          <cell r="AL363">
            <v>0</v>
          </cell>
        </row>
        <row r="364">
          <cell r="B364" t="str">
            <v/>
          </cell>
          <cell r="C364" t="str">
            <v/>
          </cell>
          <cell r="O364" t="str">
            <v/>
          </cell>
          <cell r="Q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X364">
            <v>0</v>
          </cell>
          <cell r="AK364">
            <v>0</v>
          </cell>
          <cell r="AL364">
            <v>0</v>
          </cell>
        </row>
        <row r="365">
          <cell r="B365" t="str">
            <v/>
          </cell>
          <cell r="C365" t="str">
            <v/>
          </cell>
          <cell r="O365" t="str">
            <v/>
          </cell>
          <cell r="Q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X365">
            <v>0</v>
          </cell>
          <cell r="AK365">
            <v>0</v>
          </cell>
          <cell r="AL365">
            <v>0</v>
          </cell>
        </row>
        <row r="366">
          <cell r="B366" t="str">
            <v/>
          </cell>
          <cell r="C366" t="str">
            <v/>
          </cell>
          <cell r="O366" t="str">
            <v/>
          </cell>
          <cell r="Q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X366">
            <v>0</v>
          </cell>
          <cell r="AK366">
            <v>0</v>
          </cell>
          <cell r="AL366">
            <v>0</v>
          </cell>
        </row>
        <row r="367">
          <cell r="B367" t="str">
            <v/>
          </cell>
          <cell r="C367" t="str">
            <v/>
          </cell>
          <cell r="O367" t="str">
            <v/>
          </cell>
          <cell r="Q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X367">
            <v>0</v>
          </cell>
          <cell r="AK367">
            <v>0</v>
          </cell>
          <cell r="AL367">
            <v>0</v>
          </cell>
        </row>
        <row r="368">
          <cell r="B368" t="str">
            <v/>
          </cell>
          <cell r="C368" t="str">
            <v/>
          </cell>
          <cell r="O368" t="str">
            <v/>
          </cell>
          <cell r="Q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X368">
            <v>0</v>
          </cell>
          <cell r="AK368">
            <v>0</v>
          </cell>
          <cell r="AL368">
            <v>0</v>
          </cell>
        </row>
        <row r="369">
          <cell r="B369" t="str">
            <v/>
          </cell>
          <cell r="C369" t="str">
            <v/>
          </cell>
          <cell r="O369" t="str">
            <v/>
          </cell>
          <cell r="Q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X369">
            <v>0</v>
          </cell>
          <cell r="AK369">
            <v>0</v>
          </cell>
          <cell r="AL369">
            <v>0</v>
          </cell>
        </row>
        <row r="370">
          <cell r="B370" t="str">
            <v/>
          </cell>
          <cell r="C370" t="str">
            <v/>
          </cell>
          <cell r="O370" t="str">
            <v/>
          </cell>
          <cell r="Q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X370">
            <v>0</v>
          </cell>
          <cell r="AK370">
            <v>0</v>
          </cell>
          <cell r="AL370">
            <v>0</v>
          </cell>
        </row>
        <row r="371">
          <cell r="B371" t="str">
            <v/>
          </cell>
          <cell r="C371" t="str">
            <v/>
          </cell>
          <cell r="O371" t="str">
            <v/>
          </cell>
          <cell r="Q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X371">
            <v>0</v>
          </cell>
          <cell r="AK371">
            <v>0</v>
          </cell>
          <cell r="AL371">
            <v>0</v>
          </cell>
        </row>
        <row r="372">
          <cell r="B372" t="str">
            <v/>
          </cell>
          <cell r="C372" t="str">
            <v/>
          </cell>
          <cell r="O372" t="str">
            <v/>
          </cell>
          <cell r="Q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X372">
            <v>0</v>
          </cell>
          <cell r="AK372">
            <v>0</v>
          </cell>
          <cell r="AL372">
            <v>0</v>
          </cell>
        </row>
        <row r="373">
          <cell r="B373" t="str">
            <v/>
          </cell>
          <cell r="C373" t="str">
            <v/>
          </cell>
          <cell r="O373" t="str">
            <v/>
          </cell>
          <cell r="Q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X373">
            <v>0</v>
          </cell>
          <cell r="AK373">
            <v>0</v>
          </cell>
          <cell r="AL373">
            <v>0</v>
          </cell>
        </row>
        <row r="374">
          <cell r="B374" t="str">
            <v/>
          </cell>
          <cell r="C374" t="str">
            <v/>
          </cell>
          <cell r="O374" t="str">
            <v/>
          </cell>
          <cell r="Q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X374">
            <v>0</v>
          </cell>
          <cell r="AK374">
            <v>0</v>
          </cell>
          <cell r="AL374">
            <v>0</v>
          </cell>
        </row>
        <row r="375">
          <cell r="B375" t="str">
            <v/>
          </cell>
          <cell r="C375" t="str">
            <v/>
          </cell>
          <cell r="O375" t="str">
            <v/>
          </cell>
          <cell r="Q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X375">
            <v>0</v>
          </cell>
          <cell r="AK375">
            <v>0</v>
          </cell>
          <cell r="AL375">
            <v>0</v>
          </cell>
        </row>
        <row r="376">
          <cell r="B376" t="str">
            <v/>
          </cell>
          <cell r="C376" t="str">
            <v/>
          </cell>
          <cell r="O376" t="str">
            <v/>
          </cell>
          <cell r="Q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X376">
            <v>0</v>
          </cell>
          <cell r="AK376">
            <v>0</v>
          </cell>
          <cell r="AL376">
            <v>0</v>
          </cell>
        </row>
        <row r="377">
          <cell r="B377" t="str">
            <v/>
          </cell>
          <cell r="C377" t="str">
            <v/>
          </cell>
          <cell r="O377" t="str">
            <v/>
          </cell>
          <cell r="Q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X377">
            <v>0</v>
          </cell>
          <cell r="AK377">
            <v>0</v>
          </cell>
          <cell r="AL377">
            <v>0</v>
          </cell>
        </row>
        <row r="378">
          <cell r="B378" t="str">
            <v/>
          </cell>
          <cell r="C378" t="str">
            <v/>
          </cell>
          <cell r="O378" t="str">
            <v/>
          </cell>
          <cell r="Q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X378">
            <v>0</v>
          </cell>
          <cell r="AK378">
            <v>0</v>
          </cell>
          <cell r="AL378">
            <v>0</v>
          </cell>
        </row>
        <row r="379">
          <cell r="B379" t="str">
            <v/>
          </cell>
          <cell r="C379" t="str">
            <v/>
          </cell>
          <cell r="O379" t="str">
            <v/>
          </cell>
          <cell r="Q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X379">
            <v>0</v>
          </cell>
          <cell r="AK379">
            <v>0</v>
          </cell>
          <cell r="AL379">
            <v>0</v>
          </cell>
        </row>
        <row r="380">
          <cell r="B380" t="str">
            <v/>
          </cell>
          <cell r="C380" t="str">
            <v/>
          </cell>
          <cell r="O380" t="str">
            <v/>
          </cell>
          <cell r="Q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X380">
            <v>0</v>
          </cell>
          <cell r="AK380">
            <v>0</v>
          </cell>
          <cell r="AL380">
            <v>0</v>
          </cell>
        </row>
        <row r="381">
          <cell r="B381" t="str">
            <v/>
          </cell>
          <cell r="C381" t="str">
            <v/>
          </cell>
          <cell r="O381" t="str">
            <v/>
          </cell>
          <cell r="Q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X381">
            <v>0</v>
          </cell>
          <cell r="AK381">
            <v>0</v>
          </cell>
          <cell r="AL381">
            <v>0</v>
          </cell>
        </row>
        <row r="382">
          <cell r="B382" t="str">
            <v/>
          </cell>
          <cell r="C382" t="str">
            <v/>
          </cell>
          <cell r="O382" t="str">
            <v/>
          </cell>
          <cell r="Q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X382">
            <v>0</v>
          </cell>
          <cell r="AK382">
            <v>0</v>
          </cell>
          <cell r="AL382">
            <v>0</v>
          </cell>
        </row>
        <row r="383">
          <cell r="B383" t="str">
            <v/>
          </cell>
          <cell r="C383" t="str">
            <v/>
          </cell>
          <cell r="O383" t="str">
            <v/>
          </cell>
          <cell r="Q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X383">
            <v>0</v>
          </cell>
          <cell r="AK383">
            <v>0</v>
          </cell>
          <cell r="AL383">
            <v>0</v>
          </cell>
        </row>
        <row r="384">
          <cell r="B384" t="str">
            <v/>
          </cell>
          <cell r="C384" t="str">
            <v/>
          </cell>
          <cell r="O384" t="str">
            <v/>
          </cell>
          <cell r="Q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X384">
            <v>0</v>
          </cell>
          <cell r="AK384">
            <v>0</v>
          </cell>
          <cell r="AL384">
            <v>0</v>
          </cell>
        </row>
        <row r="385">
          <cell r="B385" t="str">
            <v/>
          </cell>
          <cell r="C385" t="str">
            <v/>
          </cell>
          <cell r="O385" t="str">
            <v/>
          </cell>
          <cell r="Q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X385">
            <v>0</v>
          </cell>
          <cell r="AK385">
            <v>0</v>
          </cell>
          <cell r="AL385">
            <v>0</v>
          </cell>
        </row>
        <row r="386">
          <cell r="B386" t="str">
            <v/>
          </cell>
          <cell r="C386" t="str">
            <v/>
          </cell>
          <cell r="O386" t="str">
            <v/>
          </cell>
          <cell r="Q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X386">
            <v>0</v>
          </cell>
          <cell r="AK386">
            <v>0</v>
          </cell>
          <cell r="AL386">
            <v>0</v>
          </cell>
        </row>
        <row r="387">
          <cell r="B387" t="str">
            <v/>
          </cell>
          <cell r="C387" t="str">
            <v/>
          </cell>
          <cell r="O387" t="str">
            <v/>
          </cell>
          <cell r="Q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X387">
            <v>0</v>
          </cell>
          <cell r="AK387">
            <v>0</v>
          </cell>
          <cell r="AL387">
            <v>0</v>
          </cell>
        </row>
        <row r="388">
          <cell r="B388" t="str">
            <v/>
          </cell>
          <cell r="C388" t="str">
            <v/>
          </cell>
          <cell r="O388" t="str">
            <v/>
          </cell>
          <cell r="Q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X388">
            <v>0</v>
          </cell>
          <cell r="AK388">
            <v>0</v>
          </cell>
          <cell r="AL388">
            <v>0</v>
          </cell>
        </row>
        <row r="389">
          <cell r="B389" t="str">
            <v/>
          </cell>
          <cell r="C389" t="str">
            <v/>
          </cell>
          <cell r="O389" t="str">
            <v/>
          </cell>
          <cell r="Q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X389">
            <v>0</v>
          </cell>
          <cell r="AK389">
            <v>0</v>
          </cell>
          <cell r="AL389">
            <v>0</v>
          </cell>
        </row>
        <row r="390">
          <cell r="B390" t="str">
            <v/>
          </cell>
          <cell r="C390" t="str">
            <v/>
          </cell>
          <cell r="O390" t="str">
            <v/>
          </cell>
          <cell r="Q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X390">
            <v>0</v>
          </cell>
          <cell r="AK390">
            <v>0</v>
          </cell>
          <cell r="AL390">
            <v>0</v>
          </cell>
        </row>
        <row r="391">
          <cell r="B391" t="str">
            <v/>
          </cell>
          <cell r="C391" t="str">
            <v/>
          </cell>
          <cell r="O391" t="str">
            <v/>
          </cell>
          <cell r="Q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X391">
            <v>0</v>
          </cell>
          <cell r="AK391">
            <v>0</v>
          </cell>
          <cell r="AL391">
            <v>0</v>
          </cell>
        </row>
        <row r="392">
          <cell r="B392" t="str">
            <v/>
          </cell>
          <cell r="C392" t="str">
            <v/>
          </cell>
          <cell r="O392" t="str">
            <v/>
          </cell>
          <cell r="Q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X392">
            <v>0</v>
          </cell>
          <cell r="AK392">
            <v>0</v>
          </cell>
          <cell r="AL392">
            <v>0</v>
          </cell>
        </row>
        <row r="393">
          <cell r="B393" t="str">
            <v/>
          </cell>
          <cell r="C393" t="str">
            <v/>
          </cell>
          <cell r="O393" t="str">
            <v/>
          </cell>
          <cell r="Q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X393">
            <v>0</v>
          </cell>
          <cell r="AK393">
            <v>0</v>
          </cell>
          <cell r="AL393">
            <v>0</v>
          </cell>
        </row>
        <row r="394">
          <cell r="B394" t="str">
            <v/>
          </cell>
          <cell r="C394" t="str">
            <v/>
          </cell>
          <cell r="O394" t="str">
            <v/>
          </cell>
          <cell r="Q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X394">
            <v>0</v>
          </cell>
          <cell r="AK394">
            <v>0</v>
          </cell>
          <cell r="AL394">
            <v>0</v>
          </cell>
        </row>
        <row r="395">
          <cell r="B395" t="str">
            <v/>
          </cell>
          <cell r="C395" t="str">
            <v/>
          </cell>
          <cell r="O395" t="str">
            <v/>
          </cell>
          <cell r="Q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X395">
            <v>0</v>
          </cell>
          <cell r="AK395">
            <v>0</v>
          </cell>
          <cell r="AL395">
            <v>0</v>
          </cell>
        </row>
        <row r="396">
          <cell r="B396" t="str">
            <v/>
          </cell>
          <cell r="C396" t="str">
            <v/>
          </cell>
          <cell r="O396" t="str">
            <v/>
          </cell>
          <cell r="Q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X396">
            <v>0</v>
          </cell>
          <cell r="AK396">
            <v>0</v>
          </cell>
          <cell r="AL396">
            <v>0</v>
          </cell>
        </row>
        <row r="397">
          <cell r="B397" t="str">
            <v/>
          </cell>
          <cell r="C397" t="str">
            <v/>
          </cell>
          <cell r="O397" t="str">
            <v/>
          </cell>
          <cell r="Q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X397">
            <v>0</v>
          </cell>
          <cell r="AK397">
            <v>0</v>
          </cell>
          <cell r="AL397">
            <v>0</v>
          </cell>
        </row>
        <row r="398">
          <cell r="B398" t="str">
            <v/>
          </cell>
          <cell r="C398" t="str">
            <v/>
          </cell>
          <cell r="O398" t="str">
            <v/>
          </cell>
          <cell r="Q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X398">
            <v>0</v>
          </cell>
          <cell r="AK398">
            <v>0</v>
          </cell>
          <cell r="AL398">
            <v>0</v>
          </cell>
        </row>
        <row r="399">
          <cell r="B399" t="str">
            <v/>
          </cell>
          <cell r="C399" t="str">
            <v/>
          </cell>
          <cell r="O399" t="str">
            <v/>
          </cell>
          <cell r="Q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X399">
            <v>0</v>
          </cell>
          <cell r="AK399">
            <v>0</v>
          </cell>
          <cell r="AL399">
            <v>0</v>
          </cell>
        </row>
        <row r="400">
          <cell r="B400" t="str">
            <v/>
          </cell>
          <cell r="C400" t="str">
            <v/>
          </cell>
          <cell r="O400" t="str">
            <v/>
          </cell>
          <cell r="Q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X400">
            <v>0</v>
          </cell>
          <cell r="AK400">
            <v>0</v>
          </cell>
          <cell r="AL400">
            <v>0</v>
          </cell>
        </row>
        <row r="401">
          <cell r="B401" t="str">
            <v/>
          </cell>
          <cell r="C401" t="str">
            <v/>
          </cell>
          <cell r="O401" t="str">
            <v/>
          </cell>
          <cell r="Q401" t="str">
            <v/>
          </cell>
          <cell r="S401" t="str">
            <v/>
          </cell>
          <cell r="T401" t="str">
            <v/>
          </cell>
          <cell r="U401" t="str">
            <v/>
          </cell>
          <cell r="V401" t="str">
            <v/>
          </cell>
          <cell r="X401">
            <v>0</v>
          </cell>
          <cell r="AK401">
            <v>0</v>
          </cell>
          <cell r="AL401">
            <v>0</v>
          </cell>
        </row>
        <row r="402">
          <cell r="B402" t="str">
            <v/>
          </cell>
          <cell r="C402" t="str">
            <v/>
          </cell>
          <cell r="O402" t="str">
            <v/>
          </cell>
          <cell r="Q402" t="str">
            <v/>
          </cell>
          <cell r="S402" t="str">
            <v/>
          </cell>
          <cell r="T402" t="str">
            <v/>
          </cell>
          <cell r="U402" t="str">
            <v/>
          </cell>
          <cell r="V402" t="str">
            <v/>
          </cell>
          <cell r="X402">
            <v>0</v>
          </cell>
          <cell r="AK402">
            <v>0</v>
          </cell>
          <cell r="AL402">
            <v>0</v>
          </cell>
        </row>
        <row r="403">
          <cell r="B403" t="str">
            <v/>
          </cell>
          <cell r="C403" t="str">
            <v/>
          </cell>
          <cell r="O403" t="str">
            <v/>
          </cell>
          <cell r="Q403" t="str">
            <v/>
          </cell>
          <cell r="S403" t="str">
            <v/>
          </cell>
          <cell r="T403" t="str">
            <v/>
          </cell>
          <cell r="U403" t="str">
            <v/>
          </cell>
          <cell r="V403" t="str">
            <v/>
          </cell>
          <cell r="X403">
            <v>0</v>
          </cell>
          <cell r="AK403">
            <v>0</v>
          </cell>
          <cell r="AL403">
            <v>0</v>
          </cell>
        </row>
        <row r="404">
          <cell r="B404" t="str">
            <v/>
          </cell>
          <cell r="C404" t="str">
            <v/>
          </cell>
          <cell r="O404" t="str">
            <v/>
          </cell>
          <cell r="Q404" t="str">
            <v/>
          </cell>
          <cell r="S404" t="str">
            <v/>
          </cell>
          <cell r="T404" t="str">
            <v/>
          </cell>
          <cell r="U404" t="str">
            <v/>
          </cell>
          <cell r="V404" t="str">
            <v/>
          </cell>
          <cell r="X404">
            <v>0</v>
          </cell>
          <cell r="AK404">
            <v>0</v>
          </cell>
          <cell r="AL404">
            <v>0</v>
          </cell>
        </row>
        <row r="405">
          <cell r="B405" t="str">
            <v/>
          </cell>
          <cell r="C405" t="str">
            <v/>
          </cell>
          <cell r="O405" t="str">
            <v/>
          </cell>
          <cell r="Q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 t="str">
            <v/>
          </cell>
          <cell r="X405">
            <v>0</v>
          </cell>
          <cell r="AK405">
            <v>0</v>
          </cell>
          <cell r="AL405">
            <v>0</v>
          </cell>
        </row>
        <row r="406">
          <cell r="B406" t="str">
            <v/>
          </cell>
          <cell r="C406" t="str">
            <v/>
          </cell>
          <cell r="O406" t="str">
            <v/>
          </cell>
          <cell r="Q406" t="str">
            <v/>
          </cell>
          <cell r="S406" t="str">
            <v/>
          </cell>
          <cell r="T406" t="str">
            <v/>
          </cell>
          <cell r="U406" t="str">
            <v/>
          </cell>
          <cell r="V406" t="str">
            <v/>
          </cell>
          <cell r="X406">
            <v>0</v>
          </cell>
          <cell r="AK406">
            <v>0</v>
          </cell>
          <cell r="AL406">
            <v>0</v>
          </cell>
        </row>
        <row r="407">
          <cell r="B407" t="str">
            <v/>
          </cell>
          <cell r="C407" t="str">
            <v/>
          </cell>
          <cell r="O407" t="str">
            <v/>
          </cell>
          <cell r="Q407" t="str">
            <v/>
          </cell>
          <cell r="S407" t="str">
            <v/>
          </cell>
          <cell r="T407" t="str">
            <v/>
          </cell>
          <cell r="U407" t="str">
            <v/>
          </cell>
          <cell r="V407" t="str">
            <v/>
          </cell>
          <cell r="X407">
            <v>0</v>
          </cell>
          <cell r="AK407">
            <v>0</v>
          </cell>
          <cell r="AL407">
            <v>0</v>
          </cell>
        </row>
        <row r="408">
          <cell r="B408" t="str">
            <v/>
          </cell>
          <cell r="C408" t="str">
            <v/>
          </cell>
          <cell r="O408" t="str">
            <v/>
          </cell>
          <cell r="Q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X408">
            <v>0</v>
          </cell>
          <cell r="AK408">
            <v>0</v>
          </cell>
          <cell r="AL408">
            <v>0</v>
          </cell>
        </row>
        <row r="409">
          <cell r="B409" t="str">
            <v/>
          </cell>
          <cell r="C409" t="str">
            <v/>
          </cell>
          <cell r="O409" t="str">
            <v/>
          </cell>
          <cell r="Q409" t="str">
            <v/>
          </cell>
          <cell r="S409" t="str">
            <v/>
          </cell>
          <cell r="T409" t="str">
            <v/>
          </cell>
          <cell r="U409" t="str">
            <v/>
          </cell>
          <cell r="V409" t="str">
            <v/>
          </cell>
          <cell r="X409">
            <v>0</v>
          </cell>
          <cell r="AK409">
            <v>0</v>
          </cell>
          <cell r="AL409">
            <v>0</v>
          </cell>
        </row>
        <row r="410">
          <cell r="B410" t="str">
            <v/>
          </cell>
          <cell r="C410" t="str">
            <v/>
          </cell>
          <cell r="O410" t="str">
            <v/>
          </cell>
          <cell r="Q410" t="str">
            <v/>
          </cell>
          <cell r="S410" t="str">
            <v/>
          </cell>
          <cell r="T410" t="str">
            <v/>
          </cell>
          <cell r="U410" t="str">
            <v/>
          </cell>
          <cell r="V410" t="str">
            <v/>
          </cell>
          <cell r="X410">
            <v>0</v>
          </cell>
          <cell r="AK410">
            <v>0</v>
          </cell>
          <cell r="AL410">
            <v>0</v>
          </cell>
        </row>
        <row r="411">
          <cell r="B411" t="str">
            <v/>
          </cell>
          <cell r="C411" t="str">
            <v/>
          </cell>
          <cell r="O411" t="str">
            <v/>
          </cell>
          <cell r="Q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X411">
            <v>0</v>
          </cell>
          <cell r="AK411">
            <v>0</v>
          </cell>
          <cell r="AL411">
            <v>0</v>
          </cell>
        </row>
        <row r="412">
          <cell r="B412" t="str">
            <v/>
          </cell>
          <cell r="C412" t="str">
            <v/>
          </cell>
          <cell r="O412" t="str">
            <v/>
          </cell>
          <cell r="Q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 t="str">
            <v/>
          </cell>
          <cell r="X412">
            <v>0</v>
          </cell>
          <cell r="AK412">
            <v>0</v>
          </cell>
          <cell r="AL412">
            <v>0</v>
          </cell>
        </row>
        <row r="413">
          <cell r="B413" t="str">
            <v/>
          </cell>
          <cell r="C413" t="str">
            <v/>
          </cell>
          <cell r="O413" t="str">
            <v/>
          </cell>
          <cell r="Q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X413">
            <v>0</v>
          </cell>
          <cell r="AK413">
            <v>0</v>
          </cell>
          <cell r="AL413">
            <v>0</v>
          </cell>
        </row>
        <row r="414">
          <cell r="B414" t="str">
            <v/>
          </cell>
          <cell r="C414" t="str">
            <v/>
          </cell>
          <cell r="O414" t="str">
            <v/>
          </cell>
          <cell r="Q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X414">
            <v>0</v>
          </cell>
          <cell r="AK414">
            <v>0</v>
          </cell>
          <cell r="AL414">
            <v>0</v>
          </cell>
        </row>
        <row r="415">
          <cell r="B415" t="str">
            <v/>
          </cell>
          <cell r="C415" t="str">
            <v/>
          </cell>
          <cell r="O415" t="str">
            <v/>
          </cell>
          <cell r="Q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  <cell r="X415">
            <v>0</v>
          </cell>
          <cell r="AK415">
            <v>0</v>
          </cell>
          <cell r="AL415">
            <v>0</v>
          </cell>
        </row>
        <row r="416">
          <cell r="B416" t="str">
            <v/>
          </cell>
          <cell r="C416" t="str">
            <v/>
          </cell>
          <cell r="O416" t="str">
            <v/>
          </cell>
          <cell r="Q416" t="str">
            <v/>
          </cell>
          <cell r="S416" t="str">
            <v/>
          </cell>
          <cell r="T416" t="str">
            <v/>
          </cell>
          <cell r="U416" t="str">
            <v/>
          </cell>
          <cell r="V416" t="str">
            <v/>
          </cell>
          <cell r="X416">
            <v>0</v>
          </cell>
          <cell r="AK416">
            <v>0</v>
          </cell>
          <cell r="AL416">
            <v>0</v>
          </cell>
        </row>
        <row r="417">
          <cell r="B417" t="str">
            <v/>
          </cell>
          <cell r="C417" t="str">
            <v/>
          </cell>
          <cell r="O417" t="str">
            <v/>
          </cell>
          <cell r="Q417" t="str">
            <v/>
          </cell>
          <cell r="S417" t="str">
            <v/>
          </cell>
          <cell r="T417" t="str">
            <v/>
          </cell>
          <cell r="U417" t="str">
            <v/>
          </cell>
          <cell r="V417" t="str">
            <v/>
          </cell>
          <cell r="X417">
            <v>0</v>
          </cell>
          <cell r="AK417">
            <v>0</v>
          </cell>
          <cell r="AL417">
            <v>0</v>
          </cell>
        </row>
        <row r="418">
          <cell r="B418" t="str">
            <v/>
          </cell>
          <cell r="C418" t="str">
            <v/>
          </cell>
          <cell r="O418" t="str">
            <v/>
          </cell>
          <cell r="Q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 t="str">
            <v/>
          </cell>
          <cell r="X418">
            <v>0</v>
          </cell>
          <cell r="AK418">
            <v>0</v>
          </cell>
          <cell r="AL418">
            <v>0</v>
          </cell>
        </row>
        <row r="419">
          <cell r="B419" t="str">
            <v/>
          </cell>
          <cell r="C419" t="str">
            <v/>
          </cell>
          <cell r="O419" t="str">
            <v/>
          </cell>
          <cell r="Q419" t="str">
            <v/>
          </cell>
          <cell r="S419" t="str">
            <v/>
          </cell>
          <cell r="T419" t="str">
            <v/>
          </cell>
          <cell r="U419" t="str">
            <v/>
          </cell>
          <cell r="V419" t="str">
            <v/>
          </cell>
          <cell r="X419">
            <v>0</v>
          </cell>
          <cell r="AK419">
            <v>0</v>
          </cell>
          <cell r="AL419">
            <v>0</v>
          </cell>
        </row>
        <row r="420">
          <cell r="B420" t="str">
            <v/>
          </cell>
          <cell r="C420" t="str">
            <v/>
          </cell>
          <cell r="O420" t="str">
            <v/>
          </cell>
          <cell r="Q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 t="str">
            <v/>
          </cell>
          <cell r="X420">
            <v>0</v>
          </cell>
          <cell r="AK420">
            <v>0</v>
          </cell>
          <cell r="AL420">
            <v>0</v>
          </cell>
        </row>
        <row r="421">
          <cell r="B421" t="str">
            <v/>
          </cell>
          <cell r="C421" t="str">
            <v/>
          </cell>
          <cell r="O421" t="str">
            <v/>
          </cell>
          <cell r="Q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X421">
            <v>0</v>
          </cell>
          <cell r="AK421">
            <v>0</v>
          </cell>
          <cell r="AL421">
            <v>0</v>
          </cell>
        </row>
        <row r="422">
          <cell r="B422" t="str">
            <v/>
          </cell>
          <cell r="C422" t="str">
            <v/>
          </cell>
          <cell r="O422" t="str">
            <v/>
          </cell>
          <cell r="Q422" t="str">
            <v/>
          </cell>
          <cell r="S422" t="str">
            <v/>
          </cell>
          <cell r="T422" t="str">
            <v/>
          </cell>
          <cell r="U422" t="str">
            <v/>
          </cell>
          <cell r="V422" t="str">
            <v/>
          </cell>
          <cell r="X422">
            <v>0</v>
          </cell>
          <cell r="AK422">
            <v>0</v>
          </cell>
          <cell r="AL422">
            <v>0</v>
          </cell>
        </row>
        <row r="423">
          <cell r="B423" t="str">
            <v/>
          </cell>
          <cell r="C423" t="str">
            <v/>
          </cell>
          <cell r="O423" t="str">
            <v/>
          </cell>
          <cell r="Q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X423">
            <v>0</v>
          </cell>
          <cell r="AK423">
            <v>0</v>
          </cell>
          <cell r="AL423">
            <v>0</v>
          </cell>
        </row>
        <row r="424">
          <cell r="B424" t="str">
            <v/>
          </cell>
          <cell r="C424" t="str">
            <v/>
          </cell>
          <cell r="O424" t="str">
            <v/>
          </cell>
          <cell r="Q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X424">
            <v>0</v>
          </cell>
          <cell r="AK424">
            <v>0</v>
          </cell>
          <cell r="AL424">
            <v>0</v>
          </cell>
        </row>
        <row r="425">
          <cell r="B425" t="str">
            <v/>
          </cell>
          <cell r="C425" t="str">
            <v/>
          </cell>
          <cell r="O425" t="str">
            <v/>
          </cell>
          <cell r="Q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X425">
            <v>0</v>
          </cell>
          <cell r="AK425">
            <v>0</v>
          </cell>
          <cell r="AL425">
            <v>0</v>
          </cell>
        </row>
        <row r="426">
          <cell r="B426" t="str">
            <v/>
          </cell>
          <cell r="C426" t="str">
            <v/>
          </cell>
          <cell r="O426" t="str">
            <v/>
          </cell>
          <cell r="Q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X426">
            <v>0</v>
          </cell>
          <cell r="AK426">
            <v>0</v>
          </cell>
          <cell r="AL426">
            <v>0</v>
          </cell>
        </row>
        <row r="427">
          <cell r="B427" t="str">
            <v/>
          </cell>
          <cell r="C427" t="str">
            <v/>
          </cell>
          <cell r="O427" t="str">
            <v/>
          </cell>
          <cell r="Q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X427">
            <v>0</v>
          </cell>
          <cell r="AK427">
            <v>0</v>
          </cell>
          <cell r="AL427">
            <v>0</v>
          </cell>
        </row>
        <row r="428">
          <cell r="B428" t="str">
            <v/>
          </cell>
          <cell r="C428" t="str">
            <v/>
          </cell>
          <cell r="O428" t="str">
            <v/>
          </cell>
          <cell r="Q428" t="str">
            <v/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  <cell r="X428">
            <v>0</v>
          </cell>
          <cell r="AK428">
            <v>0</v>
          </cell>
          <cell r="AL428">
            <v>0</v>
          </cell>
        </row>
        <row r="429">
          <cell r="B429" t="str">
            <v/>
          </cell>
          <cell r="C429" t="str">
            <v/>
          </cell>
          <cell r="O429" t="str">
            <v/>
          </cell>
          <cell r="Q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  <cell r="X429">
            <v>0</v>
          </cell>
          <cell r="AK429">
            <v>0</v>
          </cell>
          <cell r="AL429">
            <v>0</v>
          </cell>
        </row>
        <row r="430">
          <cell r="B430" t="str">
            <v/>
          </cell>
          <cell r="C430" t="str">
            <v/>
          </cell>
          <cell r="O430" t="str">
            <v/>
          </cell>
          <cell r="Q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X430">
            <v>0</v>
          </cell>
          <cell r="AK430">
            <v>0</v>
          </cell>
          <cell r="AL430">
            <v>0</v>
          </cell>
        </row>
        <row r="431">
          <cell r="B431" t="str">
            <v/>
          </cell>
          <cell r="C431" t="str">
            <v/>
          </cell>
          <cell r="O431" t="str">
            <v/>
          </cell>
          <cell r="Q431" t="str">
            <v/>
          </cell>
          <cell r="S431" t="str">
            <v/>
          </cell>
          <cell r="T431" t="str">
            <v/>
          </cell>
          <cell r="U431" t="str">
            <v/>
          </cell>
          <cell r="V431" t="str">
            <v/>
          </cell>
          <cell r="X431">
            <v>0</v>
          </cell>
          <cell r="AK431">
            <v>0</v>
          </cell>
          <cell r="AL431">
            <v>0</v>
          </cell>
        </row>
        <row r="432">
          <cell r="B432" t="str">
            <v/>
          </cell>
          <cell r="C432" t="str">
            <v/>
          </cell>
          <cell r="O432" t="str">
            <v/>
          </cell>
          <cell r="Q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 t="str">
            <v/>
          </cell>
          <cell r="X432">
            <v>0</v>
          </cell>
          <cell r="AK432">
            <v>0</v>
          </cell>
          <cell r="AL432">
            <v>0</v>
          </cell>
        </row>
        <row r="433">
          <cell r="B433" t="str">
            <v/>
          </cell>
          <cell r="C433" t="str">
            <v/>
          </cell>
          <cell r="O433" t="str">
            <v/>
          </cell>
          <cell r="Q433" t="str">
            <v/>
          </cell>
          <cell r="S433" t="str">
            <v/>
          </cell>
          <cell r="T433" t="str">
            <v/>
          </cell>
          <cell r="U433" t="str">
            <v/>
          </cell>
          <cell r="V433" t="str">
            <v/>
          </cell>
          <cell r="X433">
            <v>0</v>
          </cell>
          <cell r="AK433">
            <v>0</v>
          </cell>
          <cell r="AL433">
            <v>0</v>
          </cell>
        </row>
        <row r="434">
          <cell r="B434" t="str">
            <v/>
          </cell>
          <cell r="C434" t="str">
            <v/>
          </cell>
          <cell r="O434" t="str">
            <v/>
          </cell>
          <cell r="Q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  <cell r="X434">
            <v>0</v>
          </cell>
          <cell r="AK434">
            <v>0</v>
          </cell>
          <cell r="AL434">
            <v>0</v>
          </cell>
        </row>
        <row r="435">
          <cell r="B435" t="str">
            <v/>
          </cell>
          <cell r="C435" t="str">
            <v/>
          </cell>
          <cell r="O435" t="str">
            <v/>
          </cell>
          <cell r="Q435" t="str">
            <v/>
          </cell>
          <cell r="S435" t="str">
            <v/>
          </cell>
          <cell r="T435" t="str">
            <v/>
          </cell>
          <cell r="U435" t="str">
            <v/>
          </cell>
          <cell r="V435" t="str">
            <v/>
          </cell>
          <cell r="X435">
            <v>0</v>
          </cell>
          <cell r="AK435">
            <v>0</v>
          </cell>
          <cell r="AL435">
            <v>0</v>
          </cell>
        </row>
        <row r="436">
          <cell r="B436" t="str">
            <v/>
          </cell>
          <cell r="C436" t="str">
            <v/>
          </cell>
          <cell r="O436" t="str">
            <v/>
          </cell>
          <cell r="Q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  <cell r="X436">
            <v>0</v>
          </cell>
          <cell r="AK436">
            <v>0</v>
          </cell>
          <cell r="AL436">
            <v>0</v>
          </cell>
        </row>
        <row r="437">
          <cell r="B437" t="str">
            <v/>
          </cell>
          <cell r="C437" t="str">
            <v/>
          </cell>
          <cell r="O437" t="str">
            <v/>
          </cell>
          <cell r="Q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X437">
            <v>0</v>
          </cell>
          <cell r="AK437">
            <v>0</v>
          </cell>
          <cell r="AL437">
            <v>0</v>
          </cell>
        </row>
        <row r="438">
          <cell r="B438" t="str">
            <v/>
          </cell>
          <cell r="C438" t="str">
            <v/>
          </cell>
          <cell r="O438" t="str">
            <v/>
          </cell>
          <cell r="Q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X438">
            <v>0</v>
          </cell>
          <cell r="AK438">
            <v>0</v>
          </cell>
          <cell r="AL438">
            <v>0</v>
          </cell>
        </row>
        <row r="439">
          <cell r="B439" t="str">
            <v/>
          </cell>
          <cell r="C439" t="str">
            <v/>
          </cell>
          <cell r="O439" t="str">
            <v/>
          </cell>
          <cell r="Q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X439">
            <v>0</v>
          </cell>
          <cell r="AK439">
            <v>0</v>
          </cell>
          <cell r="AL439">
            <v>0</v>
          </cell>
        </row>
        <row r="440">
          <cell r="B440" t="str">
            <v/>
          </cell>
          <cell r="C440" t="str">
            <v/>
          </cell>
          <cell r="O440" t="str">
            <v/>
          </cell>
          <cell r="Q440" t="str">
            <v/>
          </cell>
          <cell r="S440" t="str">
            <v/>
          </cell>
          <cell r="T440" t="str">
            <v/>
          </cell>
          <cell r="U440" t="str">
            <v/>
          </cell>
          <cell r="V440" t="str">
            <v/>
          </cell>
          <cell r="X440">
            <v>0</v>
          </cell>
          <cell r="AK440">
            <v>0</v>
          </cell>
          <cell r="AL440">
            <v>0</v>
          </cell>
        </row>
        <row r="441">
          <cell r="B441" t="str">
            <v/>
          </cell>
          <cell r="C441" t="str">
            <v/>
          </cell>
          <cell r="O441" t="str">
            <v/>
          </cell>
          <cell r="Q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  <cell r="X441">
            <v>0</v>
          </cell>
          <cell r="AK441">
            <v>0</v>
          </cell>
          <cell r="AL441">
            <v>0</v>
          </cell>
        </row>
        <row r="442">
          <cell r="B442" t="str">
            <v/>
          </cell>
          <cell r="C442" t="str">
            <v/>
          </cell>
          <cell r="O442" t="str">
            <v/>
          </cell>
          <cell r="Q442" t="str">
            <v/>
          </cell>
          <cell r="S442" t="str">
            <v/>
          </cell>
          <cell r="T442" t="str">
            <v/>
          </cell>
          <cell r="U442" t="str">
            <v/>
          </cell>
          <cell r="V442" t="str">
            <v/>
          </cell>
          <cell r="X442">
            <v>0</v>
          </cell>
          <cell r="AK442">
            <v>0</v>
          </cell>
          <cell r="AL442">
            <v>0</v>
          </cell>
        </row>
        <row r="443">
          <cell r="B443" t="str">
            <v/>
          </cell>
          <cell r="C443" t="str">
            <v/>
          </cell>
          <cell r="O443" t="str">
            <v/>
          </cell>
          <cell r="Q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X443">
            <v>0</v>
          </cell>
          <cell r="AK443">
            <v>0</v>
          </cell>
          <cell r="AL443">
            <v>0</v>
          </cell>
        </row>
        <row r="444">
          <cell r="B444" t="str">
            <v/>
          </cell>
          <cell r="C444" t="str">
            <v/>
          </cell>
          <cell r="O444" t="str">
            <v/>
          </cell>
          <cell r="Q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  <cell r="X444">
            <v>0</v>
          </cell>
          <cell r="AK444">
            <v>0</v>
          </cell>
          <cell r="AL444">
            <v>0</v>
          </cell>
        </row>
        <row r="445">
          <cell r="B445" t="str">
            <v/>
          </cell>
          <cell r="C445" t="str">
            <v/>
          </cell>
          <cell r="O445" t="str">
            <v/>
          </cell>
          <cell r="Q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  <cell r="X445">
            <v>0</v>
          </cell>
          <cell r="AK445">
            <v>0</v>
          </cell>
          <cell r="AL445">
            <v>0</v>
          </cell>
        </row>
        <row r="446">
          <cell r="B446" t="str">
            <v/>
          </cell>
          <cell r="C446" t="str">
            <v/>
          </cell>
          <cell r="O446" t="str">
            <v/>
          </cell>
          <cell r="Q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 t="str">
            <v/>
          </cell>
          <cell r="X446">
            <v>0</v>
          </cell>
          <cell r="AK446">
            <v>0</v>
          </cell>
          <cell r="AL446">
            <v>0</v>
          </cell>
        </row>
        <row r="447">
          <cell r="B447" t="str">
            <v/>
          </cell>
          <cell r="C447" t="str">
            <v/>
          </cell>
          <cell r="O447" t="str">
            <v/>
          </cell>
          <cell r="Q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  <cell r="X447">
            <v>0</v>
          </cell>
          <cell r="AK447">
            <v>0</v>
          </cell>
          <cell r="AL447">
            <v>0</v>
          </cell>
        </row>
        <row r="448">
          <cell r="B448" t="str">
            <v/>
          </cell>
          <cell r="C448" t="str">
            <v/>
          </cell>
          <cell r="O448" t="str">
            <v/>
          </cell>
          <cell r="Q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 t="str">
            <v/>
          </cell>
          <cell r="X448">
            <v>0</v>
          </cell>
          <cell r="AK448">
            <v>0</v>
          </cell>
          <cell r="AL448">
            <v>0</v>
          </cell>
        </row>
        <row r="449">
          <cell r="B449" t="str">
            <v/>
          </cell>
          <cell r="C449" t="str">
            <v/>
          </cell>
          <cell r="O449" t="str">
            <v/>
          </cell>
          <cell r="Q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 t="str">
            <v/>
          </cell>
          <cell r="X449">
            <v>0</v>
          </cell>
          <cell r="AK449">
            <v>0</v>
          </cell>
          <cell r="AL449">
            <v>0</v>
          </cell>
        </row>
        <row r="450">
          <cell r="B450" t="str">
            <v/>
          </cell>
          <cell r="C450" t="str">
            <v/>
          </cell>
          <cell r="O450" t="str">
            <v/>
          </cell>
          <cell r="Q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  <cell r="X450">
            <v>0</v>
          </cell>
          <cell r="AK450">
            <v>0</v>
          </cell>
          <cell r="AL450">
            <v>0</v>
          </cell>
        </row>
        <row r="451">
          <cell r="B451" t="str">
            <v/>
          </cell>
          <cell r="C451" t="str">
            <v/>
          </cell>
          <cell r="O451" t="str">
            <v/>
          </cell>
          <cell r="Q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  <cell r="X451">
            <v>0</v>
          </cell>
          <cell r="AK451">
            <v>0</v>
          </cell>
          <cell r="AL451">
            <v>0</v>
          </cell>
        </row>
        <row r="452">
          <cell r="B452" t="str">
            <v/>
          </cell>
          <cell r="C452" t="str">
            <v/>
          </cell>
          <cell r="O452" t="str">
            <v/>
          </cell>
          <cell r="Q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 t="str">
            <v/>
          </cell>
          <cell r="X452">
            <v>0</v>
          </cell>
          <cell r="AK452">
            <v>0</v>
          </cell>
          <cell r="AL452">
            <v>0</v>
          </cell>
        </row>
        <row r="453">
          <cell r="B453" t="str">
            <v/>
          </cell>
          <cell r="C453" t="str">
            <v/>
          </cell>
          <cell r="O453" t="str">
            <v/>
          </cell>
          <cell r="Q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 t="str">
            <v/>
          </cell>
          <cell r="X453">
            <v>0</v>
          </cell>
          <cell r="AK453">
            <v>0</v>
          </cell>
          <cell r="AL453">
            <v>0</v>
          </cell>
        </row>
        <row r="454">
          <cell r="B454" t="str">
            <v/>
          </cell>
          <cell r="C454" t="str">
            <v/>
          </cell>
          <cell r="O454" t="str">
            <v/>
          </cell>
          <cell r="Q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X454">
            <v>0</v>
          </cell>
          <cell r="AK454">
            <v>0</v>
          </cell>
          <cell r="AL454">
            <v>0</v>
          </cell>
        </row>
        <row r="455">
          <cell r="B455" t="str">
            <v/>
          </cell>
          <cell r="C455" t="str">
            <v/>
          </cell>
          <cell r="O455" t="str">
            <v/>
          </cell>
          <cell r="Q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  <cell r="X455">
            <v>0</v>
          </cell>
          <cell r="AK455">
            <v>0</v>
          </cell>
          <cell r="AL455">
            <v>0</v>
          </cell>
        </row>
        <row r="456">
          <cell r="B456" t="str">
            <v/>
          </cell>
          <cell r="C456" t="str">
            <v/>
          </cell>
          <cell r="O456" t="str">
            <v/>
          </cell>
          <cell r="Q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 t="str">
            <v/>
          </cell>
          <cell r="X456">
            <v>0</v>
          </cell>
          <cell r="AK456">
            <v>0</v>
          </cell>
          <cell r="AL456">
            <v>0</v>
          </cell>
        </row>
        <row r="457">
          <cell r="B457" t="str">
            <v/>
          </cell>
          <cell r="C457" t="str">
            <v/>
          </cell>
          <cell r="O457" t="str">
            <v/>
          </cell>
          <cell r="Q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 t="str">
            <v/>
          </cell>
          <cell r="X457">
            <v>0</v>
          </cell>
          <cell r="AK457">
            <v>0</v>
          </cell>
          <cell r="AL457">
            <v>0</v>
          </cell>
        </row>
        <row r="458">
          <cell r="B458" t="str">
            <v/>
          </cell>
          <cell r="C458" t="str">
            <v/>
          </cell>
          <cell r="O458" t="str">
            <v/>
          </cell>
          <cell r="Q458" t="str">
            <v/>
          </cell>
          <cell r="S458" t="str">
            <v/>
          </cell>
          <cell r="T458" t="str">
            <v/>
          </cell>
          <cell r="U458" t="str">
            <v/>
          </cell>
          <cell r="V458" t="str">
            <v/>
          </cell>
          <cell r="X458">
            <v>0</v>
          </cell>
          <cell r="AK458">
            <v>0</v>
          </cell>
          <cell r="AL458">
            <v>0</v>
          </cell>
        </row>
        <row r="459">
          <cell r="B459" t="str">
            <v/>
          </cell>
          <cell r="C459" t="str">
            <v/>
          </cell>
          <cell r="O459" t="str">
            <v/>
          </cell>
          <cell r="Q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 t="str">
            <v/>
          </cell>
          <cell r="X459">
            <v>0</v>
          </cell>
          <cell r="AK459">
            <v>0</v>
          </cell>
          <cell r="AL459">
            <v>0</v>
          </cell>
        </row>
        <row r="460">
          <cell r="B460" t="str">
            <v/>
          </cell>
          <cell r="C460" t="str">
            <v/>
          </cell>
          <cell r="O460" t="str">
            <v/>
          </cell>
          <cell r="Q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 t="str">
            <v/>
          </cell>
          <cell r="X460">
            <v>0</v>
          </cell>
          <cell r="AK460">
            <v>0</v>
          </cell>
          <cell r="AL460">
            <v>0</v>
          </cell>
        </row>
        <row r="461">
          <cell r="B461" t="str">
            <v/>
          </cell>
          <cell r="C461" t="str">
            <v/>
          </cell>
          <cell r="O461" t="str">
            <v/>
          </cell>
          <cell r="Q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 t="str">
            <v/>
          </cell>
          <cell r="X461">
            <v>0</v>
          </cell>
          <cell r="AK461">
            <v>0</v>
          </cell>
          <cell r="AL461">
            <v>0</v>
          </cell>
        </row>
        <row r="462">
          <cell r="B462" t="str">
            <v/>
          </cell>
          <cell r="C462" t="str">
            <v/>
          </cell>
          <cell r="O462" t="str">
            <v/>
          </cell>
          <cell r="Q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/>
          </cell>
          <cell r="X462">
            <v>0</v>
          </cell>
          <cell r="AK462">
            <v>0</v>
          </cell>
          <cell r="AL462">
            <v>0</v>
          </cell>
        </row>
        <row r="463">
          <cell r="B463" t="str">
            <v/>
          </cell>
          <cell r="C463" t="str">
            <v/>
          </cell>
          <cell r="O463" t="str">
            <v/>
          </cell>
          <cell r="Q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 t="str">
            <v/>
          </cell>
          <cell r="X463">
            <v>0</v>
          </cell>
          <cell r="AK463">
            <v>0</v>
          </cell>
          <cell r="AL463">
            <v>0</v>
          </cell>
        </row>
        <row r="464">
          <cell r="B464" t="str">
            <v/>
          </cell>
          <cell r="C464" t="str">
            <v/>
          </cell>
          <cell r="O464" t="str">
            <v/>
          </cell>
          <cell r="Q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 t="str">
            <v/>
          </cell>
          <cell r="X464">
            <v>0</v>
          </cell>
          <cell r="AK464">
            <v>0</v>
          </cell>
          <cell r="AL464">
            <v>0</v>
          </cell>
        </row>
        <row r="465">
          <cell r="B465" t="str">
            <v/>
          </cell>
          <cell r="C465" t="str">
            <v/>
          </cell>
          <cell r="O465" t="str">
            <v/>
          </cell>
          <cell r="Q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 t="str">
            <v/>
          </cell>
          <cell r="X465">
            <v>0</v>
          </cell>
          <cell r="AK465">
            <v>0</v>
          </cell>
          <cell r="AL465">
            <v>0</v>
          </cell>
        </row>
        <row r="466">
          <cell r="B466" t="str">
            <v/>
          </cell>
          <cell r="C466" t="str">
            <v/>
          </cell>
          <cell r="O466" t="str">
            <v/>
          </cell>
          <cell r="Q466" t="str">
            <v/>
          </cell>
          <cell r="S466" t="str">
            <v/>
          </cell>
          <cell r="T466" t="str">
            <v/>
          </cell>
          <cell r="U466" t="str">
            <v/>
          </cell>
          <cell r="V466" t="str">
            <v/>
          </cell>
          <cell r="X466">
            <v>0</v>
          </cell>
          <cell r="AK466">
            <v>0</v>
          </cell>
          <cell r="AL466">
            <v>0</v>
          </cell>
        </row>
        <row r="467">
          <cell r="B467" t="str">
            <v/>
          </cell>
          <cell r="C467" t="str">
            <v/>
          </cell>
          <cell r="O467" t="str">
            <v/>
          </cell>
          <cell r="Q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 t="str">
            <v/>
          </cell>
          <cell r="X467">
            <v>0</v>
          </cell>
          <cell r="AK467">
            <v>0</v>
          </cell>
          <cell r="AL467">
            <v>0</v>
          </cell>
        </row>
        <row r="468">
          <cell r="B468" t="str">
            <v/>
          </cell>
          <cell r="C468" t="str">
            <v/>
          </cell>
          <cell r="O468" t="str">
            <v/>
          </cell>
          <cell r="Q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 t="str">
            <v/>
          </cell>
          <cell r="X468">
            <v>0</v>
          </cell>
          <cell r="AK468">
            <v>0</v>
          </cell>
          <cell r="AL468">
            <v>0</v>
          </cell>
        </row>
        <row r="469">
          <cell r="B469" t="str">
            <v/>
          </cell>
          <cell r="C469" t="str">
            <v/>
          </cell>
          <cell r="O469" t="str">
            <v/>
          </cell>
          <cell r="Q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 t="str">
            <v/>
          </cell>
          <cell r="X469">
            <v>0</v>
          </cell>
          <cell r="AK469">
            <v>0</v>
          </cell>
          <cell r="AL469">
            <v>0</v>
          </cell>
        </row>
        <row r="470">
          <cell r="B470" t="str">
            <v/>
          </cell>
          <cell r="C470" t="str">
            <v/>
          </cell>
          <cell r="O470" t="str">
            <v/>
          </cell>
          <cell r="Q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 t="str">
            <v/>
          </cell>
          <cell r="X470">
            <v>0</v>
          </cell>
          <cell r="AK470">
            <v>0</v>
          </cell>
          <cell r="AL470">
            <v>0</v>
          </cell>
        </row>
        <row r="471">
          <cell r="B471" t="str">
            <v/>
          </cell>
          <cell r="C471" t="str">
            <v/>
          </cell>
          <cell r="O471" t="str">
            <v/>
          </cell>
          <cell r="Q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 t="str">
            <v/>
          </cell>
          <cell r="X471">
            <v>0</v>
          </cell>
          <cell r="AK471">
            <v>0</v>
          </cell>
          <cell r="AL471">
            <v>0</v>
          </cell>
        </row>
        <row r="472">
          <cell r="B472" t="str">
            <v/>
          </cell>
          <cell r="C472" t="str">
            <v/>
          </cell>
          <cell r="O472" t="str">
            <v/>
          </cell>
          <cell r="Q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 t="str">
            <v/>
          </cell>
          <cell r="X472">
            <v>0</v>
          </cell>
          <cell r="AK472">
            <v>0</v>
          </cell>
          <cell r="AL472">
            <v>0</v>
          </cell>
        </row>
        <row r="473">
          <cell r="B473" t="str">
            <v/>
          </cell>
          <cell r="C473" t="str">
            <v/>
          </cell>
          <cell r="O473" t="str">
            <v/>
          </cell>
          <cell r="Q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 t="str">
            <v/>
          </cell>
          <cell r="X473">
            <v>0</v>
          </cell>
          <cell r="AK473">
            <v>0</v>
          </cell>
          <cell r="AL473">
            <v>0</v>
          </cell>
        </row>
        <row r="474">
          <cell r="B474" t="str">
            <v/>
          </cell>
          <cell r="C474" t="str">
            <v/>
          </cell>
          <cell r="O474" t="str">
            <v/>
          </cell>
          <cell r="Q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 t="str">
            <v/>
          </cell>
          <cell r="X474">
            <v>0</v>
          </cell>
          <cell r="AK474">
            <v>0</v>
          </cell>
          <cell r="AL474">
            <v>0</v>
          </cell>
        </row>
        <row r="475">
          <cell r="B475" t="str">
            <v/>
          </cell>
          <cell r="C475" t="str">
            <v/>
          </cell>
          <cell r="O475" t="str">
            <v/>
          </cell>
          <cell r="Q475" t="str">
            <v/>
          </cell>
          <cell r="S475" t="str">
            <v/>
          </cell>
          <cell r="T475" t="str">
            <v/>
          </cell>
          <cell r="U475" t="str">
            <v/>
          </cell>
          <cell r="V475" t="str">
            <v/>
          </cell>
          <cell r="X475">
            <v>0</v>
          </cell>
          <cell r="AK475">
            <v>0</v>
          </cell>
          <cell r="AL475">
            <v>0</v>
          </cell>
        </row>
        <row r="476">
          <cell r="B476" t="str">
            <v/>
          </cell>
          <cell r="C476" t="str">
            <v/>
          </cell>
          <cell r="O476" t="str">
            <v/>
          </cell>
          <cell r="Q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 t="str">
            <v/>
          </cell>
          <cell r="X476">
            <v>0</v>
          </cell>
          <cell r="AK476">
            <v>0</v>
          </cell>
          <cell r="AL476">
            <v>0</v>
          </cell>
        </row>
        <row r="477">
          <cell r="B477" t="str">
            <v/>
          </cell>
          <cell r="C477" t="str">
            <v/>
          </cell>
          <cell r="O477" t="str">
            <v/>
          </cell>
          <cell r="Q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 t="str">
            <v/>
          </cell>
          <cell r="X477">
            <v>0</v>
          </cell>
          <cell r="AK477">
            <v>0</v>
          </cell>
          <cell r="AL477">
            <v>0</v>
          </cell>
        </row>
        <row r="478">
          <cell r="B478" t="str">
            <v/>
          </cell>
          <cell r="C478" t="str">
            <v/>
          </cell>
          <cell r="O478" t="str">
            <v/>
          </cell>
          <cell r="Q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 t="str">
            <v/>
          </cell>
          <cell r="X478">
            <v>0</v>
          </cell>
          <cell r="AK478">
            <v>0</v>
          </cell>
          <cell r="AL478">
            <v>0</v>
          </cell>
        </row>
        <row r="479">
          <cell r="B479" t="str">
            <v/>
          </cell>
          <cell r="C479" t="str">
            <v/>
          </cell>
          <cell r="O479" t="str">
            <v/>
          </cell>
          <cell r="Q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 t="str">
            <v/>
          </cell>
          <cell r="X479">
            <v>0</v>
          </cell>
          <cell r="AK479">
            <v>0</v>
          </cell>
          <cell r="AL479">
            <v>0</v>
          </cell>
        </row>
        <row r="480">
          <cell r="B480" t="str">
            <v/>
          </cell>
          <cell r="C480" t="str">
            <v/>
          </cell>
          <cell r="O480" t="str">
            <v/>
          </cell>
          <cell r="Q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 t="str">
            <v/>
          </cell>
          <cell r="X480">
            <v>0</v>
          </cell>
          <cell r="AK480">
            <v>0</v>
          </cell>
          <cell r="AL480">
            <v>0</v>
          </cell>
        </row>
        <row r="481">
          <cell r="B481" t="str">
            <v/>
          </cell>
          <cell r="C481" t="str">
            <v/>
          </cell>
          <cell r="O481" t="str">
            <v/>
          </cell>
          <cell r="Q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 t="str">
            <v/>
          </cell>
          <cell r="X481">
            <v>0</v>
          </cell>
          <cell r="AK481">
            <v>0</v>
          </cell>
          <cell r="AL481">
            <v>0</v>
          </cell>
        </row>
        <row r="482">
          <cell r="B482" t="str">
            <v/>
          </cell>
          <cell r="C482" t="str">
            <v/>
          </cell>
          <cell r="O482" t="str">
            <v/>
          </cell>
          <cell r="Q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  <cell r="X482">
            <v>0</v>
          </cell>
          <cell r="AK482">
            <v>0</v>
          </cell>
          <cell r="AL482">
            <v>0</v>
          </cell>
        </row>
        <row r="483">
          <cell r="B483" t="str">
            <v/>
          </cell>
          <cell r="C483" t="str">
            <v/>
          </cell>
          <cell r="O483" t="str">
            <v/>
          </cell>
          <cell r="Q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 t="str">
            <v/>
          </cell>
          <cell r="X483">
            <v>0</v>
          </cell>
          <cell r="AK483">
            <v>0</v>
          </cell>
          <cell r="AL483">
            <v>0</v>
          </cell>
        </row>
        <row r="484">
          <cell r="B484" t="str">
            <v/>
          </cell>
          <cell r="C484" t="str">
            <v/>
          </cell>
          <cell r="O484" t="str">
            <v/>
          </cell>
          <cell r="Q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 t="str">
            <v/>
          </cell>
          <cell r="X484">
            <v>0</v>
          </cell>
          <cell r="AK484">
            <v>0</v>
          </cell>
          <cell r="AL484">
            <v>0</v>
          </cell>
        </row>
        <row r="485">
          <cell r="B485" t="str">
            <v/>
          </cell>
          <cell r="C485" t="str">
            <v/>
          </cell>
          <cell r="O485" t="str">
            <v/>
          </cell>
          <cell r="Q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 t="str">
            <v/>
          </cell>
          <cell r="X485">
            <v>0</v>
          </cell>
          <cell r="AK485">
            <v>0</v>
          </cell>
          <cell r="AL485">
            <v>0</v>
          </cell>
        </row>
        <row r="486">
          <cell r="B486" t="str">
            <v/>
          </cell>
          <cell r="C486" t="str">
            <v/>
          </cell>
          <cell r="O486" t="str">
            <v/>
          </cell>
          <cell r="Q486" t="str">
            <v/>
          </cell>
          <cell r="S486" t="str">
            <v/>
          </cell>
          <cell r="T486" t="str">
            <v/>
          </cell>
          <cell r="U486" t="str">
            <v/>
          </cell>
          <cell r="V486" t="str">
            <v/>
          </cell>
          <cell r="X486">
            <v>0</v>
          </cell>
          <cell r="AK486">
            <v>0</v>
          </cell>
          <cell r="AL486">
            <v>0</v>
          </cell>
        </row>
        <row r="487">
          <cell r="B487" t="str">
            <v/>
          </cell>
          <cell r="C487" t="str">
            <v/>
          </cell>
          <cell r="O487" t="str">
            <v/>
          </cell>
          <cell r="Q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 t="str">
            <v/>
          </cell>
          <cell r="X487">
            <v>0</v>
          </cell>
          <cell r="AK487">
            <v>0</v>
          </cell>
          <cell r="AL487">
            <v>0</v>
          </cell>
        </row>
        <row r="488">
          <cell r="B488" t="str">
            <v/>
          </cell>
          <cell r="C488" t="str">
            <v/>
          </cell>
          <cell r="O488" t="str">
            <v/>
          </cell>
          <cell r="Q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X488">
            <v>0</v>
          </cell>
          <cell r="AK488">
            <v>0</v>
          </cell>
          <cell r="AL488">
            <v>0</v>
          </cell>
        </row>
        <row r="489">
          <cell r="B489" t="str">
            <v/>
          </cell>
          <cell r="C489" t="str">
            <v/>
          </cell>
          <cell r="O489" t="str">
            <v/>
          </cell>
          <cell r="Q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 t="str">
            <v/>
          </cell>
          <cell r="X489">
            <v>0</v>
          </cell>
          <cell r="AK489">
            <v>0</v>
          </cell>
          <cell r="AL489">
            <v>0</v>
          </cell>
        </row>
        <row r="490">
          <cell r="B490" t="str">
            <v/>
          </cell>
          <cell r="C490" t="str">
            <v/>
          </cell>
          <cell r="O490" t="str">
            <v/>
          </cell>
          <cell r="Q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 t="str">
            <v/>
          </cell>
          <cell r="X490">
            <v>0</v>
          </cell>
          <cell r="AK490">
            <v>0</v>
          </cell>
          <cell r="AL490">
            <v>0</v>
          </cell>
        </row>
        <row r="491">
          <cell r="B491" t="str">
            <v/>
          </cell>
          <cell r="C491" t="str">
            <v/>
          </cell>
          <cell r="O491" t="str">
            <v/>
          </cell>
          <cell r="Q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 t="str">
            <v/>
          </cell>
          <cell r="X491">
            <v>0</v>
          </cell>
          <cell r="AK491">
            <v>0</v>
          </cell>
          <cell r="AL491">
            <v>0</v>
          </cell>
        </row>
        <row r="492">
          <cell r="B492" t="str">
            <v/>
          </cell>
          <cell r="C492" t="str">
            <v/>
          </cell>
          <cell r="O492" t="str">
            <v/>
          </cell>
          <cell r="Q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 t="str">
            <v/>
          </cell>
          <cell r="X492">
            <v>0</v>
          </cell>
          <cell r="AK492">
            <v>0</v>
          </cell>
          <cell r="AL492">
            <v>0</v>
          </cell>
        </row>
        <row r="493">
          <cell r="B493" t="str">
            <v/>
          </cell>
          <cell r="C493" t="str">
            <v/>
          </cell>
          <cell r="O493" t="str">
            <v/>
          </cell>
          <cell r="Q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 t="str">
            <v/>
          </cell>
          <cell r="X493">
            <v>0</v>
          </cell>
          <cell r="AK493">
            <v>0</v>
          </cell>
          <cell r="AL493">
            <v>0</v>
          </cell>
        </row>
        <row r="494">
          <cell r="B494" t="str">
            <v/>
          </cell>
          <cell r="C494" t="str">
            <v/>
          </cell>
          <cell r="O494" t="str">
            <v/>
          </cell>
          <cell r="Q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 t="str">
            <v/>
          </cell>
          <cell r="X494">
            <v>0</v>
          </cell>
          <cell r="AK494">
            <v>0</v>
          </cell>
          <cell r="AL494">
            <v>0</v>
          </cell>
        </row>
        <row r="495">
          <cell r="B495" t="str">
            <v/>
          </cell>
          <cell r="C495" t="str">
            <v/>
          </cell>
          <cell r="O495" t="str">
            <v/>
          </cell>
          <cell r="Q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 t="str">
            <v/>
          </cell>
          <cell r="X495">
            <v>0</v>
          </cell>
          <cell r="AK495">
            <v>0</v>
          </cell>
          <cell r="AL495">
            <v>0</v>
          </cell>
        </row>
        <row r="496">
          <cell r="B496" t="str">
            <v/>
          </cell>
          <cell r="C496" t="str">
            <v/>
          </cell>
          <cell r="O496" t="str">
            <v/>
          </cell>
          <cell r="Q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  <cell r="X496">
            <v>0</v>
          </cell>
          <cell r="AK496">
            <v>0</v>
          </cell>
          <cell r="AL496">
            <v>0</v>
          </cell>
        </row>
        <row r="497">
          <cell r="B497" t="str">
            <v/>
          </cell>
          <cell r="C497" t="str">
            <v/>
          </cell>
          <cell r="O497" t="str">
            <v/>
          </cell>
          <cell r="Q497" t="str">
            <v/>
          </cell>
          <cell r="S497" t="str">
            <v/>
          </cell>
          <cell r="T497" t="str">
            <v/>
          </cell>
          <cell r="U497" t="str">
            <v/>
          </cell>
          <cell r="V497" t="str">
            <v/>
          </cell>
          <cell r="X497">
            <v>0</v>
          </cell>
          <cell r="AK497">
            <v>0</v>
          </cell>
          <cell r="AL497">
            <v>0</v>
          </cell>
        </row>
        <row r="498">
          <cell r="B498" t="str">
            <v/>
          </cell>
          <cell r="C498" t="str">
            <v/>
          </cell>
          <cell r="O498" t="str">
            <v/>
          </cell>
          <cell r="Q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 t="str">
            <v/>
          </cell>
          <cell r="X498">
            <v>0</v>
          </cell>
          <cell r="AK498">
            <v>0</v>
          </cell>
          <cell r="AL498">
            <v>0</v>
          </cell>
        </row>
        <row r="499">
          <cell r="B499" t="str">
            <v/>
          </cell>
          <cell r="C499" t="str">
            <v/>
          </cell>
          <cell r="O499" t="str">
            <v/>
          </cell>
          <cell r="Q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 t="str">
            <v/>
          </cell>
          <cell r="X499">
            <v>0</v>
          </cell>
          <cell r="AK499">
            <v>0</v>
          </cell>
          <cell r="AL499">
            <v>0</v>
          </cell>
        </row>
        <row r="500">
          <cell r="B500" t="str">
            <v/>
          </cell>
          <cell r="C500" t="str">
            <v/>
          </cell>
          <cell r="O500" t="str">
            <v/>
          </cell>
          <cell r="Q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 t="str">
            <v/>
          </cell>
          <cell r="X500">
            <v>0</v>
          </cell>
          <cell r="AK500">
            <v>0</v>
          </cell>
          <cell r="AL500">
            <v>0</v>
          </cell>
        </row>
        <row r="501">
          <cell r="B501" t="str">
            <v/>
          </cell>
          <cell r="C501" t="str">
            <v/>
          </cell>
          <cell r="O501" t="str">
            <v/>
          </cell>
          <cell r="Q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 t="str">
            <v/>
          </cell>
          <cell r="X501">
            <v>0</v>
          </cell>
          <cell r="AK501">
            <v>0</v>
          </cell>
          <cell r="AL501">
            <v>0</v>
          </cell>
        </row>
        <row r="502">
          <cell r="B502" t="str">
            <v/>
          </cell>
          <cell r="C502" t="str">
            <v/>
          </cell>
          <cell r="O502" t="str">
            <v/>
          </cell>
          <cell r="Q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 t="str">
            <v/>
          </cell>
          <cell r="X502">
            <v>0</v>
          </cell>
          <cell r="AK502">
            <v>0</v>
          </cell>
          <cell r="AL502">
            <v>0</v>
          </cell>
        </row>
        <row r="503">
          <cell r="B503" t="str">
            <v/>
          </cell>
          <cell r="C503" t="str">
            <v/>
          </cell>
          <cell r="O503" t="str">
            <v/>
          </cell>
          <cell r="Q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 t="str">
            <v/>
          </cell>
          <cell r="X503">
            <v>0</v>
          </cell>
          <cell r="AK503">
            <v>0</v>
          </cell>
          <cell r="AL503">
            <v>0</v>
          </cell>
        </row>
        <row r="504">
          <cell r="B504" t="str">
            <v/>
          </cell>
          <cell r="C504" t="str">
            <v/>
          </cell>
          <cell r="O504" t="str">
            <v/>
          </cell>
          <cell r="Q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 t="str">
            <v/>
          </cell>
          <cell r="X504">
            <v>0</v>
          </cell>
          <cell r="AK504">
            <v>0</v>
          </cell>
          <cell r="AL504">
            <v>0</v>
          </cell>
        </row>
        <row r="505">
          <cell r="B505" t="str">
            <v/>
          </cell>
          <cell r="C505" t="str">
            <v/>
          </cell>
          <cell r="O505" t="str">
            <v/>
          </cell>
          <cell r="Q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 t="str">
            <v/>
          </cell>
          <cell r="X505">
            <v>0</v>
          </cell>
          <cell r="AK505">
            <v>0</v>
          </cell>
          <cell r="AL505">
            <v>0</v>
          </cell>
        </row>
        <row r="506">
          <cell r="B506" t="str">
            <v/>
          </cell>
          <cell r="C506" t="str">
            <v/>
          </cell>
          <cell r="O506" t="str">
            <v/>
          </cell>
          <cell r="Q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 t="str">
            <v/>
          </cell>
          <cell r="X506">
            <v>0</v>
          </cell>
          <cell r="AK506">
            <v>0</v>
          </cell>
          <cell r="AL506">
            <v>0</v>
          </cell>
        </row>
        <row r="507">
          <cell r="B507" t="str">
            <v/>
          </cell>
          <cell r="C507" t="str">
            <v/>
          </cell>
          <cell r="O507" t="str">
            <v/>
          </cell>
          <cell r="Q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 t="str">
            <v/>
          </cell>
          <cell r="X507">
            <v>0</v>
          </cell>
          <cell r="AK507">
            <v>0</v>
          </cell>
          <cell r="AL507">
            <v>0</v>
          </cell>
        </row>
        <row r="508">
          <cell r="B508" t="str">
            <v/>
          </cell>
          <cell r="C508" t="str">
            <v/>
          </cell>
          <cell r="O508" t="str">
            <v/>
          </cell>
          <cell r="Q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 t="str">
            <v/>
          </cell>
          <cell r="X508">
            <v>0</v>
          </cell>
          <cell r="AK508">
            <v>0</v>
          </cell>
          <cell r="AL508">
            <v>0</v>
          </cell>
        </row>
        <row r="509">
          <cell r="B509" t="str">
            <v/>
          </cell>
          <cell r="C509" t="str">
            <v/>
          </cell>
          <cell r="O509" t="str">
            <v/>
          </cell>
          <cell r="Q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 t="str">
            <v/>
          </cell>
          <cell r="X509">
            <v>0</v>
          </cell>
          <cell r="AK509">
            <v>0</v>
          </cell>
          <cell r="AL509">
            <v>0</v>
          </cell>
        </row>
        <row r="510">
          <cell r="B510" t="str">
            <v/>
          </cell>
          <cell r="C510" t="str">
            <v/>
          </cell>
          <cell r="O510" t="str">
            <v/>
          </cell>
          <cell r="Q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 t="str">
            <v/>
          </cell>
          <cell r="X510">
            <v>0</v>
          </cell>
          <cell r="AK510">
            <v>0</v>
          </cell>
          <cell r="AL510">
            <v>0</v>
          </cell>
        </row>
        <row r="511">
          <cell r="B511" t="str">
            <v/>
          </cell>
          <cell r="C511" t="str">
            <v/>
          </cell>
          <cell r="O511" t="str">
            <v/>
          </cell>
          <cell r="Q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 t="str">
            <v/>
          </cell>
          <cell r="X511">
            <v>0</v>
          </cell>
          <cell r="AK511">
            <v>0</v>
          </cell>
          <cell r="AL511">
            <v>0</v>
          </cell>
        </row>
        <row r="512">
          <cell r="B512" t="str">
            <v/>
          </cell>
          <cell r="C512" t="str">
            <v/>
          </cell>
          <cell r="O512" t="str">
            <v/>
          </cell>
          <cell r="Q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 t="str">
            <v/>
          </cell>
          <cell r="X512">
            <v>0</v>
          </cell>
          <cell r="AK512">
            <v>0</v>
          </cell>
          <cell r="AL512">
            <v>0</v>
          </cell>
        </row>
        <row r="513">
          <cell r="B513" t="str">
            <v/>
          </cell>
          <cell r="C513" t="str">
            <v/>
          </cell>
          <cell r="O513" t="str">
            <v/>
          </cell>
          <cell r="Q513" t="str">
            <v/>
          </cell>
          <cell r="S513" t="str">
            <v/>
          </cell>
          <cell r="T513" t="str">
            <v/>
          </cell>
          <cell r="U513" t="str">
            <v/>
          </cell>
          <cell r="V513" t="str">
            <v/>
          </cell>
          <cell r="X513">
            <v>0</v>
          </cell>
          <cell r="AK513">
            <v>0</v>
          </cell>
          <cell r="AL513">
            <v>0</v>
          </cell>
        </row>
        <row r="514">
          <cell r="B514" t="str">
            <v/>
          </cell>
          <cell r="C514" t="str">
            <v/>
          </cell>
          <cell r="O514" t="str">
            <v/>
          </cell>
          <cell r="Q514" t="str">
            <v/>
          </cell>
          <cell r="S514" t="str">
            <v/>
          </cell>
          <cell r="T514" t="str">
            <v/>
          </cell>
          <cell r="U514" t="str">
            <v/>
          </cell>
          <cell r="V514" t="str">
            <v/>
          </cell>
          <cell r="X514">
            <v>0</v>
          </cell>
          <cell r="AK514">
            <v>0</v>
          </cell>
          <cell r="AL514">
            <v>0</v>
          </cell>
        </row>
        <row r="515">
          <cell r="B515" t="str">
            <v/>
          </cell>
          <cell r="C515" t="str">
            <v/>
          </cell>
          <cell r="O515" t="str">
            <v/>
          </cell>
          <cell r="Q515" t="str">
            <v/>
          </cell>
          <cell r="S515" t="str">
            <v/>
          </cell>
          <cell r="T515" t="str">
            <v/>
          </cell>
          <cell r="U515" t="str">
            <v/>
          </cell>
          <cell r="V515" t="str">
            <v/>
          </cell>
          <cell r="X515">
            <v>0</v>
          </cell>
          <cell r="AK515">
            <v>0</v>
          </cell>
          <cell r="AL515">
            <v>0</v>
          </cell>
        </row>
        <row r="516">
          <cell r="B516" t="str">
            <v/>
          </cell>
          <cell r="C516" t="str">
            <v/>
          </cell>
          <cell r="O516" t="str">
            <v/>
          </cell>
          <cell r="Q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 t="str">
            <v/>
          </cell>
          <cell r="X516">
            <v>0</v>
          </cell>
          <cell r="AK516">
            <v>0</v>
          </cell>
          <cell r="AL516">
            <v>0</v>
          </cell>
        </row>
        <row r="517">
          <cell r="B517" t="str">
            <v/>
          </cell>
          <cell r="C517" t="str">
            <v/>
          </cell>
          <cell r="O517" t="str">
            <v/>
          </cell>
          <cell r="Q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 t="str">
            <v/>
          </cell>
          <cell r="X517">
            <v>0</v>
          </cell>
          <cell r="AK517">
            <v>0</v>
          </cell>
          <cell r="AL517">
            <v>0</v>
          </cell>
        </row>
        <row r="518">
          <cell r="B518" t="str">
            <v/>
          </cell>
          <cell r="C518" t="str">
            <v/>
          </cell>
          <cell r="O518" t="str">
            <v/>
          </cell>
          <cell r="Q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 t="str">
            <v/>
          </cell>
          <cell r="X518">
            <v>0</v>
          </cell>
          <cell r="AK518">
            <v>0</v>
          </cell>
          <cell r="AL518">
            <v>0</v>
          </cell>
        </row>
        <row r="519">
          <cell r="B519" t="str">
            <v/>
          </cell>
          <cell r="C519" t="str">
            <v/>
          </cell>
          <cell r="O519" t="str">
            <v/>
          </cell>
          <cell r="Q519" t="str">
            <v/>
          </cell>
          <cell r="S519" t="str">
            <v/>
          </cell>
          <cell r="T519" t="str">
            <v/>
          </cell>
          <cell r="U519" t="str">
            <v/>
          </cell>
          <cell r="V519" t="str">
            <v/>
          </cell>
          <cell r="X519">
            <v>0</v>
          </cell>
          <cell r="AK519">
            <v>0</v>
          </cell>
          <cell r="AL519">
            <v>0</v>
          </cell>
        </row>
        <row r="520">
          <cell r="B520" t="str">
            <v/>
          </cell>
          <cell r="C520" t="str">
            <v/>
          </cell>
          <cell r="O520" t="str">
            <v/>
          </cell>
          <cell r="Q520" t="str">
            <v/>
          </cell>
          <cell r="S520" t="str">
            <v/>
          </cell>
          <cell r="T520" t="str">
            <v/>
          </cell>
          <cell r="U520" t="str">
            <v/>
          </cell>
          <cell r="V520" t="str">
            <v/>
          </cell>
          <cell r="X520">
            <v>0</v>
          </cell>
          <cell r="AK520">
            <v>0</v>
          </cell>
          <cell r="AL520">
            <v>0</v>
          </cell>
        </row>
        <row r="521">
          <cell r="B521" t="str">
            <v/>
          </cell>
          <cell r="C521" t="str">
            <v/>
          </cell>
          <cell r="O521" t="str">
            <v/>
          </cell>
          <cell r="Q521" t="str">
            <v/>
          </cell>
          <cell r="S521" t="str">
            <v/>
          </cell>
          <cell r="T521" t="str">
            <v/>
          </cell>
          <cell r="U521" t="str">
            <v/>
          </cell>
          <cell r="V521" t="str">
            <v/>
          </cell>
          <cell r="X521">
            <v>0</v>
          </cell>
          <cell r="AK521">
            <v>0</v>
          </cell>
          <cell r="AL521">
            <v>0</v>
          </cell>
        </row>
        <row r="522">
          <cell r="B522" t="str">
            <v/>
          </cell>
          <cell r="C522" t="str">
            <v/>
          </cell>
          <cell r="O522" t="str">
            <v/>
          </cell>
          <cell r="Q522" t="str">
            <v/>
          </cell>
          <cell r="S522" t="str">
            <v/>
          </cell>
          <cell r="T522" t="str">
            <v/>
          </cell>
          <cell r="U522" t="str">
            <v/>
          </cell>
          <cell r="V522" t="str">
            <v/>
          </cell>
          <cell r="X522">
            <v>0</v>
          </cell>
          <cell r="AK522">
            <v>0</v>
          </cell>
          <cell r="AL522">
            <v>0</v>
          </cell>
        </row>
        <row r="523">
          <cell r="B523" t="str">
            <v/>
          </cell>
          <cell r="C523" t="str">
            <v/>
          </cell>
          <cell r="O523" t="str">
            <v/>
          </cell>
          <cell r="Q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 t="str">
            <v/>
          </cell>
          <cell r="X523">
            <v>0</v>
          </cell>
          <cell r="AK523">
            <v>0</v>
          </cell>
          <cell r="AL523">
            <v>0</v>
          </cell>
        </row>
        <row r="524">
          <cell r="B524" t="str">
            <v/>
          </cell>
          <cell r="C524" t="str">
            <v/>
          </cell>
          <cell r="O524" t="str">
            <v/>
          </cell>
          <cell r="Q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 t="str">
            <v/>
          </cell>
          <cell r="X524">
            <v>0</v>
          </cell>
          <cell r="AK524">
            <v>0</v>
          </cell>
          <cell r="AL524">
            <v>0</v>
          </cell>
        </row>
        <row r="525">
          <cell r="B525" t="str">
            <v/>
          </cell>
          <cell r="C525" t="str">
            <v/>
          </cell>
          <cell r="O525" t="str">
            <v/>
          </cell>
          <cell r="Q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 t="str">
            <v/>
          </cell>
          <cell r="X525">
            <v>0</v>
          </cell>
          <cell r="AK525">
            <v>0</v>
          </cell>
          <cell r="AL525">
            <v>0</v>
          </cell>
        </row>
        <row r="526">
          <cell r="B526" t="str">
            <v/>
          </cell>
          <cell r="C526" t="str">
            <v/>
          </cell>
          <cell r="O526" t="str">
            <v/>
          </cell>
          <cell r="Q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 t="str">
            <v/>
          </cell>
          <cell r="X526">
            <v>0</v>
          </cell>
          <cell r="AK526">
            <v>0</v>
          </cell>
          <cell r="AL526">
            <v>0</v>
          </cell>
        </row>
        <row r="527">
          <cell r="B527" t="str">
            <v/>
          </cell>
          <cell r="C527" t="str">
            <v/>
          </cell>
          <cell r="O527" t="str">
            <v/>
          </cell>
          <cell r="Q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 t="str">
            <v/>
          </cell>
          <cell r="X527">
            <v>0</v>
          </cell>
          <cell r="AK527">
            <v>0</v>
          </cell>
          <cell r="AL527">
            <v>0</v>
          </cell>
        </row>
        <row r="528">
          <cell r="B528" t="str">
            <v/>
          </cell>
          <cell r="C528" t="str">
            <v/>
          </cell>
          <cell r="O528" t="str">
            <v/>
          </cell>
          <cell r="Q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 t="str">
            <v/>
          </cell>
          <cell r="X528">
            <v>0</v>
          </cell>
          <cell r="AK528">
            <v>0</v>
          </cell>
          <cell r="AL528">
            <v>0</v>
          </cell>
        </row>
        <row r="529">
          <cell r="B529" t="str">
            <v/>
          </cell>
          <cell r="C529" t="str">
            <v/>
          </cell>
          <cell r="O529" t="str">
            <v/>
          </cell>
          <cell r="Q529" t="str">
            <v/>
          </cell>
          <cell r="S529" t="str">
            <v/>
          </cell>
          <cell r="T529" t="str">
            <v/>
          </cell>
          <cell r="U529" t="str">
            <v/>
          </cell>
          <cell r="V529" t="str">
            <v/>
          </cell>
          <cell r="X529">
            <v>0</v>
          </cell>
          <cell r="AK529">
            <v>0</v>
          </cell>
          <cell r="AL529">
            <v>0</v>
          </cell>
        </row>
        <row r="530">
          <cell r="B530" t="str">
            <v/>
          </cell>
          <cell r="C530" t="str">
            <v/>
          </cell>
          <cell r="O530" t="str">
            <v/>
          </cell>
          <cell r="Q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 t="str">
            <v/>
          </cell>
          <cell r="X530">
            <v>0</v>
          </cell>
          <cell r="AK530">
            <v>0</v>
          </cell>
          <cell r="AL530">
            <v>0</v>
          </cell>
        </row>
        <row r="531">
          <cell r="B531" t="str">
            <v/>
          </cell>
          <cell r="C531" t="str">
            <v/>
          </cell>
          <cell r="O531" t="str">
            <v/>
          </cell>
          <cell r="Q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 t="str">
            <v/>
          </cell>
          <cell r="X531">
            <v>0</v>
          </cell>
          <cell r="AK531">
            <v>0</v>
          </cell>
          <cell r="AL531">
            <v>0</v>
          </cell>
        </row>
        <row r="532">
          <cell r="B532" t="str">
            <v/>
          </cell>
          <cell r="C532" t="str">
            <v/>
          </cell>
          <cell r="O532" t="str">
            <v/>
          </cell>
          <cell r="Q532" t="str">
            <v/>
          </cell>
          <cell r="S532" t="str">
            <v/>
          </cell>
          <cell r="T532" t="str">
            <v/>
          </cell>
          <cell r="U532" t="str">
            <v/>
          </cell>
          <cell r="V532" t="str">
            <v/>
          </cell>
          <cell r="X532">
            <v>0</v>
          </cell>
          <cell r="AK532">
            <v>0</v>
          </cell>
          <cell r="AL532">
            <v>0</v>
          </cell>
        </row>
        <row r="533">
          <cell r="B533" t="str">
            <v/>
          </cell>
          <cell r="C533" t="str">
            <v/>
          </cell>
          <cell r="O533" t="str">
            <v/>
          </cell>
          <cell r="Q533" t="str">
            <v/>
          </cell>
          <cell r="S533" t="str">
            <v/>
          </cell>
          <cell r="T533" t="str">
            <v/>
          </cell>
          <cell r="U533" t="str">
            <v/>
          </cell>
          <cell r="V533" t="str">
            <v/>
          </cell>
          <cell r="X533">
            <v>0</v>
          </cell>
          <cell r="AK533">
            <v>0</v>
          </cell>
          <cell r="AL533">
            <v>0</v>
          </cell>
        </row>
        <row r="534">
          <cell r="B534" t="str">
            <v/>
          </cell>
          <cell r="C534" t="str">
            <v/>
          </cell>
          <cell r="O534" t="str">
            <v/>
          </cell>
          <cell r="Q534" t="str">
            <v/>
          </cell>
          <cell r="S534" t="str">
            <v/>
          </cell>
          <cell r="T534" t="str">
            <v/>
          </cell>
          <cell r="U534" t="str">
            <v/>
          </cell>
          <cell r="V534" t="str">
            <v/>
          </cell>
          <cell r="X534">
            <v>0</v>
          </cell>
          <cell r="AK534">
            <v>0</v>
          </cell>
          <cell r="AL534">
            <v>0</v>
          </cell>
        </row>
        <row r="535">
          <cell r="B535" t="str">
            <v/>
          </cell>
          <cell r="C535" t="str">
            <v/>
          </cell>
          <cell r="O535" t="str">
            <v/>
          </cell>
          <cell r="Q535" t="str">
            <v/>
          </cell>
          <cell r="S535" t="str">
            <v/>
          </cell>
          <cell r="T535" t="str">
            <v/>
          </cell>
          <cell r="U535" t="str">
            <v/>
          </cell>
          <cell r="V535" t="str">
            <v/>
          </cell>
          <cell r="X535">
            <v>0</v>
          </cell>
          <cell r="AK535">
            <v>0</v>
          </cell>
          <cell r="AL535">
            <v>0</v>
          </cell>
        </row>
        <row r="536">
          <cell r="B536" t="str">
            <v/>
          </cell>
          <cell r="C536" t="str">
            <v/>
          </cell>
          <cell r="O536" t="str">
            <v/>
          </cell>
          <cell r="Q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 t="str">
            <v/>
          </cell>
          <cell r="X536">
            <v>0</v>
          </cell>
          <cell r="AK536">
            <v>0</v>
          </cell>
          <cell r="AL536">
            <v>0</v>
          </cell>
        </row>
        <row r="537">
          <cell r="B537" t="str">
            <v/>
          </cell>
          <cell r="C537" t="str">
            <v/>
          </cell>
          <cell r="O537" t="str">
            <v/>
          </cell>
          <cell r="Q537" t="str">
            <v/>
          </cell>
          <cell r="S537" t="str">
            <v/>
          </cell>
          <cell r="T537" t="str">
            <v/>
          </cell>
          <cell r="U537" t="str">
            <v/>
          </cell>
          <cell r="V537" t="str">
            <v/>
          </cell>
          <cell r="X537">
            <v>0</v>
          </cell>
          <cell r="AK537">
            <v>0</v>
          </cell>
          <cell r="AL537">
            <v>0</v>
          </cell>
        </row>
        <row r="538">
          <cell r="B538" t="str">
            <v/>
          </cell>
          <cell r="C538" t="str">
            <v/>
          </cell>
          <cell r="O538" t="str">
            <v/>
          </cell>
          <cell r="Q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 t="str">
            <v/>
          </cell>
          <cell r="X538">
            <v>0</v>
          </cell>
          <cell r="AK538">
            <v>0</v>
          </cell>
          <cell r="AL538">
            <v>0</v>
          </cell>
        </row>
        <row r="539">
          <cell r="B539" t="str">
            <v/>
          </cell>
          <cell r="C539" t="str">
            <v/>
          </cell>
          <cell r="O539" t="str">
            <v/>
          </cell>
          <cell r="Q539" t="str">
            <v/>
          </cell>
          <cell r="S539" t="str">
            <v/>
          </cell>
          <cell r="T539" t="str">
            <v/>
          </cell>
          <cell r="U539" t="str">
            <v/>
          </cell>
          <cell r="V539" t="str">
            <v/>
          </cell>
          <cell r="X539">
            <v>0</v>
          </cell>
          <cell r="AK539">
            <v>0</v>
          </cell>
          <cell r="AL539">
            <v>0</v>
          </cell>
        </row>
        <row r="540">
          <cell r="B540" t="str">
            <v/>
          </cell>
          <cell r="C540" t="str">
            <v/>
          </cell>
          <cell r="O540" t="str">
            <v/>
          </cell>
          <cell r="Q540" t="str">
            <v/>
          </cell>
          <cell r="S540" t="str">
            <v/>
          </cell>
          <cell r="T540" t="str">
            <v/>
          </cell>
          <cell r="U540" t="str">
            <v/>
          </cell>
          <cell r="V540" t="str">
            <v/>
          </cell>
          <cell r="X540">
            <v>0</v>
          </cell>
          <cell r="AK540">
            <v>0</v>
          </cell>
          <cell r="AL540">
            <v>0</v>
          </cell>
        </row>
        <row r="541">
          <cell r="B541" t="str">
            <v/>
          </cell>
          <cell r="C541" t="str">
            <v/>
          </cell>
          <cell r="O541" t="str">
            <v/>
          </cell>
          <cell r="Q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 t="str">
            <v/>
          </cell>
          <cell r="X541">
            <v>0</v>
          </cell>
          <cell r="AK541">
            <v>0</v>
          </cell>
          <cell r="AL541">
            <v>0</v>
          </cell>
        </row>
        <row r="542">
          <cell r="B542" t="str">
            <v/>
          </cell>
          <cell r="C542" t="str">
            <v/>
          </cell>
          <cell r="O542" t="str">
            <v/>
          </cell>
          <cell r="Q542" t="str">
            <v/>
          </cell>
          <cell r="S542" t="str">
            <v/>
          </cell>
          <cell r="T542" t="str">
            <v/>
          </cell>
          <cell r="U542" t="str">
            <v/>
          </cell>
          <cell r="V542" t="str">
            <v/>
          </cell>
          <cell r="X542">
            <v>0</v>
          </cell>
          <cell r="AK542">
            <v>0</v>
          </cell>
          <cell r="AL542">
            <v>0</v>
          </cell>
        </row>
        <row r="543">
          <cell r="B543" t="str">
            <v/>
          </cell>
          <cell r="C543" t="str">
            <v/>
          </cell>
          <cell r="O543" t="str">
            <v/>
          </cell>
          <cell r="Q543" t="str">
            <v/>
          </cell>
          <cell r="S543" t="str">
            <v/>
          </cell>
          <cell r="T543" t="str">
            <v/>
          </cell>
          <cell r="U543" t="str">
            <v/>
          </cell>
          <cell r="V543" t="str">
            <v/>
          </cell>
          <cell r="X543">
            <v>0</v>
          </cell>
          <cell r="AK543">
            <v>0</v>
          </cell>
          <cell r="AL543">
            <v>0</v>
          </cell>
        </row>
        <row r="544">
          <cell r="B544" t="str">
            <v/>
          </cell>
          <cell r="C544" t="str">
            <v/>
          </cell>
          <cell r="O544" t="str">
            <v/>
          </cell>
          <cell r="Q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 t="str">
            <v/>
          </cell>
          <cell r="X544">
            <v>0</v>
          </cell>
          <cell r="AK544">
            <v>0</v>
          </cell>
          <cell r="AL544">
            <v>0</v>
          </cell>
        </row>
        <row r="545">
          <cell r="B545" t="str">
            <v/>
          </cell>
          <cell r="C545" t="str">
            <v/>
          </cell>
          <cell r="O545" t="str">
            <v/>
          </cell>
          <cell r="Q545" t="str">
            <v/>
          </cell>
          <cell r="S545" t="str">
            <v/>
          </cell>
          <cell r="T545" t="str">
            <v/>
          </cell>
          <cell r="U545" t="str">
            <v/>
          </cell>
          <cell r="V545" t="str">
            <v/>
          </cell>
          <cell r="X545">
            <v>0</v>
          </cell>
          <cell r="AK545">
            <v>0</v>
          </cell>
          <cell r="AL545">
            <v>0</v>
          </cell>
        </row>
        <row r="546">
          <cell r="B546" t="str">
            <v/>
          </cell>
          <cell r="C546" t="str">
            <v/>
          </cell>
          <cell r="O546" t="str">
            <v/>
          </cell>
          <cell r="Q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X546">
            <v>0</v>
          </cell>
          <cell r="AK546">
            <v>0</v>
          </cell>
          <cell r="AL546">
            <v>0</v>
          </cell>
        </row>
        <row r="547">
          <cell r="B547" t="str">
            <v/>
          </cell>
          <cell r="C547" t="str">
            <v/>
          </cell>
          <cell r="O547" t="str">
            <v/>
          </cell>
          <cell r="Q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X547">
            <v>0</v>
          </cell>
          <cell r="AK547">
            <v>0</v>
          </cell>
          <cell r="AL547">
            <v>0</v>
          </cell>
        </row>
        <row r="548">
          <cell r="B548" t="str">
            <v/>
          </cell>
          <cell r="C548" t="str">
            <v/>
          </cell>
          <cell r="O548" t="str">
            <v/>
          </cell>
          <cell r="Q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X548">
            <v>0</v>
          </cell>
          <cell r="AK548">
            <v>0</v>
          </cell>
          <cell r="AL548">
            <v>0</v>
          </cell>
        </row>
        <row r="549">
          <cell r="B549" t="str">
            <v/>
          </cell>
          <cell r="C549" t="str">
            <v/>
          </cell>
          <cell r="O549" t="str">
            <v/>
          </cell>
          <cell r="Q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X549">
            <v>0</v>
          </cell>
          <cell r="AK549">
            <v>0</v>
          </cell>
          <cell r="AL549">
            <v>0</v>
          </cell>
        </row>
        <row r="550">
          <cell r="B550" t="str">
            <v/>
          </cell>
          <cell r="C550" t="str">
            <v/>
          </cell>
          <cell r="O550" t="str">
            <v/>
          </cell>
          <cell r="Q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X550">
            <v>0</v>
          </cell>
          <cell r="AK550">
            <v>0</v>
          </cell>
          <cell r="AL550">
            <v>0</v>
          </cell>
        </row>
        <row r="551">
          <cell r="B551" t="str">
            <v/>
          </cell>
          <cell r="C551" t="str">
            <v/>
          </cell>
          <cell r="O551" t="str">
            <v/>
          </cell>
          <cell r="Q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X551">
            <v>0</v>
          </cell>
          <cell r="AK551">
            <v>0</v>
          </cell>
          <cell r="AL551">
            <v>0</v>
          </cell>
        </row>
        <row r="552">
          <cell r="B552" t="str">
            <v/>
          </cell>
          <cell r="C552" t="str">
            <v/>
          </cell>
          <cell r="O552" t="str">
            <v/>
          </cell>
          <cell r="Q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X552">
            <v>0</v>
          </cell>
          <cell r="AK552">
            <v>0</v>
          </cell>
          <cell r="AL552">
            <v>0</v>
          </cell>
        </row>
        <row r="553">
          <cell r="B553" t="str">
            <v/>
          </cell>
          <cell r="C553" t="str">
            <v/>
          </cell>
          <cell r="O553" t="str">
            <v/>
          </cell>
          <cell r="Q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X553">
            <v>0</v>
          </cell>
          <cell r="AK553">
            <v>0</v>
          </cell>
          <cell r="AL553">
            <v>0</v>
          </cell>
        </row>
        <row r="554">
          <cell r="B554" t="str">
            <v/>
          </cell>
          <cell r="C554" t="str">
            <v/>
          </cell>
          <cell r="O554" t="str">
            <v/>
          </cell>
          <cell r="Q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X554">
            <v>0</v>
          </cell>
          <cell r="AK554">
            <v>0</v>
          </cell>
          <cell r="AL554">
            <v>0</v>
          </cell>
        </row>
        <row r="555">
          <cell r="B555" t="str">
            <v/>
          </cell>
          <cell r="C555" t="str">
            <v/>
          </cell>
          <cell r="O555" t="str">
            <v/>
          </cell>
          <cell r="Q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X555">
            <v>0</v>
          </cell>
          <cell r="AK555">
            <v>0</v>
          </cell>
          <cell r="AL555">
            <v>0</v>
          </cell>
        </row>
        <row r="556">
          <cell r="B556" t="str">
            <v/>
          </cell>
          <cell r="C556" t="str">
            <v/>
          </cell>
          <cell r="O556" t="str">
            <v/>
          </cell>
          <cell r="Q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X556">
            <v>0</v>
          </cell>
          <cell r="AK556">
            <v>0</v>
          </cell>
          <cell r="AL556">
            <v>0</v>
          </cell>
        </row>
        <row r="557">
          <cell r="B557" t="str">
            <v/>
          </cell>
          <cell r="C557" t="str">
            <v/>
          </cell>
          <cell r="O557" t="str">
            <v/>
          </cell>
          <cell r="Q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X557">
            <v>0</v>
          </cell>
          <cell r="AK557">
            <v>0</v>
          </cell>
          <cell r="AL557">
            <v>0</v>
          </cell>
        </row>
        <row r="558">
          <cell r="B558" t="str">
            <v/>
          </cell>
          <cell r="C558" t="str">
            <v/>
          </cell>
          <cell r="O558" t="str">
            <v/>
          </cell>
          <cell r="Q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X558">
            <v>0</v>
          </cell>
          <cell r="AK558">
            <v>0</v>
          </cell>
          <cell r="AL558">
            <v>0</v>
          </cell>
        </row>
        <row r="559">
          <cell r="B559" t="str">
            <v/>
          </cell>
          <cell r="C559" t="str">
            <v/>
          </cell>
          <cell r="O559" t="str">
            <v/>
          </cell>
          <cell r="Q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X559">
            <v>0</v>
          </cell>
          <cell r="AK559">
            <v>0</v>
          </cell>
          <cell r="AL559">
            <v>0</v>
          </cell>
        </row>
        <row r="560">
          <cell r="B560" t="str">
            <v/>
          </cell>
          <cell r="C560" t="str">
            <v/>
          </cell>
          <cell r="O560" t="str">
            <v/>
          </cell>
          <cell r="Q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X560">
            <v>0</v>
          </cell>
          <cell r="AK560">
            <v>0</v>
          </cell>
          <cell r="AL560">
            <v>0</v>
          </cell>
        </row>
        <row r="561">
          <cell r="B561" t="str">
            <v/>
          </cell>
          <cell r="C561" t="str">
            <v/>
          </cell>
          <cell r="O561" t="str">
            <v/>
          </cell>
          <cell r="Q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X561">
            <v>0</v>
          </cell>
          <cell r="AK561">
            <v>0</v>
          </cell>
          <cell r="AL561">
            <v>0</v>
          </cell>
        </row>
        <row r="562">
          <cell r="B562" t="str">
            <v/>
          </cell>
          <cell r="C562" t="str">
            <v/>
          </cell>
          <cell r="O562" t="str">
            <v/>
          </cell>
          <cell r="Q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X562">
            <v>0</v>
          </cell>
          <cell r="AK562">
            <v>0</v>
          </cell>
          <cell r="AL562">
            <v>0</v>
          </cell>
        </row>
        <row r="563">
          <cell r="B563" t="str">
            <v/>
          </cell>
          <cell r="C563" t="str">
            <v/>
          </cell>
          <cell r="O563" t="str">
            <v/>
          </cell>
          <cell r="Q563" t="str">
            <v/>
          </cell>
          <cell r="S563" t="str">
            <v/>
          </cell>
          <cell r="T563" t="str">
            <v/>
          </cell>
          <cell r="U563" t="str">
            <v/>
          </cell>
          <cell r="V563" t="str">
            <v/>
          </cell>
          <cell r="X563">
            <v>0</v>
          </cell>
          <cell r="AK563">
            <v>0</v>
          </cell>
          <cell r="AL563">
            <v>0</v>
          </cell>
        </row>
        <row r="564">
          <cell r="B564" t="str">
            <v/>
          </cell>
          <cell r="C564" t="str">
            <v/>
          </cell>
          <cell r="O564" t="str">
            <v/>
          </cell>
          <cell r="Q564" t="str">
            <v/>
          </cell>
          <cell r="S564" t="str">
            <v/>
          </cell>
          <cell r="T564" t="str">
            <v/>
          </cell>
          <cell r="U564" t="str">
            <v/>
          </cell>
          <cell r="V564" t="str">
            <v/>
          </cell>
          <cell r="X564">
            <v>0</v>
          </cell>
          <cell r="AK564">
            <v>0</v>
          </cell>
          <cell r="AL564">
            <v>0</v>
          </cell>
        </row>
        <row r="565">
          <cell r="B565" t="str">
            <v/>
          </cell>
          <cell r="C565" t="str">
            <v/>
          </cell>
          <cell r="O565" t="str">
            <v/>
          </cell>
          <cell r="Q565" t="str">
            <v/>
          </cell>
          <cell r="S565" t="str">
            <v/>
          </cell>
          <cell r="T565" t="str">
            <v/>
          </cell>
          <cell r="U565" t="str">
            <v/>
          </cell>
          <cell r="V565" t="str">
            <v/>
          </cell>
          <cell r="X565">
            <v>0</v>
          </cell>
          <cell r="AK565">
            <v>0</v>
          </cell>
          <cell r="AL565">
            <v>0</v>
          </cell>
        </row>
        <row r="566">
          <cell r="B566" t="str">
            <v/>
          </cell>
          <cell r="C566" t="str">
            <v/>
          </cell>
          <cell r="O566" t="str">
            <v/>
          </cell>
          <cell r="Q566" t="str">
            <v/>
          </cell>
          <cell r="S566" t="str">
            <v/>
          </cell>
          <cell r="T566" t="str">
            <v/>
          </cell>
          <cell r="U566" t="str">
            <v/>
          </cell>
          <cell r="V566" t="str">
            <v/>
          </cell>
          <cell r="X566">
            <v>0</v>
          </cell>
          <cell r="AK566">
            <v>0</v>
          </cell>
          <cell r="AL566">
            <v>0</v>
          </cell>
        </row>
        <row r="567">
          <cell r="B567" t="str">
            <v/>
          </cell>
          <cell r="C567" t="str">
            <v/>
          </cell>
          <cell r="O567" t="str">
            <v/>
          </cell>
          <cell r="Q567" t="str">
            <v/>
          </cell>
          <cell r="S567" t="str">
            <v/>
          </cell>
          <cell r="T567" t="str">
            <v/>
          </cell>
          <cell r="U567" t="str">
            <v/>
          </cell>
          <cell r="V567" t="str">
            <v/>
          </cell>
          <cell r="X567">
            <v>0</v>
          </cell>
          <cell r="AK567">
            <v>0</v>
          </cell>
          <cell r="AL567">
            <v>0</v>
          </cell>
        </row>
        <row r="568">
          <cell r="B568" t="str">
            <v/>
          </cell>
          <cell r="C568" t="str">
            <v/>
          </cell>
          <cell r="O568" t="str">
            <v/>
          </cell>
          <cell r="Q568" t="str">
            <v/>
          </cell>
          <cell r="S568" t="str">
            <v/>
          </cell>
          <cell r="T568" t="str">
            <v/>
          </cell>
          <cell r="U568" t="str">
            <v/>
          </cell>
          <cell r="V568" t="str">
            <v/>
          </cell>
          <cell r="X568">
            <v>0</v>
          </cell>
          <cell r="AK568">
            <v>0</v>
          </cell>
          <cell r="AL568">
            <v>0</v>
          </cell>
        </row>
        <row r="569">
          <cell r="B569" t="str">
            <v/>
          </cell>
          <cell r="C569" t="str">
            <v/>
          </cell>
          <cell r="O569" t="str">
            <v/>
          </cell>
          <cell r="Q569" t="str">
            <v/>
          </cell>
          <cell r="S569" t="str">
            <v/>
          </cell>
          <cell r="T569" t="str">
            <v/>
          </cell>
          <cell r="U569" t="str">
            <v/>
          </cell>
          <cell r="V569" t="str">
            <v/>
          </cell>
          <cell r="X569">
            <v>0</v>
          </cell>
          <cell r="AK569">
            <v>0</v>
          </cell>
          <cell r="AL569">
            <v>0</v>
          </cell>
        </row>
        <row r="570">
          <cell r="B570" t="str">
            <v/>
          </cell>
          <cell r="C570" t="str">
            <v/>
          </cell>
          <cell r="O570" t="str">
            <v/>
          </cell>
          <cell r="Q570" t="str">
            <v/>
          </cell>
          <cell r="S570" t="str">
            <v/>
          </cell>
          <cell r="T570" t="str">
            <v/>
          </cell>
          <cell r="U570" t="str">
            <v/>
          </cell>
          <cell r="V570" t="str">
            <v/>
          </cell>
          <cell r="X570">
            <v>0</v>
          </cell>
          <cell r="AK570">
            <v>0</v>
          </cell>
          <cell r="AL570">
            <v>0</v>
          </cell>
        </row>
        <row r="571">
          <cell r="B571" t="str">
            <v/>
          </cell>
          <cell r="C571" t="str">
            <v/>
          </cell>
          <cell r="O571" t="str">
            <v/>
          </cell>
          <cell r="Q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 t="str">
            <v/>
          </cell>
          <cell r="X571">
            <v>0</v>
          </cell>
          <cell r="AK571">
            <v>0</v>
          </cell>
          <cell r="AL571">
            <v>0</v>
          </cell>
        </row>
        <row r="572">
          <cell r="B572" t="str">
            <v/>
          </cell>
          <cell r="C572" t="str">
            <v/>
          </cell>
          <cell r="O572" t="str">
            <v/>
          </cell>
          <cell r="Q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 t="str">
            <v/>
          </cell>
          <cell r="X572">
            <v>0</v>
          </cell>
          <cell r="AK572">
            <v>0</v>
          </cell>
          <cell r="AL572">
            <v>0</v>
          </cell>
        </row>
        <row r="573">
          <cell r="B573" t="str">
            <v/>
          </cell>
          <cell r="C573" t="str">
            <v/>
          </cell>
          <cell r="O573" t="str">
            <v/>
          </cell>
          <cell r="Q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 t="str">
            <v/>
          </cell>
          <cell r="X573">
            <v>0</v>
          </cell>
          <cell r="AK573">
            <v>0</v>
          </cell>
          <cell r="AL573">
            <v>0</v>
          </cell>
        </row>
        <row r="574">
          <cell r="B574" t="str">
            <v/>
          </cell>
          <cell r="C574" t="str">
            <v/>
          </cell>
          <cell r="O574" t="str">
            <v/>
          </cell>
          <cell r="Q574" t="str">
            <v/>
          </cell>
          <cell r="S574" t="str">
            <v/>
          </cell>
          <cell r="T574" t="str">
            <v/>
          </cell>
          <cell r="U574" t="str">
            <v/>
          </cell>
          <cell r="V574" t="str">
            <v/>
          </cell>
          <cell r="X574">
            <v>0</v>
          </cell>
          <cell r="AK574">
            <v>0</v>
          </cell>
          <cell r="AL574">
            <v>0</v>
          </cell>
        </row>
        <row r="575">
          <cell r="B575" t="str">
            <v/>
          </cell>
          <cell r="C575" t="str">
            <v/>
          </cell>
          <cell r="O575" t="str">
            <v/>
          </cell>
          <cell r="Q575" t="str">
            <v/>
          </cell>
          <cell r="S575" t="str">
            <v/>
          </cell>
          <cell r="T575" t="str">
            <v/>
          </cell>
          <cell r="U575" t="str">
            <v/>
          </cell>
          <cell r="V575" t="str">
            <v/>
          </cell>
          <cell r="X575">
            <v>0</v>
          </cell>
          <cell r="AK575">
            <v>0</v>
          </cell>
          <cell r="AL575">
            <v>0</v>
          </cell>
        </row>
        <row r="576">
          <cell r="B576" t="str">
            <v/>
          </cell>
          <cell r="C576" t="str">
            <v/>
          </cell>
          <cell r="O576" t="str">
            <v/>
          </cell>
          <cell r="Q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 t="str">
            <v/>
          </cell>
          <cell r="X576">
            <v>0</v>
          </cell>
          <cell r="AK576">
            <v>0</v>
          </cell>
          <cell r="AL576">
            <v>0</v>
          </cell>
        </row>
        <row r="577">
          <cell r="B577" t="str">
            <v/>
          </cell>
          <cell r="C577" t="str">
            <v/>
          </cell>
          <cell r="O577" t="str">
            <v/>
          </cell>
          <cell r="Q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 t="str">
            <v/>
          </cell>
          <cell r="X577">
            <v>0</v>
          </cell>
          <cell r="AK577">
            <v>0</v>
          </cell>
          <cell r="AL577">
            <v>0</v>
          </cell>
        </row>
        <row r="578">
          <cell r="B578" t="str">
            <v/>
          </cell>
          <cell r="C578" t="str">
            <v/>
          </cell>
          <cell r="O578" t="str">
            <v/>
          </cell>
          <cell r="Q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 t="str">
            <v/>
          </cell>
          <cell r="X578">
            <v>0</v>
          </cell>
          <cell r="AK578">
            <v>0</v>
          </cell>
          <cell r="AL578">
            <v>0</v>
          </cell>
        </row>
        <row r="579">
          <cell r="B579" t="str">
            <v/>
          </cell>
          <cell r="C579" t="str">
            <v/>
          </cell>
          <cell r="O579" t="str">
            <v/>
          </cell>
          <cell r="Q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 t="str">
            <v/>
          </cell>
          <cell r="X579">
            <v>0</v>
          </cell>
          <cell r="AK579">
            <v>0</v>
          </cell>
          <cell r="AL579">
            <v>0</v>
          </cell>
        </row>
        <row r="580">
          <cell r="B580" t="str">
            <v/>
          </cell>
          <cell r="C580" t="str">
            <v/>
          </cell>
          <cell r="O580" t="str">
            <v/>
          </cell>
          <cell r="Q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 t="str">
            <v/>
          </cell>
          <cell r="X580">
            <v>0</v>
          </cell>
          <cell r="AK580">
            <v>0</v>
          </cell>
          <cell r="AL580">
            <v>0</v>
          </cell>
        </row>
        <row r="581">
          <cell r="B581" t="str">
            <v/>
          </cell>
          <cell r="C581" t="str">
            <v/>
          </cell>
          <cell r="O581" t="str">
            <v/>
          </cell>
          <cell r="Q581" t="str">
            <v/>
          </cell>
          <cell r="S581" t="str">
            <v/>
          </cell>
          <cell r="T581" t="str">
            <v/>
          </cell>
          <cell r="U581" t="str">
            <v/>
          </cell>
          <cell r="V581" t="str">
            <v/>
          </cell>
          <cell r="X581">
            <v>0</v>
          </cell>
          <cell r="AK581">
            <v>0</v>
          </cell>
          <cell r="AL581">
            <v>0</v>
          </cell>
        </row>
        <row r="582">
          <cell r="B582" t="str">
            <v/>
          </cell>
          <cell r="C582" t="str">
            <v/>
          </cell>
          <cell r="O582" t="str">
            <v/>
          </cell>
          <cell r="Q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X582">
            <v>0</v>
          </cell>
          <cell r="AK582">
            <v>0</v>
          </cell>
          <cell r="AL582">
            <v>0</v>
          </cell>
        </row>
        <row r="583">
          <cell r="B583" t="str">
            <v/>
          </cell>
          <cell r="C583" t="str">
            <v/>
          </cell>
          <cell r="O583" t="str">
            <v/>
          </cell>
          <cell r="Q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 t="str">
            <v/>
          </cell>
          <cell r="X583">
            <v>0</v>
          </cell>
          <cell r="AK583">
            <v>0</v>
          </cell>
          <cell r="AL583">
            <v>0</v>
          </cell>
        </row>
        <row r="584">
          <cell r="B584" t="str">
            <v/>
          </cell>
          <cell r="C584" t="str">
            <v/>
          </cell>
          <cell r="O584" t="str">
            <v/>
          </cell>
          <cell r="Q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 t="str">
            <v/>
          </cell>
          <cell r="X584">
            <v>0</v>
          </cell>
          <cell r="AK584">
            <v>0</v>
          </cell>
          <cell r="AL584">
            <v>0</v>
          </cell>
        </row>
        <row r="585">
          <cell r="B585" t="str">
            <v/>
          </cell>
          <cell r="C585" t="str">
            <v/>
          </cell>
          <cell r="O585" t="str">
            <v/>
          </cell>
          <cell r="Q585" t="str">
            <v/>
          </cell>
          <cell r="S585" t="str">
            <v/>
          </cell>
          <cell r="T585" t="str">
            <v/>
          </cell>
          <cell r="U585" t="str">
            <v/>
          </cell>
          <cell r="V585" t="str">
            <v/>
          </cell>
          <cell r="X585">
            <v>0</v>
          </cell>
          <cell r="AK585">
            <v>0</v>
          </cell>
          <cell r="AL585">
            <v>0</v>
          </cell>
        </row>
        <row r="586">
          <cell r="B586" t="str">
            <v/>
          </cell>
          <cell r="C586" t="str">
            <v/>
          </cell>
          <cell r="O586" t="str">
            <v/>
          </cell>
          <cell r="Q586" t="str">
            <v/>
          </cell>
          <cell r="S586" t="str">
            <v/>
          </cell>
          <cell r="T586" t="str">
            <v/>
          </cell>
          <cell r="U586" t="str">
            <v/>
          </cell>
          <cell r="V586" t="str">
            <v/>
          </cell>
          <cell r="X586">
            <v>0</v>
          </cell>
          <cell r="AK586">
            <v>0</v>
          </cell>
          <cell r="AL586">
            <v>0</v>
          </cell>
        </row>
        <row r="587">
          <cell r="B587" t="str">
            <v/>
          </cell>
          <cell r="C587" t="str">
            <v/>
          </cell>
          <cell r="O587" t="str">
            <v/>
          </cell>
          <cell r="Q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 t="str">
            <v/>
          </cell>
          <cell r="X587">
            <v>0</v>
          </cell>
          <cell r="AK587">
            <v>0</v>
          </cell>
          <cell r="AL587">
            <v>0</v>
          </cell>
        </row>
        <row r="588">
          <cell r="B588" t="str">
            <v/>
          </cell>
          <cell r="C588" t="str">
            <v/>
          </cell>
          <cell r="O588" t="str">
            <v/>
          </cell>
          <cell r="Q588" t="str">
            <v/>
          </cell>
          <cell r="S588" t="str">
            <v/>
          </cell>
          <cell r="T588" t="str">
            <v/>
          </cell>
          <cell r="U588" t="str">
            <v/>
          </cell>
          <cell r="V588" t="str">
            <v/>
          </cell>
          <cell r="X588">
            <v>0</v>
          </cell>
          <cell r="AK588">
            <v>0</v>
          </cell>
          <cell r="AL588">
            <v>0</v>
          </cell>
        </row>
        <row r="589">
          <cell r="B589" t="str">
            <v/>
          </cell>
          <cell r="C589" t="str">
            <v/>
          </cell>
          <cell r="O589" t="str">
            <v/>
          </cell>
          <cell r="Q589" t="str">
            <v/>
          </cell>
          <cell r="S589" t="str">
            <v/>
          </cell>
          <cell r="T589" t="str">
            <v/>
          </cell>
          <cell r="U589" t="str">
            <v/>
          </cell>
          <cell r="V589" t="str">
            <v/>
          </cell>
          <cell r="X589">
            <v>0</v>
          </cell>
          <cell r="AK589">
            <v>0</v>
          </cell>
          <cell r="AL589">
            <v>0</v>
          </cell>
        </row>
        <row r="590">
          <cell r="B590" t="str">
            <v/>
          </cell>
          <cell r="C590" t="str">
            <v/>
          </cell>
          <cell r="O590" t="str">
            <v/>
          </cell>
          <cell r="Q590" t="str">
            <v/>
          </cell>
          <cell r="S590" t="str">
            <v/>
          </cell>
          <cell r="T590" t="str">
            <v/>
          </cell>
          <cell r="U590" t="str">
            <v/>
          </cell>
          <cell r="V590" t="str">
            <v/>
          </cell>
          <cell r="X590">
            <v>0</v>
          </cell>
          <cell r="AK590">
            <v>0</v>
          </cell>
          <cell r="AL590">
            <v>0</v>
          </cell>
        </row>
        <row r="591">
          <cell r="B591" t="str">
            <v/>
          </cell>
          <cell r="C591" t="str">
            <v/>
          </cell>
          <cell r="O591" t="str">
            <v/>
          </cell>
          <cell r="Q591" t="str">
            <v/>
          </cell>
          <cell r="S591" t="str">
            <v/>
          </cell>
          <cell r="T591" t="str">
            <v/>
          </cell>
          <cell r="U591" t="str">
            <v/>
          </cell>
          <cell r="V591" t="str">
            <v/>
          </cell>
          <cell r="X591">
            <v>0</v>
          </cell>
          <cell r="AK591">
            <v>0</v>
          </cell>
          <cell r="AL591">
            <v>0</v>
          </cell>
        </row>
        <row r="592">
          <cell r="B592" t="str">
            <v/>
          </cell>
          <cell r="C592" t="str">
            <v/>
          </cell>
          <cell r="O592" t="str">
            <v/>
          </cell>
          <cell r="Q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 t="str">
            <v/>
          </cell>
          <cell r="X592">
            <v>0</v>
          </cell>
          <cell r="AK592">
            <v>0</v>
          </cell>
          <cell r="AL592">
            <v>0</v>
          </cell>
        </row>
        <row r="593">
          <cell r="B593" t="str">
            <v/>
          </cell>
          <cell r="C593" t="str">
            <v/>
          </cell>
          <cell r="O593" t="str">
            <v/>
          </cell>
          <cell r="Q593" t="str">
            <v/>
          </cell>
          <cell r="S593" t="str">
            <v/>
          </cell>
          <cell r="T593" t="str">
            <v/>
          </cell>
          <cell r="U593" t="str">
            <v/>
          </cell>
          <cell r="V593" t="str">
            <v/>
          </cell>
          <cell r="X593">
            <v>0</v>
          </cell>
          <cell r="AK593">
            <v>0</v>
          </cell>
          <cell r="AL593">
            <v>0</v>
          </cell>
        </row>
        <row r="594">
          <cell r="B594" t="str">
            <v/>
          </cell>
          <cell r="C594" t="str">
            <v/>
          </cell>
          <cell r="O594" t="str">
            <v/>
          </cell>
          <cell r="Q594" t="str">
            <v/>
          </cell>
          <cell r="S594" t="str">
            <v/>
          </cell>
          <cell r="T594" t="str">
            <v/>
          </cell>
          <cell r="U594" t="str">
            <v/>
          </cell>
          <cell r="V594" t="str">
            <v/>
          </cell>
          <cell r="X594">
            <v>0</v>
          </cell>
          <cell r="AK594">
            <v>0</v>
          </cell>
          <cell r="AL594">
            <v>0</v>
          </cell>
        </row>
        <row r="595">
          <cell r="B595" t="str">
            <v/>
          </cell>
          <cell r="C595" t="str">
            <v/>
          </cell>
          <cell r="O595" t="str">
            <v/>
          </cell>
          <cell r="Q595" t="str">
            <v/>
          </cell>
          <cell r="S595" t="str">
            <v/>
          </cell>
          <cell r="T595" t="str">
            <v/>
          </cell>
          <cell r="U595" t="str">
            <v/>
          </cell>
          <cell r="V595" t="str">
            <v/>
          </cell>
          <cell r="X595">
            <v>0</v>
          </cell>
          <cell r="AK595">
            <v>0</v>
          </cell>
          <cell r="AL595">
            <v>0</v>
          </cell>
        </row>
        <row r="596">
          <cell r="B596" t="str">
            <v/>
          </cell>
          <cell r="C596" t="str">
            <v/>
          </cell>
          <cell r="O596" t="str">
            <v/>
          </cell>
          <cell r="Q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 t="str">
            <v/>
          </cell>
          <cell r="X596">
            <v>0</v>
          </cell>
          <cell r="AK596">
            <v>0</v>
          </cell>
          <cell r="AL596">
            <v>0</v>
          </cell>
        </row>
        <row r="597">
          <cell r="B597" t="str">
            <v/>
          </cell>
          <cell r="C597" t="str">
            <v/>
          </cell>
          <cell r="O597" t="str">
            <v/>
          </cell>
          <cell r="Q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 t="str">
            <v/>
          </cell>
          <cell r="X597">
            <v>0</v>
          </cell>
          <cell r="AK597">
            <v>0</v>
          </cell>
          <cell r="AL597">
            <v>0</v>
          </cell>
        </row>
        <row r="598">
          <cell r="B598" t="str">
            <v/>
          </cell>
          <cell r="C598" t="str">
            <v/>
          </cell>
          <cell r="O598" t="str">
            <v/>
          </cell>
          <cell r="Q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 t="str">
            <v/>
          </cell>
          <cell r="X598">
            <v>0</v>
          </cell>
          <cell r="AK598">
            <v>0</v>
          </cell>
          <cell r="AL598">
            <v>0</v>
          </cell>
        </row>
        <row r="599">
          <cell r="B599" t="str">
            <v/>
          </cell>
          <cell r="C599" t="str">
            <v/>
          </cell>
          <cell r="O599" t="str">
            <v/>
          </cell>
          <cell r="Q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 t="str">
            <v/>
          </cell>
          <cell r="X599">
            <v>0</v>
          </cell>
          <cell r="AK599">
            <v>0</v>
          </cell>
          <cell r="AL599">
            <v>0</v>
          </cell>
        </row>
        <row r="600">
          <cell r="B600" t="str">
            <v/>
          </cell>
          <cell r="C600" t="str">
            <v/>
          </cell>
          <cell r="O600" t="str">
            <v/>
          </cell>
          <cell r="Q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 t="str">
            <v/>
          </cell>
          <cell r="X600">
            <v>0</v>
          </cell>
          <cell r="AK600">
            <v>0</v>
          </cell>
          <cell r="AL600">
            <v>0</v>
          </cell>
        </row>
        <row r="601">
          <cell r="B601" t="str">
            <v/>
          </cell>
          <cell r="C601" t="str">
            <v/>
          </cell>
          <cell r="O601" t="str">
            <v/>
          </cell>
          <cell r="Q601" t="str">
            <v/>
          </cell>
          <cell r="S601" t="str">
            <v/>
          </cell>
          <cell r="T601" t="str">
            <v/>
          </cell>
          <cell r="U601" t="str">
            <v/>
          </cell>
          <cell r="V601" t="str">
            <v/>
          </cell>
          <cell r="X601">
            <v>0</v>
          </cell>
          <cell r="AK601">
            <v>0</v>
          </cell>
          <cell r="AL601">
            <v>0</v>
          </cell>
        </row>
        <row r="602">
          <cell r="B602" t="str">
            <v/>
          </cell>
          <cell r="C602" t="str">
            <v/>
          </cell>
          <cell r="O602" t="str">
            <v/>
          </cell>
          <cell r="Q602" t="str">
            <v/>
          </cell>
          <cell r="S602" t="str">
            <v/>
          </cell>
          <cell r="T602" t="str">
            <v/>
          </cell>
          <cell r="U602" t="str">
            <v/>
          </cell>
          <cell r="V602" t="str">
            <v/>
          </cell>
          <cell r="X602">
            <v>0</v>
          </cell>
          <cell r="AK602">
            <v>0</v>
          </cell>
          <cell r="AL602">
            <v>0</v>
          </cell>
        </row>
        <row r="603">
          <cell r="B603" t="str">
            <v/>
          </cell>
          <cell r="C603" t="str">
            <v/>
          </cell>
          <cell r="O603" t="str">
            <v/>
          </cell>
          <cell r="Q603" t="str">
            <v/>
          </cell>
          <cell r="S603" t="str">
            <v/>
          </cell>
          <cell r="T603" t="str">
            <v/>
          </cell>
          <cell r="U603" t="str">
            <v/>
          </cell>
          <cell r="V603" t="str">
            <v/>
          </cell>
          <cell r="X603">
            <v>0</v>
          </cell>
          <cell r="AK603">
            <v>0</v>
          </cell>
          <cell r="AL603">
            <v>0</v>
          </cell>
        </row>
        <row r="604">
          <cell r="B604" t="str">
            <v/>
          </cell>
          <cell r="C604" t="str">
            <v/>
          </cell>
          <cell r="O604" t="str">
            <v/>
          </cell>
          <cell r="Q604" t="str">
            <v/>
          </cell>
          <cell r="S604" t="str">
            <v/>
          </cell>
          <cell r="T604" t="str">
            <v/>
          </cell>
          <cell r="U604" t="str">
            <v/>
          </cell>
          <cell r="V604" t="str">
            <v/>
          </cell>
          <cell r="X604">
            <v>0</v>
          </cell>
          <cell r="AK604">
            <v>0</v>
          </cell>
          <cell r="AL604">
            <v>0</v>
          </cell>
        </row>
        <row r="605">
          <cell r="B605" t="str">
            <v/>
          </cell>
          <cell r="C605" t="str">
            <v/>
          </cell>
          <cell r="O605" t="str">
            <v/>
          </cell>
          <cell r="Q605" t="str">
            <v/>
          </cell>
          <cell r="S605" t="str">
            <v/>
          </cell>
          <cell r="T605" t="str">
            <v/>
          </cell>
          <cell r="U605" t="str">
            <v/>
          </cell>
          <cell r="V605" t="str">
            <v/>
          </cell>
          <cell r="X605">
            <v>0</v>
          </cell>
          <cell r="AK605">
            <v>0</v>
          </cell>
          <cell r="AL605">
            <v>0</v>
          </cell>
        </row>
        <row r="606">
          <cell r="B606" t="str">
            <v/>
          </cell>
          <cell r="C606" t="str">
            <v/>
          </cell>
          <cell r="O606" t="str">
            <v/>
          </cell>
          <cell r="Q606" t="str">
            <v/>
          </cell>
          <cell r="S606" t="str">
            <v/>
          </cell>
          <cell r="T606" t="str">
            <v/>
          </cell>
          <cell r="U606" t="str">
            <v/>
          </cell>
          <cell r="V606" t="str">
            <v/>
          </cell>
          <cell r="X606">
            <v>0</v>
          </cell>
          <cell r="AK606">
            <v>0</v>
          </cell>
          <cell r="AL606">
            <v>0</v>
          </cell>
        </row>
        <row r="607">
          <cell r="B607" t="str">
            <v/>
          </cell>
          <cell r="C607" t="str">
            <v/>
          </cell>
          <cell r="O607" t="str">
            <v/>
          </cell>
          <cell r="Q607" t="str">
            <v/>
          </cell>
          <cell r="S607" t="str">
            <v/>
          </cell>
          <cell r="T607" t="str">
            <v/>
          </cell>
          <cell r="U607" t="str">
            <v/>
          </cell>
          <cell r="V607" t="str">
            <v/>
          </cell>
          <cell r="X607">
            <v>0</v>
          </cell>
          <cell r="AK607">
            <v>0</v>
          </cell>
          <cell r="AL607">
            <v>0</v>
          </cell>
        </row>
        <row r="608">
          <cell r="B608" t="str">
            <v/>
          </cell>
          <cell r="C608" t="str">
            <v/>
          </cell>
          <cell r="O608" t="str">
            <v/>
          </cell>
          <cell r="Q608" t="str">
            <v/>
          </cell>
          <cell r="S608" t="str">
            <v/>
          </cell>
          <cell r="T608" t="str">
            <v/>
          </cell>
          <cell r="U608" t="str">
            <v/>
          </cell>
          <cell r="V608" t="str">
            <v/>
          </cell>
          <cell r="X608">
            <v>0</v>
          </cell>
          <cell r="AK608">
            <v>0</v>
          </cell>
          <cell r="AL608">
            <v>0</v>
          </cell>
        </row>
        <row r="609">
          <cell r="B609" t="str">
            <v/>
          </cell>
          <cell r="C609" t="str">
            <v/>
          </cell>
          <cell r="O609" t="str">
            <v/>
          </cell>
          <cell r="Q609" t="str">
            <v/>
          </cell>
          <cell r="S609" t="str">
            <v/>
          </cell>
          <cell r="T609" t="str">
            <v/>
          </cell>
          <cell r="U609" t="str">
            <v/>
          </cell>
          <cell r="V609" t="str">
            <v/>
          </cell>
          <cell r="X609">
            <v>0</v>
          </cell>
          <cell r="AK609">
            <v>0</v>
          </cell>
          <cell r="AL609">
            <v>0</v>
          </cell>
        </row>
        <row r="610">
          <cell r="B610" t="str">
            <v/>
          </cell>
          <cell r="C610" t="str">
            <v/>
          </cell>
          <cell r="O610" t="str">
            <v/>
          </cell>
          <cell r="Q610" t="str">
            <v/>
          </cell>
          <cell r="S610" t="str">
            <v/>
          </cell>
          <cell r="T610" t="str">
            <v/>
          </cell>
          <cell r="U610" t="str">
            <v/>
          </cell>
          <cell r="V610" t="str">
            <v/>
          </cell>
          <cell r="X610">
            <v>0</v>
          </cell>
          <cell r="AK610">
            <v>0</v>
          </cell>
          <cell r="AL610">
            <v>0</v>
          </cell>
        </row>
        <row r="611">
          <cell r="B611" t="str">
            <v/>
          </cell>
          <cell r="C611" t="str">
            <v/>
          </cell>
          <cell r="O611" t="str">
            <v/>
          </cell>
          <cell r="Q611" t="str">
            <v/>
          </cell>
          <cell r="S611" t="str">
            <v/>
          </cell>
          <cell r="T611" t="str">
            <v/>
          </cell>
          <cell r="U611" t="str">
            <v/>
          </cell>
          <cell r="V611" t="str">
            <v/>
          </cell>
          <cell r="X611">
            <v>0</v>
          </cell>
          <cell r="AK611">
            <v>0</v>
          </cell>
          <cell r="AL611">
            <v>0</v>
          </cell>
        </row>
        <row r="612">
          <cell r="B612" t="str">
            <v/>
          </cell>
          <cell r="C612" t="str">
            <v/>
          </cell>
          <cell r="O612" t="str">
            <v/>
          </cell>
          <cell r="Q612" t="str">
            <v/>
          </cell>
          <cell r="S612" t="str">
            <v/>
          </cell>
          <cell r="T612" t="str">
            <v/>
          </cell>
          <cell r="U612" t="str">
            <v/>
          </cell>
          <cell r="V612" t="str">
            <v/>
          </cell>
          <cell r="X612">
            <v>0</v>
          </cell>
          <cell r="AK612">
            <v>0</v>
          </cell>
          <cell r="AL612">
            <v>0</v>
          </cell>
        </row>
        <row r="613">
          <cell r="B613" t="str">
            <v/>
          </cell>
          <cell r="C613" t="str">
            <v/>
          </cell>
          <cell r="O613" t="str">
            <v/>
          </cell>
          <cell r="Q613" t="str">
            <v/>
          </cell>
          <cell r="S613" t="str">
            <v/>
          </cell>
          <cell r="T613" t="str">
            <v/>
          </cell>
          <cell r="U613" t="str">
            <v/>
          </cell>
          <cell r="V613" t="str">
            <v/>
          </cell>
          <cell r="X613">
            <v>0</v>
          </cell>
          <cell r="AK613">
            <v>0</v>
          </cell>
          <cell r="AL613">
            <v>0</v>
          </cell>
        </row>
        <row r="614">
          <cell r="B614" t="str">
            <v/>
          </cell>
          <cell r="C614" t="str">
            <v/>
          </cell>
          <cell r="O614" t="str">
            <v/>
          </cell>
          <cell r="Q614" t="str">
            <v/>
          </cell>
          <cell r="S614" t="str">
            <v/>
          </cell>
          <cell r="T614" t="str">
            <v/>
          </cell>
          <cell r="U614" t="str">
            <v/>
          </cell>
          <cell r="V614" t="str">
            <v/>
          </cell>
          <cell r="X614">
            <v>0</v>
          </cell>
          <cell r="AK614">
            <v>0</v>
          </cell>
          <cell r="AL614">
            <v>0</v>
          </cell>
        </row>
        <row r="615">
          <cell r="B615" t="str">
            <v/>
          </cell>
          <cell r="C615" t="str">
            <v/>
          </cell>
          <cell r="O615" t="str">
            <v/>
          </cell>
          <cell r="Q615" t="str">
            <v/>
          </cell>
          <cell r="S615" t="str">
            <v/>
          </cell>
          <cell r="T615" t="str">
            <v/>
          </cell>
          <cell r="U615" t="str">
            <v/>
          </cell>
          <cell r="V615" t="str">
            <v/>
          </cell>
          <cell r="X615">
            <v>0</v>
          </cell>
          <cell r="AK615">
            <v>0</v>
          </cell>
          <cell r="AL615">
            <v>0</v>
          </cell>
        </row>
        <row r="616">
          <cell r="B616" t="str">
            <v/>
          </cell>
          <cell r="C616" t="str">
            <v/>
          </cell>
          <cell r="O616" t="str">
            <v/>
          </cell>
          <cell r="Q616" t="str">
            <v/>
          </cell>
          <cell r="S616" t="str">
            <v/>
          </cell>
          <cell r="T616" t="str">
            <v/>
          </cell>
          <cell r="U616" t="str">
            <v/>
          </cell>
          <cell r="V616" t="str">
            <v/>
          </cell>
          <cell r="X616">
            <v>0</v>
          </cell>
          <cell r="AK616">
            <v>0</v>
          </cell>
          <cell r="AL616">
            <v>0</v>
          </cell>
        </row>
        <row r="617">
          <cell r="B617" t="str">
            <v/>
          </cell>
          <cell r="C617" t="str">
            <v/>
          </cell>
          <cell r="O617" t="str">
            <v/>
          </cell>
          <cell r="Q617" t="str">
            <v/>
          </cell>
          <cell r="S617" t="str">
            <v/>
          </cell>
          <cell r="T617" t="str">
            <v/>
          </cell>
          <cell r="U617" t="str">
            <v/>
          </cell>
          <cell r="V617" t="str">
            <v/>
          </cell>
          <cell r="X617">
            <v>0</v>
          </cell>
          <cell r="AK617">
            <v>0</v>
          </cell>
          <cell r="AL617">
            <v>0</v>
          </cell>
        </row>
        <row r="618">
          <cell r="B618" t="str">
            <v/>
          </cell>
          <cell r="C618" t="str">
            <v/>
          </cell>
          <cell r="O618" t="str">
            <v/>
          </cell>
          <cell r="Q618" t="str">
            <v/>
          </cell>
          <cell r="S618" t="str">
            <v/>
          </cell>
          <cell r="T618" t="str">
            <v/>
          </cell>
          <cell r="U618" t="str">
            <v/>
          </cell>
          <cell r="V618" t="str">
            <v/>
          </cell>
          <cell r="X618">
            <v>0</v>
          </cell>
          <cell r="AK618">
            <v>0</v>
          </cell>
          <cell r="AL618">
            <v>0</v>
          </cell>
        </row>
        <row r="619">
          <cell r="B619" t="str">
            <v/>
          </cell>
          <cell r="C619" t="str">
            <v/>
          </cell>
          <cell r="O619" t="str">
            <v/>
          </cell>
          <cell r="Q619" t="str">
            <v/>
          </cell>
          <cell r="S619" t="str">
            <v/>
          </cell>
          <cell r="T619" t="str">
            <v/>
          </cell>
          <cell r="U619" t="str">
            <v/>
          </cell>
          <cell r="V619" t="str">
            <v/>
          </cell>
          <cell r="X619">
            <v>0</v>
          </cell>
          <cell r="AK619">
            <v>0</v>
          </cell>
          <cell r="AL619">
            <v>0</v>
          </cell>
        </row>
        <row r="620">
          <cell r="B620" t="str">
            <v/>
          </cell>
          <cell r="C620" t="str">
            <v/>
          </cell>
          <cell r="O620" t="str">
            <v/>
          </cell>
          <cell r="Q620" t="str">
            <v/>
          </cell>
          <cell r="S620" t="str">
            <v/>
          </cell>
          <cell r="T620" t="str">
            <v/>
          </cell>
          <cell r="U620" t="str">
            <v/>
          </cell>
          <cell r="V620" t="str">
            <v/>
          </cell>
          <cell r="X620">
            <v>0</v>
          </cell>
          <cell r="AK620">
            <v>0</v>
          </cell>
          <cell r="AL620">
            <v>0</v>
          </cell>
        </row>
        <row r="621">
          <cell r="B621" t="str">
            <v/>
          </cell>
          <cell r="C621" t="str">
            <v/>
          </cell>
          <cell r="O621" t="str">
            <v/>
          </cell>
          <cell r="Q621" t="str">
            <v/>
          </cell>
          <cell r="S621" t="str">
            <v/>
          </cell>
          <cell r="T621" t="str">
            <v/>
          </cell>
          <cell r="U621" t="str">
            <v/>
          </cell>
          <cell r="V621" t="str">
            <v/>
          </cell>
          <cell r="X621">
            <v>0</v>
          </cell>
          <cell r="AK621">
            <v>0</v>
          </cell>
          <cell r="AL621">
            <v>0</v>
          </cell>
        </row>
        <row r="622">
          <cell r="B622" t="str">
            <v/>
          </cell>
          <cell r="C622" t="str">
            <v/>
          </cell>
          <cell r="O622" t="str">
            <v/>
          </cell>
          <cell r="Q622" t="str">
            <v/>
          </cell>
          <cell r="S622" t="str">
            <v/>
          </cell>
          <cell r="T622" t="str">
            <v/>
          </cell>
          <cell r="U622" t="str">
            <v/>
          </cell>
          <cell r="V622" t="str">
            <v/>
          </cell>
          <cell r="X622">
            <v>0</v>
          </cell>
          <cell r="AK622">
            <v>0</v>
          </cell>
          <cell r="AL622">
            <v>0</v>
          </cell>
        </row>
        <row r="623">
          <cell r="B623" t="str">
            <v/>
          </cell>
          <cell r="C623" t="str">
            <v/>
          </cell>
          <cell r="O623" t="str">
            <v/>
          </cell>
          <cell r="Q623" t="str">
            <v/>
          </cell>
          <cell r="S623" t="str">
            <v/>
          </cell>
          <cell r="T623" t="str">
            <v/>
          </cell>
          <cell r="U623" t="str">
            <v/>
          </cell>
          <cell r="V623" t="str">
            <v/>
          </cell>
          <cell r="X623">
            <v>0</v>
          </cell>
          <cell r="AK623">
            <v>0</v>
          </cell>
          <cell r="AL623">
            <v>0</v>
          </cell>
        </row>
        <row r="624">
          <cell r="B624" t="str">
            <v/>
          </cell>
          <cell r="C624" t="str">
            <v/>
          </cell>
          <cell r="O624" t="str">
            <v/>
          </cell>
          <cell r="Q624" t="str">
            <v/>
          </cell>
          <cell r="S624" t="str">
            <v/>
          </cell>
          <cell r="T624" t="str">
            <v/>
          </cell>
          <cell r="U624" t="str">
            <v/>
          </cell>
          <cell r="V624" t="str">
            <v/>
          </cell>
          <cell r="X624">
            <v>0</v>
          </cell>
          <cell r="AK624">
            <v>0</v>
          </cell>
          <cell r="AL624">
            <v>0</v>
          </cell>
        </row>
        <row r="625">
          <cell r="B625" t="str">
            <v/>
          </cell>
          <cell r="C625" t="str">
            <v/>
          </cell>
          <cell r="O625" t="str">
            <v/>
          </cell>
          <cell r="Q625" t="str">
            <v/>
          </cell>
          <cell r="S625" t="str">
            <v/>
          </cell>
          <cell r="T625" t="str">
            <v/>
          </cell>
          <cell r="U625" t="str">
            <v/>
          </cell>
          <cell r="V625" t="str">
            <v/>
          </cell>
          <cell r="X625">
            <v>0</v>
          </cell>
          <cell r="AK625">
            <v>0</v>
          </cell>
          <cell r="AL625">
            <v>0</v>
          </cell>
        </row>
        <row r="626">
          <cell r="B626" t="str">
            <v/>
          </cell>
          <cell r="C626" t="str">
            <v/>
          </cell>
          <cell r="O626" t="str">
            <v/>
          </cell>
          <cell r="Q626" t="str">
            <v/>
          </cell>
          <cell r="S626" t="str">
            <v/>
          </cell>
          <cell r="T626" t="str">
            <v/>
          </cell>
          <cell r="U626" t="str">
            <v/>
          </cell>
          <cell r="V626" t="str">
            <v/>
          </cell>
          <cell r="X626">
            <v>0</v>
          </cell>
          <cell r="AK626">
            <v>0</v>
          </cell>
          <cell r="AL626">
            <v>0</v>
          </cell>
        </row>
        <row r="627">
          <cell r="B627" t="str">
            <v/>
          </cell>
          <cell r="C627" t="str">
            <v/>
          </cell>
          <cell r="O627" t="str">
            <v/>
          </cell>
          <cell r="Q627" t="str">
            <v/>
          </cell>
          <cell r="S627" t="str">
            <v/>
          </cell>
          <cell r="T627" t="str">
            <v/>
          </cell>
          <cell r="U627" t="str">
            <v/>
          </cell>
          <cell r="V627" t="str">
            <v/>
          </cell>
          <cell r="X627">
            <v>0</v>
          </cell>
          <cell r="AK627">
            <v>0</v>
          </cell>
          <cell r="AL627">
            <v>0</v>
          </cell>
        </row>
        <row r="628">
          <cell r="B628" t="str">
            <v/>
          </cell>
          <cell r="C628" t="str">
            <v/>
          </cell>
          <cell r="O628" t="str">
            <v/>
          </cell>
          <cell r="Q628" t="str">
            <v/>
          </cell>
          <cell r="S628" t="str">
            <v/>
          </cell>
          <cell r="T628" t="str">
            <v/>
          </cell>
          <cell r="U628" t="str">
            <v/>
          </cell>
          <cell r="V628" t="str">
            <v/>
          </cell>
          <cell r="X628">
            <v>0</v>
          </cell>
          <cell r="AK628">
            <v>0</v>
          </cell>
          <cell r="AL628">
            <v>0</v>
          </cell>
        </row>
        <row r="629">
          <cell r="B629" t="str">
            <v/>
          </cell>
          <cell r="C629" t="str">
            <v/>
          </cell>
          <cell r="O629" t="str">
            <v/>
          </cell>
          <cell r="Q629" t="str">
            <v/>
          </cell>
          <cell r="S629" t="str">
            <v/>
          </cell>
          <cell r="T629" t="str">
            <v/>
          </cell>
          <cell r="U629" t="str">
            <v/>
          </cell>
          <cell r="V629" t="str">
            <v/>
          </cell>
          <cell r="X629">
            <v>0</v>
          </cell>
          <cell r="AK629">
            <v>0</v>
          </cell>
          <cell r="AL629">
            <v>0</v>
          </cell>
        </row>
        <row r="630">
          <cell r="B630" t="str">
            <v/>
          </cell>
          <cell r="C630" t="str">
            <v/>
          </cell>
          <cell r="O630" t="str">
            <v/>
          </cell>
          <cell r="Q630" t="str">
            <v/>
          </cell>
          <cell r="S630" t="str">
            <v/>
          </cell>
          <cell r="T630" t="str">
            <v/>
          </cell>
          <cell r="U630" t="str">
            <v/>
          </cell>
          <cell r="V630" t="str">
            <v/>
          </cell>
          <cell r="X630">
            <v>0</v>
          </cell>
          <cell r="AK630">
            <v>0</v>
          </cell>
          <cell r="AL630">
            <v>0</v>
          </cell>
        </row>
        <row r="631">
          <cell r="B631" t="str">
            <v/>
          </cell>
          <cell r="C631" t="str">
            <v/>
          </cell>
          <cell r="O631" t="str">
            <v/>
          </cell>
          <cell r="Q631" t="str">
            <v/>
          </cell>
          <cell r="S631" t="str">
            <v/>
          </cell>
          <cell r="T631" t="str">
            <v/>
          </cell>
          <cell r="U631" t="str">
            <v/>
          </cell>
          <cell r="V631" t="str">
            <v/>
          </cell>
          <cell r="X631">
            <v>0</v>
          </cell>
          <cell r="AK631">
            <v>0</v>
          </cell>
          <cell r="AL631">
            <v>0</v>
          </cell>
        </row>
        <row r="632">
          <cell r="B632" t="str">
            <v/>
          </cell>
          <cell r="C632" t="str">
            <v/>
          </cell>
          <cell r="O632" t="str">
            <v/>
          </cell>
          <cell r="Q632" t="str">
            <v/>
          </cell>
          <cell r="S632" t="str">
            <v/>
          </cell>
          <cell r="T632" t="str">
            <v/>
          </cell>
          <cell r="U632" t="str">
            <v/>
          </cell>
          <cell r="V632" t="str">
            <v/>
          </cell>
          <cell r="X632">
            <v>0</v>
          </cell>
          <cell r="AK632">
            <v>0</v>
          </cell>
          <cell r="AL632">
            <v>0</v>
          </cell>
        </row>
        <row r="633">
          <cell r="B633" t="str">
            <v/>
          </cell>
          <cell r="C633" t="str">
            <v/>
          </cell>
          <cell r="O633" t="str">
            <v/>
          </cell>
          <cell r="Q633" t="str">
            <v/>
          </cell>
          <cell r="S633" t="str">
            <v/>
          </cell>
          <cell r="T633" t="str">
            <v/>
          </cell>
          <cell r="U633" t="str">
            <v/>
          </cell>
          <cell r="V633" t="str">
            <v/>
          </cell>
          <cell r="X633">
            <v>0</v>
          </cell>
          <cell r="AK633">
            <v>0</v>
          </cell>
          <cell r="AL633">
            <v>0</v>
          </cell>
        </row>
        <row r="634">
          <cell r="B634" t="str">
            <v/>
          </cell>
          <cell r="C634" t="str">
            <v/>
          </cell>
          <cell r="O634" t="str">
            <v/>
          </cell>
          <cell r="Q634" t="str">
            <v/>
          </cell>
          <cell r="S634" t="str">
            <v/>
          </cell>
          <cell r="T634" t="str">
            <v/>
          </cell>
          <cell r="U634" t="str">
            <v/>
          </cell>
          <cell r="V634" t="str">
            <v/>
          </cell>
          <cell r="X634">
            <v>0</v>
          </cell>
          <cell r="AK634">
            <v>0</v>
          </cell>
          <cell r="AL634">
            <v>0</v>
          </cell>
        </row>
        <row r="635">
          <cell r="B635" t="str">
            <v/>
          </cell>
          <cell r="C635" t="str">
            <v/>
          </cell>
          <cell r="O635" t="str">
            <v/>
          </cell>
          <cell r="Q635" t="str">
            <v/>
          </cell>
          <cell r="S635" t="str">
            <v/>
          </cell>
          <cell r="T635" t="str">
            <v/>
          </cell>
          <cell r="U635" t="str">
            <v/>
          </cell>
          <cell r="V635" t="str">
            <v/>
          </cell>
          <cell r="X635">
            <v>0</v>
          </cell>
          <cell r="AK635">
            <v>0</v>
          </cell>
          <cell r="AL635">
            <v>0</v>
          </cell>
        </row>
        <row r="636">
          <cell r="B636" t="str">
            <v/>
          </cell>
          <cell r="C636" t="str">
            <v/>
          </cell>
          <cell r="O636" t="str">
            <v/>
          </cell>
          <cell r="Q636" t="str">
            <v/>
          </cell>
          <cell r="S636" t="str">
            <v/>
          </cell>
          <cell r="T636" t="str">
            <v/>
          </cell>
          <cell r="U636" t="str">
            <v/>
          </cell>
          <cell r="V636" t="str">
            <v/>
          </cell>
          <cell r="X636">
            <v>0</v>
          </cell>
          <cell r="AK636">
            <v>0</v>
          </cell>
          <cell r="AL636">
            <v>0</v>
          </cell>
        </row>
        <row r="637">
          <cell r="B637" t="str">
            <v/>
          </cell>
          <cell r="C637" t="str">
            <v/>
          </cell>
          <cell r="O637" t="str">
            <v/>
          </cell>
          <cell r="Q637" t="str">
            <v/>
          </cell>
          <cell r="S637" t="str">
            <v/>
          </cell>
          <cell r="T637" t="str">
            <v/>
          </cell>
          <cell r="U637" t="str">
            <v/>
          </cell>
          <cell r="V637" t="str">
            <v/>
          </cell>
          <cell r="X637">
            <v>0</v>
          </cell>
          <cell r="AK637">
            <v>0</v>
          </cell>
          <cell r="AL637">
            <v>0</v>
          </cell>
        </row>
        <row r="638">
          <cell r="B638" t="str">
            <v/>
          </cell>
          <cell r="C638" t="str">
            <v/>
          </cell>
          <cell r="O638" t="str">
            <v/>
          </cell>
          <cell r="Q638" t="str">
            <v/>
          </cell>
          <cell r="S638" t="str">
            <v/>
          </cell>
          <cell r="T638" t="str">
            <v/>
          </cell>
          <cell r="U638" t="str">
            <v/>
          </cell>
          <cell r="V638" t="str">
            <v/>
          </cell>
          <cell r="X638">
            <v>0</v>
          </cell>
          <cell r="AK638">
            <v>0</v>
          </cell>
          <cell r="AL638">
            <v>0</v>
          </cell>
        </row>
        <row r="639">
          <cell r="B639" t="str">
            <v/>
          </cell>
          <cell r="C639" t="str">
            <v/>
          </cell>
          <cell r="O639" t="str">
            <v/>
          </cell>
          <cell r="Q639" t="str">
            <v/>
          </cell>
          <cell r="S639" t="str">
            <v/>
          </cell>
          <cell r="T639" t="str">
            <v/>
          </cell>
          <cell r="U639" t="str">
            <v/>
          </cell>
          <cell r="V639" t="str">
            <v/>
          </cell>
          <cell r="X639">
            <v>0</v>
          </cell>
          <cell r="AK639">
            <v>0</v>
          </cell>
          <cell r="AL639">
            <v>0</v>
          </cell>
        </row>
        <row r="640">
          <cell r="B640" t="str">
            <v/>
          </cell>
          <cell r="C640" t="str">
            <v/>
          </cell>
          <cell r="O640" t="str">
            <v/>
          </cell>
          <cell r="Q640" t="str">
            <v/>
          </cell>
          <cell r="S640" t="str">
            <v/>
          </cell>
          <cell r="T640" t="str">
            <v/>
          </cell>
          <cell r="U640" t="str">
            <v/>
          </cell>
          <cell r="V640" t="str">
            <v/>
          </cell>
          <cell r="X640">
            <v>0</v>
          </cell>
          <cell r="AK640">
            <v>0</v>
          </cell>
          <cell r="AL640">
            <v>0</v>
          </cell>
        </row>
        <row r="641">
          <cell r="B641" t="str">
            <v/>
          </cell>
          <cell r="C641" t="str">
            <v/>
          </cell>
          <cell r="O641" t="str">
            <v/>
          </cell>
          <cell r="Q641" t="str">
            <v/>
          </cell>
          <cell r="S641" t="str">
            <v/>
          </cell>
          <cell r="T641" t="str">
            <v/>
          </cell>
          <cell r="U641" t="str">
            <v/>
          </cell>
          <cell r="V641" t="str">
            <v/>
          </cell>
          <cell r="X641">
            <v>0</v>
          </cell>
          <cell r="AK641">
            <v>0</v>
          </cell>
          <cell r="AL641">
            <v>0</v>
          </cell>
        </row>
        <row r="642">
          <cell r="B642" t="str">
            <v/>
          </cell>
          <cell r="C642" t="str">
            <v/>
          </cell>
          <cell r="O642" t="str">
            <v/>
          </cell>
          <cell r="Q642" t="str">
            <v/>
          </cell>
          <cell r="S642" t="str">
            <v/>
          </cell>
          <cell r="T642" t="str">
            <v/>
          </cell>
          <cell r="U642" t="str">
            <v/>
          </cell>
          <cell r="V642" t="str">
            <v/>
          </cell>
          <cell r="X642">
            <v>0</v>
          </cell>
          <cell r="AK642">
            <v>0</v>
          </cell>
          <cell r="AL642">
            <v>0</v>
          </cell>
        </row>
        <row r="643">
          <cell r="B643" t="str">
            <v/>
          </cell>
          <cell r="C643" t="str">
            <v/>
          </cell>
          <cell r="O643" t="str">
            <v/>
          </cell>
          <cell r="Q643" t="str">
            <v/>
          </cell>
          <cell r="S643" t="str">
            <v/>
          </cell>
          <cell r="T643" t="str">
            <v/>
          </cell>
          <cell r="U643" t="str">
            <v/>
          </cell>
          <cell r="V643" t="str">
            <v/>
          </cell>
          <cell r="X643">
            <v>0</v>
          </cell>
          <cell r="AK643">
            <v>0</v>
          </cell>
          <cell r="AL643">
            <v>0</v>
          </cell>
        </row>
        <row r="644">
          <cell r="B644" t="str">
            <v/>
          </cell>
          <cell r="C644" t="str">
            <v/>
          </cell>
          <cell r="O644" t="str">
            <v/>
          </cell>
          <cell r="Q644" t="str">
            <v/>
          </cell>
          <cell r="S644" t="str">
            <v/>
          </cell>
          <cell r="T644" t="str">
            <v/>
          </cell>
          <cell r="U644" t="str">
            <v/>
          </cell>
          <cell r="V644" t="str">
            <v/>
          </cell>
          <cell r="X644">
            <v>0</v>
          </cell>
          <cell r="AK644">
            <v>0</v>
          </cell>
          <cell r="AL644">
            <v>0</v>
          </cell>
        </row>
        <row r="645">
          <cell r="B645" t="str">
            <v/>
          </cell>
          <cell r="C645" t="str">
            <v/>
          </cell>
          <cell r="O645" t="str">
            <v/>
          </cell>
          <cell r="Q645" t="str">
            <v/>
          </cell>
          <cell r="S645" t="str">
            <v/>
          </cell>
          <cell r="T645" t="str">
            <v/>
          </cell>
          <cell r="U645" t="str">
            <v/>
          </cell>
          <cell r="V645" t="str">
            <v/>
          </cell>
          <cell r="X645">
            <v>0</v>
          </cell>
          <cell r="AK645">
            <v>0</v>
          </cell>
          <cell r="AL645">
            <v>0</v>
          </cell>
        </row>
        <row r="646">
          <cell r="B646" t="str">
            <v/>
          </cell>
          <cell r="C646" t="str">
            <v/>
          </cell>
          <cell r="O646" t="str">
            <v/>
          </cell>
          <cell r="Q646" t="str">
            <v/>
          </cell>
          <cell r="S646" t="str">
            <v/>
          </cell>
          <cell r="T646" t="str">
            <v/>
          </cell>
          <cell r="U646" t="str">
            <v/>
          </cell>
          <cell r="V646" t="str">
            <v/>
          </cell>
          <cell r="X646">
            <v>0</v>
          </cell>
          <cell r="AK646">
            <v>0</v>
          </cell>
          <cell r="AL646">
            <v>0</v>
          </cell>
        </row>
        <row r="647">
          <cell r="B647" t="str">
            <v/>
          </cell>
          <cell r="C647" t="str">
            <v/>
          </cell>
          <cell r="O647" t="str">
            <v/>
          </cell>
          <cell r="Q647" t="str">
            <v/>
          </cell>
          <cell r="S647" t="str">
            <v/>
          </cell>
          <cell r="T647" t="str">
            <v/>
          </cell>
          <cell r="U647" t="str">
            <v/>
          </cell>
          <cell r="V647" t="str">
            <v/>
          </cell>
          <cell r="X647">
            <v>0</v>
          </cell>
          <cell r="AK647">
            <v>0</v>
          </cell>
          <cell r="AL647">
            <v>0</v>
          </cell>
        </row>
        <row r="648">
          <cell r="B648" t="str">
            <v/>
          </cell>
          <cell r="C648" t="str">
            <v/>
          </cell>
          <cell r="O648" t="str">
            <v/>
          </cell>
          <cell r="Q648" t="str">
            <v/>
          </cell>
          <cell r="S648" t="str">
            <v/>
          </cell>
          <cell r="T648" t="str">
            <v/>
          </cell>
          <cell r="U648" t="str">
            <v/>
          </cell>
          <cell r="V648" t="str">
            <v/>
          </cell>
          <cell r="X648">
            <v>0</v>
          </cell>
          <cell r="AK648">
            <v>0</v>
          </cell>
          <cell r="AL648">
            <v>0</v>
          </cell>
        </row>
        <row r="649">
          <cell r="B649" t="str">
            <v/>
          </cell>
          <cell r="C649" t="str">
            <v/>
          </cell>
          <cell r="O649" t="str">
            <v/>
          </cell>
          <cell r="Q649" t="str">
            <v/>
          </cell>
          <cell r="S649" t="str">
            <v/>
          </cell>
          <cell r="T649" t="str">
            <v/>
          </cell>
          <cell r="U649" t="str">
            <v/>
          </cell>
          <cell r="V649" t="str">
            <v/>
          </cell>
          <cell r="X649">
            <v>0</v>
          </cell>
          <cell r="AK649">
            <v>0</v>
          </cell>
          <cell r="AL649">
            <v>0</v>
          </cell>
        </row>
        <row r="650">
          <cell r="B650" t="str">
            <v/>
          </cell>
          <cell r="C650" t="str">
            <v/>
          </cell>
          <cell r="O650" t="str">
            <v/>
          </cell>
          <cell r="Q650" t="str">
            <v/>
          </cell>
          <cell r="S650" t="str">
            <v/>
          </cell>
          <cell r="T650" t="str">
            <v/>
          </cell>
          <cell r="U650" t="str">
            <v/>
          </cell>
          <cell r="V650" t="str">
            <v/>
          </cell>
          <cell r="X650">
            <v>0</v>
          </cell>
          <cell r="AK650">
            <v>0</v>
          </cell>
          <cell r="AL650">
            <v>0</v>
          </cell>
        </row>
        <row r="651">
          <cell r="B651" t="str">
            <v/>
          </cell>
          <cell r="C651" t="str">
            <v/>
          </cell>
          <cell r="O651" t="str">
            <v/>
          </cell>
          <cell r="Q651" t="str">
            <v/>
          </cell>
          <cell r="S651" t="str">
            <v/>
          </cell>
          <cell r="T651" t="str">
            <v/>
          </cell>
          <cell r="U651" t="str">
            <v/>
          </cell>
          <cell r="V651" t="str">
            <v/>
          </cell>
          <cell r="X651">
            <v>0</v>
          </cell>
          <cell r="AK651">
            <v>0</v>
          </cell>
          <cell r="AL651">
            <v>0</v>
          </cell>
        </row>
        <row r="652">
          <cell r="B652" t="str">
            <v/>
          </cell>
          <cell r="C652" t="str">
            <v/>
          </cell>
          <cell r="O652" t="str">
            <v/>
          </cell>
          <cell r="Q652" t="str">
            <v/>
          </cell>
          <cell r="S652" t="str">
            <v/>
          </cell>
          <cell r="T652" t="str">
            <v/>
          </cell>
          <cell r="U652" t="str">
            <v/>
          </cell>
          <cell r="V652" t="str">
            <v/>
          </cell>
          <cell r="X652">
            <v>0</v>
          </cell>
          <cell r="AK652">
            <v>0</v>
          </cell>
          <cell r="AL652">
            <v>0</v>
          </cell>
        </row>
        <row r="653">
          <cell r="B653" t="str">
            <v/>
          </cell>
          <cell r="C653" t="str">
            <v/>
          </cell>
          <cell r="O653" t="str">
            <v/>
          </cell>
          <cell r="Q653" t="str">
            <v/>
          </cell>
          <cell r="S653" t="str">
            <v/>
          </cell>
          <cell r="T653" t="str">
            <v/>
          </cell>
          <cell r="U653" t="str">
            <v/>
          </cell>
          <cell r="V653" t="str">
            <v/>
          </cell>
          <cell r="X653">
            <v>0</v>
          </cell>
          <cell r="AK653">
            <v>0</v>
          </cell>
          <cell r="AL653">
            <v>0</v>
          </cell>
        </row>
        <row r="654">
          <cell r="B654" t="str">
            <v/>
          </cell>
          <cell r="C654" t="str">
            <v/>
          </cell>
          <cell r="O654" t="str">
            <v/>
          </cell>
          <cell r="Q654" t="str">
            <v/>
          </cell>
          <cell r="S654" t="str">
            <v/>
          </cell>
          <cell r="T654" t="str">
            <v/>
          </cell>
          <cell r="U654" t="str">
            <v/>
          </cell>
          <cell r="V654" t="str">
            <v/>
          </cell>
          <cell r="X654">
            <v>0</v>
          </cell>
          <cell r="AK654">
            <v>0</v>
          </cell>
          <cell r="AL654">
            <v>0</v>
          </cell>
        </row>
        <row r="655">
          <cell r="B655" t="str">
            <v/>
          </cell>
          <cell r="C655" t="str">
            <v/>
          </cell>
          <cell r="O655" t="str">
            <v/>
          </cell>
          <cell r="Q655" t="str">
            <v/>
          </cell>
          <cell r="S655" t="str">
            <v/>
          </cell>
          <cell r="T655" t="str">
            <v/>
          </cell>
          <cell r="U655" t="str">
            <v/>
          </cell>
          <cell r="V655" t="str">
            <v/>
          </cell>
          <cell r="X655">
            <v>0</v>
          </cell>
          <cell r="AK655">
            <v>0</v>
          </cell>
          <cell r="AL655">
            <v>0</v>
          </cell>
        </row>
        <row r="656">
          <cell r="B656" t="str">
            <v/>
          </cell>
          <cell r="C656" t="str">
            <v/>
          </cell>
          <cell r="O656" t="str">
            <v/>
          </cell>
          <cell r="Q656" t="str">
            <v/>
          </cell>
          <cell r="S656" t="str">
            <v/>
          </cell>
          <cell r="T656" t="str">
            <v/>
          </cell>
          <cell r="U656" t="str">
            <v/>
          </cell>
          <cell r="V656" t="str">
            <v/>
          </cell>
          <cell r="X656">
            <v>0</v>
          </cell>
          <cell r="AK656">
            <v>0</v>
          </cell>
          <cell r="AL656">
            <v>0</v>
          </cell>
        </row>
        <row r="657">
          <cell r="B657" t="str">
            <v/>
          </cell>
          <cell r="C657" t="str">
            <v/>
          </cell>
          <cell r="O657" t="str">
            <v/>
          </cell>
          <cell r="Q657" t="str">
            <v/>
          </cell>
          <cell r="S657" t="str">
            <v/>
          </cell>
          <cell r="T657" t="str">
            <v/>
          </cell>
          <cell r="U657" t="str">
            <v/>
          </cell>
          <cell r="V657" t="str">
            <v/>
          </cell>
          <cell r="X657">
            <v>0</v>
          </cell>
          <cell r="AK657">
            <v>0</v>
          </cell>
          <cell r="AL657">
            <v>0</v>
          </cell>
        </row>
        <row r="658">
          <cell r="B658" t="str">
            <v/>
          </cell>
          <cell r="C658" t="str">
            <v/>
          </cell>
          <cell r="O658" t="str">
            <v/>
          </cell>
          <cell r="Q658" t="str">
            <v/>
          </cell>
          <cell r="S658" t="str">
            <v/>
          </cell>
          <cell r="T658" t="str">
            <v/>
          </cell>
          <cell r="U658" t="str">
            <v/>
          </cell>
          <cell r="V658" t="str">
            <v/>
          </cell>
          <cell r="X658">
            <v>0</v>
          </cell>
          <cell r="AK658">
            <v>0</v>
          </cell>
          <cell r="AL658">
            <v>0</v>
          </cell>
        </row>
        <row r="659">
          <cell r="B659" t="str">
            <v/>
          </cell>
          <cell r="C659" t="str">
            <v/>
          </cell>
          <cell r="O659" t="str">
            <v/>
          </cell>
          <cell r="Q659" t="str">
            <v/>
          </cell>
          <cell r="S659" t="str">
            <v/>
          </cell>
          <cell r="T659" t="str">
            <v/>
          </cell>
          <cell r="U659" t="str">
            <v/>
          </cell>
          <cell r="V659" t="str">
            <v/>
          </cell>
          <cell r="X659">
            <v>0</v>
          </cell>
          <cell r="AK659">
            <v>0</v>
          </cell>
          <cell r="AL659">
            <v>0</v>
          </cell>
        </row>
        <row r="660">
          <cell r="B660" t="str">
            <v/>
          </cell>
          <cell r="C660" t="str">
            <v/>
          </cell>
          <cell r="O660" t="str">
            <v/>
          </cell>
          <cell r="Q660" t="str">
            <v/>
          </cell>
          <cell r="S660" t="str">
            <v/>
          </cell>
          <cell r="T660" t="str">
            <v/>
          </cell>
          <cell r="U660" t="str">
            <v/>
          </cell>
          <cell r="V660" t="str">
            <v/>
          </cell>
          <cell r="X660">
            <v>0</v>
          </cell>
          <cell r="AK660">
            <v>0</v>
          </cell>
          <cell r="AL660">
            <v>0</v>
          </cell>
        </row>
        <row r="661">
          <cell r="B661" t="str">
            <v/>
          </cell>
          <cell r="C661" t="str">
            <v/>
          </cell>
          <cell r="O661" t="str">
            <v/>
          </cell>
          <cell r="Q661" t="str">
            <v/>
          </cell>
          <cell r="S661" t="str">
            <v/>
          </cell>
          <cell r="T661" t="str">
            <v/>
          </cell>
          <cell r="U661" t="str">
            <v/>
          </cell>
          <cell r="V661" t="str">
            <v/>
          </cell>
          <cell r="X661">
            <v>0</v>
          </cell>
          <cell r="AK661">
            <v>0</v>
          </cell>
          <cell r="AL661">
            <v>0</v>
          </cell>
        </row>
        <row r="662">
          <cell r="B662" t="str">
            <v/>
          </cell>
          <cell r="C662" t="str">
            <v/>
          </cell>
          <cell r="O662" t="str">
            <v/>
          </cell>
          <cell r="Q662" t="str">
            <v/>
          </cell>
          <cell r="S662" t="str">
            <v/>
          </cell>
          <cell r="T662" t="str">
            <v/>
          </cell>
          <cell r="U662" t="str">
            <v/>
          </cell>
          <cell r="V662" t="str">
            <v/>
          </cell>
          <cell r="X662">
            <v>0</v>
          </cell>
          <cell r="AK662">
            <v>0</v>
          </cell>
          <cell r="AL662">
            <v>0</v>
          </cell>
        </row>
        <row r="663">
          <cell r="B663" t="str">
            <v/>
          </cell>
          <cell r="C663" t="str">
            <v/>
          </cell>
          <cell r="O663" t="str">
            <v/>
          </cell>
          <cell r="Q663" t="str">
            <v/>
          </cell>
          <cell r="S663" t="str">
            <v/>
          </cell>
          <cell r="T663" t="str">
            <v/>
          </cell>
          <cell r="U663" t="str">
            <v/>
          </cell>
          <cell r="V663" t="str">
            <v/>
          </cell>
          <cell r="X663">
            <v>0</v>
          </cell>
          <cell r="AK663">
            <v>0</v>
          </cell>
          <cell r="AL663">
            <v>0</v>
          </cell>
        </row>
        <row r="664">
          <cell r="B664" t="str">
            <v/>
          </cell>
          <cell r="C664" t="str">
            <v/>
          </cell>
          <cell r="O664" t="str">
            <v/>
          </cell>
          <cell r="Q664" t="str">
            <v/>
          </cell>
          <cell r="S664" t="str">
            <v/>
          </cell>
          <cell r="T664" t="str">
            <v/>
          </cell>
          <cell r="U664" t="str">
            <v/>
          </cell>
          <cell r="V664" t="str">
            <v/>
          </cell>
          <cell r="X664">
            <v>0</v>
          </cell>
          <cell r="AK664">
            <v>0</v>
          </cell>
          <cell r="AL664">
            <v>0</v>
          </cell>
        </row>
        <row r="665">
          <cell r="B665" t="str">
            <v/>
          </cell>
          <cell r="C665" t="str">
            <v/>
          </cell>
          <cell r="O665" t="str">
            <v/>
          </cell>
          <cell r="Q665" t="str">
            <v/>
          </cell>
          <cell r="S665" t="str">
            <v/>
          </cell>
          <cell r="T665" t="str">
            <v/>
          </cell>
          <cell r="U665" t="str">
            <v/>
          </cell>
          <cell r="V665" t="str">
            <v/>
          </cell>
          <cell r="X665">
            <v>0</v>
          </cell>
          <cell r="AK665">
            <v>0</v>
          </cell>
          <cell r="AL665">
            <v>0</v>
          </cell>
        </row>
        <row r="666">
          <cell r="B666" t="str">
            <v/>
          </cell>
          <cell r="C666" t="str">
            <v/>
          </cell>
          <cell r="O666" t="str">
            <v/>
          </cell>
          <cell r="Q666" t="str">
            <v/>
          </cell>
          <cell r="S666" t="str">
            <v/>
          </cell>
          <cell r="T666" t="str">
            <v/>
          </cell>
          <cell r="U666" t="str">
            <v/>
          </cell>
          <cell r="V666" t="str">
            <v/>
          </cell>
          <cell r="X666">
            <v>0</v>
          </cell>
          <cell r="AK666">
            <v>0</v>
          </cell>
          <cell r="AL666">
            <v>0</v>
          </cell>
        </row>
        <row r="667">
          <cell r="B667" t="str">
            <v/>
          </cell>
          <cell r="C667" t="str">
            <v/>
          </cell>
          <cell r="O667" t="str">
            <v/>
          </cell>
          <cell r="Q667" t="str">
            <v/>
          </cell>
          <cell r="S667" t="str">
            <v/>
          </cell>
          <cell r="T667" t="str">
            <v/>
          </cell>
          <cell r="U667" t="str">
            <v/>
          </cell>
          <cell r="V667" t="str">
            <v/>
          </cell>
          <cell r="X667">
            <v>0</v>
          </cell>
          <cell r="AK667">
            <v>0</v>
          </cell>
          <cell r="AL667">
            <v>0</v>
          </cell>
        </row>
        <row r="668">
          <cell r="B668" t="str">
            <v/>
          </cell>
          <cell r="C668" t="str">
            <v/>
          </cell>
          <cell r="O668" t="str">
            <v/>
          </cell>
          <cell r="Q668" t="str">
            <v/>
          </cell>
          <cell r="S668" t="str">
            <v/>
          </cell>
          <cell r="T668" t="str">
            <v/>
          </cell>
          <cell r="U668" t="str">
            <v/>
          </cell>
          <cell r="V668" t="str">
            <v/>
          </cell>
          <cell r="X668">
            <v>0</v>
          </cell>
          <cell r="AK668">
            <v>0</v>
          </cell>
          <cell r="AL668">
            <v>0</v>
          </cell>
        </row>
        <row r="669">
          <cell r="B669" t="str">
            <v/>
          </cell>
          <cell r="C669" t="str">
            <v/>
          </cell>
          <cell r="O669" t="str">
            <v/>
          </cell>
          <cell r="Q669" t="str">
            <v/>
          </cell>
          <cell r="S669" t="str">
            <v/>
          </cell>
          <cell r="T669" t="str">
            <v/>
          </cell>
          <cell r="U669" t="str">
            <v/>
          </cell>
          <cell r="V669" t="str">
            <v/>
          </cell>
          <cell r="X669">
            <v>0</v>
          </cell>
          <cell r="AK669">
            <v>0</v>
          </cell>
          <cell r="AL669">
            <v>0</v>
          </cell>
        </row>
        <row r="670">
          <cell r="B670" t="str">
            <v/>
          </cell>
          <cell r="C670" t="str">
            <v/>
          </cell>
          <cell r="O670" t="str">
            <v/>
          </cell>
          <cell r="Q670" t="str">
            <v/>
          </cell>
          <cell r="S670" t="str">
            <v/>
          </cell>
          <cell r="T670" t="str">
            <v/>
          </cell>
          <cell r="U670" t="str">
            <v/>
          </cell>
          <cell r="V670" t="str">
            <v/>
          </cell>
          <cell r="X670">
            <v>0</v>
          </cell>
          <cell r="AK670">
            <v>0</v>
          </cell>
          <cell r="AL670">
            <v>0</v>
          </cell>
        </row>
        <row r="671">
          <cell r="B671" t="str">
            <v/>
          </cell>
          <cell r="C671" t="str">
            <v/>
          </cell>
          <cell r="O671" t="str">
            <v/>
          </cell>
          <cell r="Q671" t="str">
            <v/>
          </cell>
          <cell r="S671" t="str">
            <v/>
          </cell>
          <cell r="T671" t="str">
            <v/>
          </cell>
          <cell r="U671" t="str">
            <v/>
          </cell>
          <cell r="V671" t="str">
            <v/>
          </cell>
          <cell r="X671">
            <v>0</v>
          </cell>
          <cell r="AK671">
            <v>0</v>
          </cell>
          <cell r="AL671">
            <v>0</v>
          </cell>
        </row>
        <row r="672">
          <cell r="B672" t="str">
            <v/>
          </cell>
          <cell r="C672" t="str">
            <v/>
          </cell>
          <cell r="O672" t="str">
            <v/>
          </cell>
          <cell r="Q672" t="str">
            <v/>
          </cell>
          <cell r="S672" t="str">
            <v/>
          </cell>
          <cell r="T672" t="str">
            <v/>
          </cell>
          <cell r="U672" t="str">
            <v/>
          </cell>
          <cell r="V672" t="str">
            <v/>
          </cell>
          <cell r="X672">
            <v>0</v>
          </cell>
          <cell r="AK672">
            <v>0</v>
          </cell>
          <cell r="AL672">
            <v>0</v>
          </cell>
        </row>
        <row r="673">
          <cell r="B673" t="str">
            <v/>
          </cell>
          <cell r="C673" t="str">
            <v/>
          </cell>
          <cell r="O673" t="str">
            <v/>
          </cell>
          <cell r="Q673" t="str">
            <v/>
          </cell>
          <cell r="S673" t="str">
            <v/>
          </cell>
          <cell r="T673" t="str">
            <v/>
          </cell>
          <cell r="U673" t="str">
            <v/>
          </cell>
          <cell r="V673" t="str">
            <v/>
          </cell>
          <cell r="X673">
            <v>0</v>
          </cell>
          <cell r="AK673">
            <v>0</v>
          </cell>
          <cell r="AL673">
            <v>0</v>
          </cell>
        </row>
        <row r="674">
          <cell r="B674" t="str">
            <v/>
          </cell>
          <cell r="C674" t="str">
            <v/>
          </cell>
          <cell r="O674" t="str">
            <v/>
          </cell>
          <cell r="Q674" t="str">
            <v/>
          </cell>
          <cell r="S674" t="str">
            <v/>
          </cell>
          <cell r="T674" t="str">
            <v/>
          </cell>
          <cell r="U674" t="str">
            <v/>
          </cell>
          <cell r="V674" t="str">
            <v/>
          </cell>
          <cell r="X674">
            <v>0</v>
          </cell>
          <cell r="AK674">
            <v>0</v>
          </cell>
          <cell r="AL674">
            <v>0</v>
          </cell>
        </row>
        <row r="675">
          <cell r="B675" t="str">
            <v/>
          </cell>
          <cell r="C675" t="str">
            <v/>
          </cell>
          <cell r="O675" t="str">
            <v/>
          </cell>
          <cell r="Q675" t="str">
            <v/>
          </cell>
          <cell r="S675" t="str">
            <v/>
          </cell>
          <cell r="T675" t="str">
            <v/>
          </cell>
          <cell r="U675" t="str">
            <v/>
          </cell>
          <cell r="V675" t="str">
            <v/>
          </cell>
          <cell r="X675">
            <v>0</v>
          </cell>
          <cell r="AK675">
            <v>0</v>
          </cell>
          <cell r="AL675">
            <v>0</v>
          </cell>
        </row>
        <row r="676">
          <cell r="B676" t="str">
            <v/>
          </cell>
          <cell r="C676" t="str">
            <v/>
          </cell>
          <cell r="O676" t="str">
            <v/>
          </cell>
          <cell r="Q676" t="str">
            <v/>
          </cell>
          <cell r="S676" t="str">
            <v/>
          </cell>
          <cell r="T676" t="str">
            <v/>
          </cell>
          <cell r="U676" t="str">
            <v/>
          </cell>
          <cell r="V676" t="str">
            <v/>
          </cell>
          <cell r="X676">
            <v>0</v>
          </cell>
          <cell r="AK676">
            <v>0</v>
          </cell>
          <cell r="AL676">
            <v>0</v>
          </cell>
        </row>
        <row r="677">
          <cell r="B677" t="str">
            <v/>
          </cell>
          <cell r="C677" t="str">
            <v/>
          </cell>
          <cell r="O677" t="str">
            <v/>
          </cell>
          <cell r="Q677" t="str">
            <v/>
          </cell>
          <cell r="S677" t="str">
            <v/>
          </cell>
          <cell r="T677" t="str">
            <v/>
          </cell>
          <cell r="U677" t="str">
            <v/>
          </cell>
          <cell r="V677" t="str">
            <v/>
          </cell>
          <cell r="X677">
            <v>0</v>
          </cell>
          <cell r="AK677">
            <v>0</v>
          </cell>
          <cell r="AL677">
            <v>0</v>
          </cell>
        </row>
        <row r="678">
          <cell r="B678" t="str">
            <v/>
          </cell>
          <cell r="C678" t="str">
            <v/>
          </cell>
          <cell r="O678" t="str">
            <v/>
          </cell>
          <cell r="Q678" t="str">
            <v/>
          </cell>
          <cell r="S678" t="str">
            <v/>
          </cell>
          <cell r="T678" t="str">
            <v/>
          </cell>
          <cell r="U678" t="str">
            <v/>
          </cell>
          <cell r="V678" t="str">
            <v/>
          </cell>
          <cell r="X678">
            <v>0</v>
          </cell>
          <cell r="AK678">
            <v>0</v>
          </cell>
          <cell r="AL678">
            <v>0</v>
          </cell>
        </row>
      </sheetData>
      <sheetData sheetId="7" refreshError="1"/>
      <sheetData sheetId="8" refreshError="1">
        <row r="7">
          <cell r="A7">
            <v>1</v>
          </cell>
          <cell r="B7" t="str">
            <v/>
          </cell>
          <cell r="F7" t="str">
            <v>Engineering Technologist</v>
          </cell>
          <cell r="G7" t="str">
            <v>W</v>
          </cell>
          <cell r="H7">
            <v>71.453197916666667</v>
          </cell>
        </row>
        <row r="8">
          <cell r="A8">
            <v>2</v>
          </cell>
          <cell r="B8" t="str">
            <v/>
          </cell>
          <cell r="F8" t="str">
            <v>Meterperson - 3rd Class</v>
          </cell>
          <cell r="G8" t="str">
            <v>W</v>
          </cell>
          <cell r="H8">
            <v>57.388500976562497</v>
          </cell>
        </row>
        <row r="9">
          <cell r="A9">
            <v>3</v>
          </cell>
          <cell r="B9" t="str">
            <v/>
          </cell>
          <cell r="F9" t="str">
            <v>Meterperson, Lead Hand</v>
          </cell>
          <cell r="G9" t="str">
            <v>W</v>
          </cell>
          <cell r="H9">
            <v>73.397998046875003</v>
          </cell>
        </row>
        <row r="10">
          <cell r="A10">
            <v>4</v>
          </cell>
          <cell r="B10" t="str">
            <v/>
          </cell>
          <cell r="F10" t="str">
            <v>Meterperson - 1st Class</v>
          </cell>
          <cell r="G10" t="str">
            <v>W</v>
          </cell>
          <cell r="H10">
            <v>67.801499023437501</v>
          </cell>
        </row>
        <row r="11">
          <cell r="A11" t="str">
            <v/>
          </cell>
          <cell r="B11">
            <v>1</v>
          </cell>
          <cell r="F11" t="str">
            <v>Supervisor, Customer Connections</v>
          </cell>
          <cell r="G11" t="str">
            <v>P</v>
          </cell>
          <cell r="H11">
            <v>84.962177734375004</v>
          </cell>
        </row>
        <row r="12">
          <cell r="A12">
            <v>5</v>
          </cell>
          <cell r="B12" t="str">
            <v/>
          </cell>
          <cell r="F12" t="str">
            <v>Meterperson - 2nd Class</v>
          </cell>
          <cell r="G12" t="str">
            <v>W</v>
          </cell>
          <cell r="H12">
            <v>62.809501953125</v>
          </cell>
        </row>
        <row r="13">
          <cell r="A13">
            <v>6</v>
          </cell>
          <cell r="B13" t="str">
            <v/>
          </cell>
          <cell r="F13" t="str">
            <v>Meter Support Clerk</v>
          </cell>
          <cell r="G13" t="str">
            <v>W</v>
          </cell>
          <cell r="H13">
            <v>42.023799479166669</v>
          </cell>
        </row>
        <row r="14">
          <cell r="A14">
            <v>7</v>
          </cell>
          <cell r="B14" t="str">
            <v/>
          </cell>
          <cell r="F14" t="str">
            <v>Engineering Technician 2</v>
          </cell>
          <cell r="G14" t="str">
            <v>W</v>
          </cell>
          <cell r="H14">
            <v>51.01459895833333</v>
          </cell>
        </row>
        <row r="15">
          <cell r="A15" t="str">
            <v/>
          </cell>
          <cell r="B15">
            <v>2</v>
          </cell>
          <cell r="F15" t="str">
            <v>Manager, Customer Connections</v>
          </cell>
          <cell r="G15" t="str">
            <v>P</v>
          </cell>
          <cell r="H15">
            <v>90.150380859375005</v>
          </cell>
        </row>
        <row r="16">
          <cell r="A16">
            <v>8</v>
          </cell>
          <cell r="B16" t="str">
            <v/>
          </cell>
          <cell r="F16" t="str">
            <v>New classification</v>
          </cell>
          <cell r="G16" t="str">
            <v>W</v>
          </cell>
          <cell r="H16">
            <v>0</v>
          </cell>
        </row>
        <row r="17">
          <cell r="A17">
            <v>9</v>
          </cell>
          <cell r="B17" t="str">
            <v/>
          </cell>
          <cell r="F17" t="str">
            <v>Summer Student</v>
          </cell>
          <cell r="G17" t="str">
            <v>W</v>
          </cell>
          <cell r="H17">
            <v>14.56</v>
          </cell>
        </row>
        <row r="18">
          <cell r="A18" t="str">
            <v/>
          </cell>
          <cell r="B18" t="str">
            <v/>
          </cell>
          <cell r="F18" t="str">
            <v/>
          </cell>
          <cell r="G18" t="str">
            <v/>
          </cell>
          <cell r="H18" t="str">
            <v/>
          </cell>
        </row>
        <row r="19">
          <cell r="A19" t="str">
            <v/>
          </cell>
          <cell r="B19" t="str">
            <v/>
          </cell>
          <cell r="F19" t="str">
            <v/>
          </cell>
          <cell r="G19" t="str">
            <v/>
          </cell>
          <cell r="H19" t="str">
            <v/>
          </cell>
        </row>
        <row r="20">
          <cell r="A20" t="str">
            <v/>
          </cell>
          <cell r="B20" t="str">
            <v/>
          </cell>
          <cell r="F20" t="str">
            <v/>
          </cell>
          <cell r="G20" t="str">
            <v/>
          </cell>
          <cell r="H20" t="str">
            <v/>
          </cell>
        </row>
        <row r="21">
          <cell r="A21" t="str">
            <v/>
          </cell>
          <cell r="B21" t="str">
            <v/>
          </cell>
          <cell r="F21" t="str">
            <v/>
          </cell>
          <cell r="G21" t="str">
            <v/>
          </cell>
          <cell r="H21" t="str">
            <v/>
          </cell>
        </row>
        <row r="22">
          <cell r="A22" t="str">
            <v/>
          </cell>
          <cell r="B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A23" t="str">
            <v/>
          </cell>
          <cell r="B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A24" t="str">
            <v/>
          </cell>
          <cell r="B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A25" t="str">
            <v/>
          </cell>
          <cell r="B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A26" t="str">
            <v/>
          </cell>
          <cell r="B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A27" t="str">
            <v/>
          </cell>
          <cell r="B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A28" t="str">
            <v/>
          </cell>
          <cell r="B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A29" t="str">
            <v/>
          </cell>
          <cell r="B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A30" t="str">
            <v/>
          </cell>
          <cell r="B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A31" t="str">
            <v/>
          </cell>
          <cell r="B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A32" t="str">
            <v/>
          </cell>
          <cell r="B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A33" t="str">
            <v/>
          </cell>
          <cell r="B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A34" t="str">
            <v/>
          </cell>
          <cell r="B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A35" t="str">
            <v/>
          </cell>
          <cell r="B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A36" t="str">
            <v/>
          </cell>
          <cell r="B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A37" t="str">
            <v/>
          </cell>
          <cell r="B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A38" t="str">
            <v/>
          </cell>
          <cell r="B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A39" t="str">
            <v/>
          </cell>
          <cell r="B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A40" t="str">
            <v/>
          </cell>
          <cell r="B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A41" t="str">
            <v/>
          </cell>
          <cell r="B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A42" t="str">
            <v/>
          </cell>
          <cell r="B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A43" t="str">
            <v/>
          </cell>
          <cell r="B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A44" t="str">
            <v/>
          </cell>
          <cell r="B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A45" t="str">
            <v/>
          </cell>
          <cell r="B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A46" t="str">
            <v/>
          </cell>
          <cell r="B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A47" t="str">
            <v/>
          </cell>
          <cell r="B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A48" t="str">
            <v/>
          </cell>
          <cell r="B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A49" t="str">
            <v/>
          </cell>
          <cell r="B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A50" t="str">
            <v/>
          </cell>
          <cell r="B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A51" t="str">
            <v/>
          </cell>
          <cell r="B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A52" t="str">
            <v/>
          </cell>
          <cell r="B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A53" t="str">
            <v/>
          </cell>
          <cell r="B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A54" t="str">
            <v/>
          </cell>
          <cell r="B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A55" t="str">
            <v/>
          </cell>
          <cell r="B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A56" t="str">
            <v/>
          </cell>
          <cell r="B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A57" t="str">
            <v/>
          </cell>
          <cell r="B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A58" t="str">
            <v/>
          </cell>
          <cell r="B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A59" t="str">
            <v/>
          </cell>
          <cell r="B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A60" t="str">
            <v/>
          </cell>
          <cell r="B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A61" t="str">
            <v/>
          </cell>
          <cell r="B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A62" t="str">
            <v/>
          </cell>
          <cell r="B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A63" t="str">
            <v/>
          </cell>
          <cell r="B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A64" t="str">
            <v/>
          </cell>
          <cell r="B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A65" t="str">
            <v/>
          </cell>
          <cell r="B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A66" t="str">
            <v/>
          </cell>
          <cell r="B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A67" t="str">
            <v/>
          </cell>
          <cell r="B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A68" t="str">
            <v/>
          </cell>
          <cell r="B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A69" t="str">
            <v/>
          </cell>
          <cell r="B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A70" t="str">
            <v/>
          </cell>
          <cell r="B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A71" t="str">
            <v/>
          </cell>
          <cell r="B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A72" t="str">
            <v/>
          </cell>
          <cell r="B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A73" t="str">
            <v/>
          </cell>
          <cell r="B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A74" t="str">
            <v/>
          </cell>
          <cell r="B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A75" t="str">
            <v/>
          </cell>
          <cell r="B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A76" t="str">
            <v/>
          </cell>
          <cell r="B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A77" t="str">
            <v/>
          </cell>
          <cell r="B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A78" t="str">
            <v/>
          </cell>
          <cell r="B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A79" t="str">
            <v/>
          </cell>
          <cell r="B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A80" t="str">
            <v/>
          </cell>
          <cell r="B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A81" t="str">
            <v/>
          </cell>
          <cell r="B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A82" t="str">
            <v/>
          </cell>
          <cell r="B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A83" t="str">
            <v/>
          </cell>
          <cell r="B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A84" t="str">
            <v/>
          </cell>
          <cell r="B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A85" t="str">
            <v/>
          </cell>
          <cell r="B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A86" t="str">
            <v/>
          </cell>
          <cell r="B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A87" t="str">
            <v/>
          </cell>
          <cell r="B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A88" t="str">
            <v/>
          </cell>
          <cell r="B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A89" t="str">
            <v/>
          </cell>
          <cell r="B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A90" t="str">
            <v/>
          </cell>
          <cell r="B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A91" t="str">
            <v/>
          </cell>
          <cell r="B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A92" t="str">
            <v/>
          </cell>
          <cell r="B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A93" t="str">
            <v/>
          </cell>
          <cell r="B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A94" t="str">
            <v/>
          </cell>
          <cell r="B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A95" t="str">
            <v/>
          </cell>
          <cell r="B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A96" t="str">
            <v/>
          </cell>
          <cell r="B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A97" t="str">
            <v/>
          </cell>
          <cell r="B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A98" t="str">
            <v/>
          </cell>
          <cell r="B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A99" t="str">
            <v/>
          </cell>
          <cell r="B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A100" t="str">
            <v/>
          </cell>
          <cell r="B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A101" t="str">
            <v/>
          </cell>
          <cell r="B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A102" t="str">
            <v/>
          </cell>
          <cell r="B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A103" t="str">
            <v/>
          </cell>
          <cell r="B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A104" t="str">
            <v/>
          </cell>
          <cell r="B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A105" t="str">
            <v/>
          </cell>
          <cell r="B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A106" t="str">
            <v/>
          </cell>
          <cell r="B106" t="str">
            <v/>
          </cell>
          <cell r="F106" t="str">
            <v/>
          </cell>
          <cell r="G106" t="str">
            <v/>
          </cell>
          <cell r="H106" t="str">
            <v/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rror Check"/>
      <sheetName val="Summary - Operating"/>
      <sheetName val="Summary - Capital"/>
      <sheetName val="Setup"/>
      <sheetName val="WorkPlan - Operating"/>
      <sheetName val="OEB Accts"/>
      <sheetName val="WorkPlan - Capital"/>
      <sheetName val="Labour Types"/>
      <sheetName val="2009 Operating Budget"/>
      <sheetName val="2009 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A/P</v>
          </cell>
        </row>
        <row r="6">
          <cell r="A6" t="str">
            <v>Vehicle</v>
          </cell>
        </row>
        <row r="7">
          <cell r="A7" t="str">
            <v>Expense</v>
          </cell>
        </row>
        <row r="8">
          <cell r="A8" t="str">
            <v>Inventory</v>
          </cell>
        </row>
        <row r="9">
          <cell r="A9" t="str">
            <v>Workorder Time</v>
          </cell>
        </row>
        <row r="10">
          <cell r="A10" t="str">
            <v>Project Time</v>
          </cell>
        </row>
        <row r="30">
          <cell r="A30" t="str">
            <v>BGSA1 - Facilities Maintenance</v>
          </cell>
        </row>
        <row r="31">
          <cell r="A31" t="str">
            <v>FLSA1 - Fleet Maintenance</v>
          </cell>
        </row>
        <row r="32">
          <cell r="A32" t="str">
            <v>SA1 - Training and Development</v>
          </cell>
        </row>
        <row r="33">
          <cell r="A33" t="str">
            <v>SA10 - General Office Supplies</v>
          </cell>
        </row>
        <row r="34">
          <cell r="A34" t="str">
            <v>SA11 - Small Tools</v>
          </cell>
        </row>
        <row r="35">
          <cell r="A35" t="str">
            <v>SA12 - Other Supplies</v>
          </cell>
        </row>
        <row r="36">
          <cell r="A36" t="str">
            <v>SA13 - Rent</v>
          </cell>
        </row>
        <row r="37">
          <cell r="A37" t="str">
            <v>SA14 - Repairs and Maintenance - Equipment</v>
          </cell>
        </row>
        <row r="38">
          <cell r="A38" t="str">
            <v>SA15 - Equipment Repair</v>
          </cell>
        </row>
        <row r="39">
          <cell r="A39" t="str">
            <v>SA16 - Equipment Rental</v>
          </cell>
        </row>
        <row r="40">
          <cell r="A40" t="str">
            <v>SA17 - Rent - Building</v>
          </cell>
        </row>
        <row r="41">
          <cell r="A41" t="str">
            <v>SA18 - Rent - Outside Storage</v>
          </cell>
        </row>
        <row r="42">
          <cell r="A42" t="str">
            <v>SA19 - Utilities</v>
          </cell>
        </row>
        <row r="43">
          <cell r="A43" t="str">
            <v>SA2 - Subscriptions and Memberships</v>
          </cell>
        </row>
        <row r="44">
          <cell r="A44" t="str">
            <v>SA20 - Property Tax</v>
          </cell>
        </row>
        <row r="45">
          <cell r="A45" t="str">
            <v>SA21 - Repairs and Maintenance - Building</v>
          </cell>
        </row>
        <row r="46">
          <cell r="A46" t="str">
            <v>SA22 - HVAC Maintenance</v>
          </cell>
        </row>
        <row r="47">
          <cell r="A47" t="str">
            <v>SA23 - Janitorial and Landscaping Service</v>
          </cell>
        </row>
        <row r="48">
          <cell r="A48" t="str">
            <v>SA24 - Security Service</v>
          </cell>
        </row>
        <row r="49">
          <cell r="A49" t="str">
            <v>SA25 - WSIB</v>
          </cell>
        </row>
        <row r="50">
          <cell r="A50" t="str">
            <v>SA26 - Insurance - Property</v>
          </cell>
        </row>
        <row r="51">
          <cell r="A51" t="str">
            <v>SA27 - Insurance - General</v>
          </cell>
        </row>
        <row r="52">
          <cell r="A52" t="str">
            <v>SA28 - Insurance - Automobile</v>
          </cell>
        </row>
        <row r="53">
          <cell r="A53" t="str">
            <v>SA29 - Telephone</v>
          </cell>
        </row>
        <row r="54">
          <cell r="A54" t="str">
            <v>SA30 - Cellular and Pager - Expense</v>
          </cell>
        </row>
        <row r="55">
          <cell r="A55" t="str">
            <v>SA31 - Wireless Communications - Expense</v>
          </cell>
        </row>
        <row r="56">
          <cell r="A56" t="str">
            <v>SA32 - Freight, Postage and Delivery</v>
          </cell>
        </row>
        <row r="57">
          <cell r="A57" t="str">
            <v>SA33 - Emergency Maintenance</v>
          </cell>
        </row>
        <row r="58">
          <cell r="A58" t="str">
            <v>SA34 - Legal Fees</v>
          </cell>
        </row>
        <row r="59">
          <cell r="A59" t="str">
            <v>SA35 - Auditing Fees</v>
          </cell>
        </row>
        <row r="60">
          <cell r="A60" t="str">
            <v>SA36 - Tax Service</v>
          </cell>
        </row>
        <row r="61">
          <cell r="A61" t="str">
            <v>SA37 - Consulting</v>
          </cell>
        </row>
        <row r="62">
          <cell r="A62" t="str">
            <v>SA38 - Tree Trimming</v>
          </cell>
        </row>
        <row r="63">
          <cell r="A63" t="str">
            <v>SA39 - Outside Service Provider</v>
          </cell>
        </row>
        <row r="64">
          <cell r="A64" t="str">
            <v>SA4 - Fuel</v>
          </cell>
        </row>
        <row r="65">
          <cell r="A65" t="str">
            <v>SA40 - Service Agreements</v>
          </cell>
        </row>
        <row r="66">
          <cell r="A66" t="str">
            <v>SA41 - Other Professional Service</v>
          </cell>
        </row>
        <row r="67">
          <cell r="A67" t="str">
            <v>SA42 - Joint Use</v>
          </cell>
        </row>
        <row r="68">
          <cell r="A68" t="str">
            <v>SA43 - Outside Sales Commissions</v>
          </cell>
        </row>
        <row r="69">
          <cell r="A69" t="str">
            <v>SA44 - Board Expenses</v>
          </cell>
        </row>
        <row r="70">
          <cell r="A70" t="str">
            <v>SA45 - Meter Reading</v>
          </cell>
        </row>
        <row r="71">
          <cell r="A71" t="str">
            <v>SA46 - Meter Cuts and Reconnections</v>
          </cell>
        </row>
        <row r="72">
          <cell r="A72" t="str">
            <v>SA47 - Bank Charges</v>
          </cell>
        </row>
        <row r="73">
          <cell r="A73" t="str">
            <v>SA48 - Collection Agency Fees</v>
          </cell>
        </row>
        <row r="74">
          <cell r="A74" t="str">
            <v>SA49 - Dues and Subscriptions</v>
          </cell>
        </row>
        <row r="75">
          <cell r="A75" t="str">
            <v>SA5 - Safety Expenses</v>
          </cell>
        </row>
        <row r="76">
          <cell r="A76" t="str">
            <v>SA50 - Donations</v>
          </cell>
        </row>
        <row r="77">
          <cell r="A77" t="str">
            <v>SA51 - Sponsorships</v>
          </cell>
        </row>
        <row r="78">
          <cell r="A78" t="str">
            <v>SA53 - Research and Development</v>
          </cell>
        </row>
        <row r="79">
          <cell r="A79" t="str">
            <v>SA54 - Project Planning</v>
          </cell>
        </row>
        <row r="80">
          <cell r="A80" t="str">
            <v>SA55 - Regulatory Costs - Operating</v>
          </cell>
        </row>
        <row r="81">
          <cell r="A81" t="str">
            <v>SA56 - Advertising</v>
          </cell>
        </row>
        <row r="82">
          <cell r="A82" t="str">
            <v>SA57 - Promotions</v>
          </cell>
        </row>
        <row r="83">
          <cell r="A83" t="str">
            <v>SA58 - Public Relations</v>
          </cell>
        </row>
        <row r="84">
          <cell r="A84" t="str">
            <v>SA59 - Marketing</v>
          </cell>
        </row>
        <row r="85">
          <cell r="A85" t="str">
            <v>SA6 - Computer Maintenance</v>
          </cell>
        </row>
        <row r="86">
          <cell r="A86" t="str">
            <v>SA60 - Payment in Lieu of Taxes - Federal</v>
          </cell>
        </row>
        <row r="87">
          <cell r="A87" t="str">
            <v>SA61 - Payment in Lieu of Taxes - Provincial</v>
          </cell>
        </row>
        <row r="88">
          <cell r="A88" t="str">
            <v>SA62 - Capital Tax</v>
          </cell>
        </row>
        <row r="89">
          <cell r="A89" t="str">
            <v>SA64 - Temporary Labour</v>
          </cell>
        </row>
        <row r="90">
          <cell r="A90" t="str">
            <v>SA69 - Meeting Supplies</v>
          </cell>
        </row>
        <row r="91">
          <cell r="A91" t="str">
            <v>SA7 - Internet Services</v>
          </cell>
        </row>
        <row r="92">
          <cell r="A92" t="str">
            <v>SA70 - Maintenance - Tools and Equipment</v>
          </cell>
        </row>
        <row r="93">
          <cell r="A93" t="str">
            <v>SA73 - Plant Maintenance</v>
          </cell>
        </row>
        <row r="94">
          <cell r="A94" t="str">
            <v>SA75 - System Supervisory Equipment</v>
          </cell>
        </row>
        <row r="95">
          <cell r="A95" t="str">
            <v>SA79 - Scrap and Spoilage</v>
          </cell>
        </row>
        <row r="96">
          <cell r="A96" t="str">
            <v>SA8 - Software License and Maintenance</v>
          </cell>
        </row>
        <row r="97">
          <cell r="A97" t="str">
            <v>SA80 - Consumables</v>
          </cell>
        </row>
        <row r="98">
          <cell r="A98" t="str">
            <v>SA81 - Aggregates</v>
          </cell>
        </row>
        <row r="99">
          <cell r="A99" t="str">
            <v>SA84 - Temporary agencies</v>
          </cell>
        </row>
        <row r="100">
          <cell r="A100" t="str">
            <v>SA85 - Employee Promotions</v>
          </cell>
        </row>
        <row r="101">
          <cell r="A101" t="str">
            <v>SA86 - Cable Locates</v>
          </cell>
        </row>
        <row r="102">
          <cell r="A102" t="str">
            <v>SA87 - Non-Inventoried Materials - Direct to Site</v>
          </cell>
        </row>
        <row r="103">
          <cell r="A103" t="str">
            <v>SA88 - Recruitment</v>
          </cell>
        </row>
        <row r="104">
          <cell r="A104" t="str">
            <v>SA89 - Travel and Accommodations</v>
          </cell>
        </row>
        <row r="105">
          <cell r="A105" t="str">
            <v>SA9 - Maintenance Supplies</v>
          </cell>
        </row>
        <row r="106">
          <cell r="A106" t="str">
            <v>SA90 - Meals and Entertainment</v>
          </cell>
        </row>
        <row r="115">
          <cell r="A115" t="str">
            <v>VECP - Cable Pulling Truck</v>
          </cell>
        </row>
        <row r="116">
          <cell r="A116" t="str">
            <v>VEDD - Digger Derrick Truck</v>
          </cell>
        </row>
        <row r="117">
          <cell r="A117" t="str">
            <v>VEDB - Double Bucket Truck</v>
          </cell>
        </row>
        <row r="118">
          <cell r="A118" t="str">
            <v>VEHD - Heavy Duty Pick Up</v>
          </cell>
        </row>
        <row r="119">
          <cell r="A119" t="str">
            <v>VECS - Crew Support Vehicle</v>
          </cell>
        </row>
        <row r="120">
          <cell r="A120" t="str">
            <v>VEKC - Knuckle Crane Truck</v>
          </cell>
        </row>
        <row r="121">
          <cell r="A121" t="str">
            <v>VELD - Low Duty Pick Up</v>
          </cell>
        </row>
        <row r="122">
          <cell r="A122" t="str">
            <v>VEPV - Passenger Vehicle</v>
          </cell>
        </row>
        <row r="123">
          <cell r="A123" t="str">
            <v>VECV - Cargo Van</v>
          </cell>
        </row>
        <row r="124">
          <cell r="A124" t="str">
            <v>VESB - Single Bucket Truck</v>
          </cell>
        </row>
        <row r="125">
          <cell r="A125" t="str">
            <v>VESV - Step Van</v>
          </cell>
        </row>
        <row r="126">
          <cell r="A126" t="str">
            <v>VEVT - Vac Truck</v>
          </cell>
        </row>
        <row r="127">
          <cell r="A127" t="str">
            <v>EQSW - Sweeper</v>
          </cell>
        </row>
        <row r="128">
          <cell r="A128" t="str">
            <v>EQTR - Trailer</v>
          </cell>
        </row>
        <row r="129">
          <cell r="A129" t="str">
            <v>EQTC - Transformer Cart</v>
          </cell>
        </row>
        <row r="130">
          <cell r="A130" t="str">
            <v>EQTT - Tension Trailer</v>
          </cell>
        </row>
        <row r="131">
          <cell r="A131" t="str">
            <v>EQAC - Air Compressor</v>
          </cell>
        </row>
        <row r="132">
          <cell r="A132" t="str">
            <v>EQFL - Forklift</v>
          </cell>
        </row>
        <row r="133">
          <cell r="A133" t="str">
            <v>EQGN - Generator</v>
          </cell>
        </row>
        <row r="134">
          <cell r="A134" t="str">
            <v>BACK - Backhoe</v>
          </cell>
        </row>
        <row r="160">
          <cell r="A160" t="str">
            <v>Vehicle</v>
          </cell>
          <cell r="B160">
            <v>651000</v>
          </cell>
        </row>
        <row r="161">
          <cell r="A161" t="str">
            <v>Inventory</v>
          </cell>
          <cell r="B161">
            <v>650000</v>
          </cell>
        </row>
        <row r="162">
          <cell r="A162" t="str">
            <v>Workorder Time</v>
          </cell>
          <cell r="B162">
            <v>608000</v>
          </cell>
        </row>
        <row r="163">
          <cell r="A163" t="str">
            <v>Project Time</v>
          </cell>
          <cell r="B163">
            <v>609000</v>
          </cell>
        </row>
        <row r="164">
          <cell r="A164" t="str">
            <v>BGSA1 - Facilities Maintenance</v>
          </cell>
          <cell r="B164">
            <v>723000</v>
          </cell>
        </row>
        <row r="165">
          <cell r="A165" t="str">
            <v>FLSA1 - Fleet Maintenance</v>
          </cell>
          <cell r="B165">
            <v>671000</v>
          </cell>
        </row>
        <row r="166">
          <cell r="A166" t="str">
            <v>SA1 - Training and Development</v>
          </cell>
          <cell r="B166">
            <v>640000</v>
          </cell>
        </row>
        <row r="167">
          <cell r="A167" t="str">
            <v>SA10 - General Office Supplies</v>
          </cell>
          <cell r="B167">
            <v>704000</v>
          </cell>
        </row>
        <row r="168">
          <cell r="A168" t="str">
            <v>SA11 - Small Tools</v>
          </cell>
          <cell r="B168">
            <v>707000</v>
          </cell>
        </row>
        <row r="169">
          <cell r="A169" t="str">
            <v>SA12 - Other Supplies</v>
          </cell>
          <cell r="B169">
            <v>709000</v>
          </cell>
        </row>
        <row r="170">
          <cell r="A170" t="str">
            <v>SA13 - Rent</v>
          </cell>
          <cell r="B170">
            <v>710000</v>
          </cell>
        </row>
        <row r="171">
          <cell r="A171" t="str">
            <v>SA14 - Repairs and Maintenance - Equipment</v>
          </cell>
          <cell r="B171">
            <v>711000</v>
          </cell>
        </row>
        <row r="172">
          <cell r="A172" t="str">
            <v>SA15 - Equipment Repair</v>
          </cell>
          <cell r="B172">
            <v>711200</v>
          </cell>
        </row>
        <row r="173">
          <cell r="A173" t="str">
            <v>SA16 - Equipment Rental</v>
          </cell>
          <cell r="B173">
            <v>711500</v>
          </cell>
        </row>
        <row r="174">
          <cell r="A174" t="str">
            <v>SA17 - Rent - Building</v>
          </cell>
          <cell r="B174">
            <v>720000</v>
          </cell>
        </row>
        <row r="175">
          <cell r="A175" t="str">
            <v>SA18 - Rent - Outside Storage</v>
          </cell>
          <cell r="B175">
            <v>720500</v>
          </cell>
        </row>
        <row r="176">
          <cell r="A176" t="str">
            <v>SA19 - Utilities</v>
          </cell>
          <cell r="B176">
            <v>721000</v>
          </cell>
        </row>
        <row r="177">
          <cell r="A177" t="str">
            <v>SA2 - Subscriptions and Memberships</v>
          </cell>
          <cell r="B177">
            <v>641000</v>
          </cell>
        </row>
        <row r="178">
          <cell r="A178" t="str">
            <v>SA20 - Property Tax</v>
          </cell>
          <cell r="B178">
            <v>722000</v>
          </cell>
        </row>
        <row r="179">
          <cell r="A179" t="str">
            <v>SA21 - Repairs and Maintenance - Building</v>
          </cell>
          <cell r="B179">
            <v>723000</v>
          </cell>
        </row>
        <row r="180">
          <cell r="A180" t="str">
            <v>SA22 - HVAC Maintenance</v>
          </cell>
          <cell r="B180">
            <v>723500</v>
          </cell>
        </row>
        <row r="181">
          <cell r="A181" t="str">
            <v>SA23 - Janitorial and Landscaping Service</v>
          </cell>
          <cell r="B181">
            <v>724000</v>
          </cell>
        </row>
        <row r="182">
          <cell r="A182" t="str">
            <v>SA24 - Security Service</v>
          </cell>
          <cell r="B182">
            <v>725000</v>
          </cell>
        </row>
        <row r="183">
          <cell r="A183" t="str">
            <v>SA25 - WSIB</v>
          </cell>
          <cell r="B183">
            <v>726100</v>
          </cell>
        </row>
        <row r="184">
          <cell r="A184" t="str">
            <v>SA26 - Insurance - Property</v>
          </cell>
          <cell r="B184">
            <v>726200</v>
          </cell>
        </row>
        <row r="185">
          <cell r="A185" t="str">
            <v>SA27 - Insurance - General</v>
          </cell>
          <cell r="B185">
            <v>726300</v>
          </cell>
        </row>
        <row r="186">
          <cell r="A186" t="str">
            <v>SA28 - Insurance - Automobile</v>
          </cell>
          <cell r="B186">
            <v>726400</v>
          </cell>
        </row>
        <row r="187">
          <cell r="A187" t="str">
            <v>SA29 - Telephone</v>
          </cell>
          <cell r="B187">
            <v>730000</v>
          </cell>
        </row>
        <row r="188">
          <cell r="A188" t="str">
            <v>SA3 - FIXED ASSETS - Vehicle</v>
          </cell>
          <cell r="B188">
            <v>157000</v>
          </cell>
        </row>
        <row r="189">
          <cell r="A189" t="str">
            <v>SA30 - Cellular and Pager - Expense</v>
          </cell>
          <cell r="B189">
            <v>731000</v>
          </cell>
        </row>
        <row r="190">
          <cell r="A190" t="str">
            <v>SA31 - Wireless Communications - Expense</v>
          </cell>
          <cell r="B190">
            <v>735000</v>
          </cell>
        </row>
        <row r="191">
          <cell r="A191" t="str">
            <v>SA32 - Freight, Postage and Delivery</v>
          </cell>
          <cell r="B191">
            <v>740000</v>
          </cell>
        </row>
        <row r="192">
          <cell r="A192" t="str">
            <v>SA33 - Emergency Maintenance</v>
          </cell>
          <cell r="B192">
            <v>745000</v>
          </cell>
        </row>
        <row r="193">
          <cell r="A193" t="str">
            <v>SA34 - Legal Fees</v>
          </cell>
          <cell r="B193">
            <v>750000</v>
          </cell>
        </row>
        <row r="194">
          <cell r="A194" t="str">
            <v>SA35 - Auditing Fees</v>
          </cell>
          <cell r="B194">
            <v>751000</v>
          </cell>
        </row>
        <row r="195">
          <cell r="A195" t="str">
            <v>SA36 - Tax Service</v>
          </cell>
          <cell r="B195">
            <v>752000</v>
          </cell>
        </row>
        <row r="196">
          <cell r="A196" t="str">
            <v>SA37 - Consulting</v>
          </cell>
          <cell r="B196">
            <v>753000</v>
          </cell>
        </row>
        <row r="197">
          <cell r="A197" t="str">
            <v>SA38 - Tree Trimming</v>
          </cell>
          <cell r="B197">
            <v>753500</v>
          </cell>
        </row>
        <row r="198">
          <cell r="A198" t="str">
            <v>SA39 - Outside Service Provider</v>
          </cell>
          <cell r="B198">
            <v>754000</v>
          </cell>
        </row>
        <row r="199">
          <cell r="A199" t="str">
            <v>SA4 - Fuel</v>
          </cell>
          <cell r="B199">
            <v>672000</v>
          </cell>
        </row>
        <row r="200">
          <cell r="A200" t="str">
            <v>SA40 - Service Agreements</v>
          </cell>
          <cell r="B200">
            <v>754500</v>
          </cell>
        </row>
        <row r="201">
          <cell r="A201" t="str">
            <v>SA41 - Other Professional Service</v>
          </cell>
          <cell r="B201">
            <v>755000</v>
          </cell>
        </row>
        <row r="202">
          <cell r="A202" t="str">
            <v>SA42 - Joint Use</v>
          </cell>
          <cell r="B202">
            <v>755500</v>
          </cell>
        </row>
        <row r="203">
          <cell r="A203" t="str">
            <v>SA43 - Outside Sales Commissions</v>
          </cell>
          <cell r="B203">
            <v>756000</v>
          </cell>
        </row>
        <row r="204">
          <cell r="A204" t="str">
            <v>SA44 - Board Expenses</v>
          </cell>
          <cell r="B204">
            <v>757510</v>
          </cell>
        </row>
        <row r="205">
          <cell r="A205" t="str">
            <v>SA45 - Meter Reading</v>
          </cell>
          <cell r="B205">
            <v>758000</v>
          </cell>
        </row>
        <row r="206">
          <cell r="A206" t="str">
            <v>SA46 - Meter Cuts and Reconnections</v>
          </cell>
          <cell r="B206">
            <v>758500</v>
          </cell>
        </row>
        <row r="207">
          <cell r="A207" t="str">
            <v>SA47 - Bank Charges</v>
          </cell>
          <cell r="B207">
            <v>760000</v>
          </cell>
        </row>
        <row r="208">
          <cell r="A208" t="str">
            <v>SA48 - Collection Agency Fees</v>
          </cell>
          <cell r="B208">
            <v>761700</v>
          </cell>
        </row>
        <row r="209">
          <cell r="A209" t="str">
            <v>SA49 - Dues and Subscriptions</v>
          </cell>
          <cell r="B209">
            <v>763000</v>
          </cell>
        </row>
        <row r="210">
          <cell r="A210" t="str">
            <v>SA5 - Safety Expenses</v>
          </cell>
          <cell r="B210">
            <v>681000</v>
          </cell>
        </row>
        <row r="211">
          <cell r="A211" t="str">
            <v>SA50 - Donations</v>
          </cell>
          <cell r="B211">
            <v>764000</v>
          </cell>
        </row>
        <row r="212">
          <cell r="A212" t="str">
            <v>SA51 - Sponsorships</v>
          </cell>
          <cell r="B212">
            <v>764100</v>
          </cell>
        </row>
        <row r="213">
          <cell r="A213" t="str">
            <v>SA53 - Research and Development</v>
          </cell>
          <cell r="B213">
            <v>765500</v>
          </cell>
        </row>
        <row r="214">
          <cell r="A214" t="str">
            <v>SA54 - Project Planning</v>
          </cell>
          <cell r="B214">
            <v>767500</v>
          </cell>
        </row>
        <row r="215">
          <cell r="A215" t="str">
            <v>SA55 - Regulatory Costs - Operating</v>
          </cell>
          <cell r="B215">
            <v>768500</v>
          </cell>
        </row>
        <row r="216">
          <cell r="A216" t="str">
            <v>SA56 - Advertising</v>
          </cell>
          <cell r="B216">
            <v>770000</v>
          </cell>
        </row>
        <row r="217">
          <cell r="A217" t="str">
            <v>SA57 - Promotions</v>
          </cell>
          <cell r="B217">
            <v>772000</v>
          </cell>
        </row>
        <row r="218">
          <cell r="A218" t="str">
            <v>SA58 - Public Relations</v>
          </cell>
          <cell r="B218">
            <v>773000</v>
          </cell>
        </row>
        <row r="219">
          <cell r="A219" t="str">
            <v>SA59 - Marketing</v>
          </cell>
          <cell r="B219">
            <v>779000</v>
          </cell>
        </row>
        <row r="220">
          <cell r="A220" t="str">
            <v>SA6 - Computer Maintenance</v>
          </cell>
          <cell r="B220">
            <v>690000</v>
          </cell>
        </row>
        <row r="221">
          <cell r="A221" t="str">
            <v>SA60 - Payment in Lieu of Taxes - Federal</v>
          </cell>
          <cell r="B221">
            <v>851000</v>
          </cell>
        </row>
        <row r="222">
          <cell r="A222" t="str">
            <v>SA61 - Payment in Lieu of Taxes - Provincial</v>
          </cell>
          <cell r="B222">
            <v>852000</v>
          </cell>
        </row>
        <row r="223">
          <cell r="A223" t="str">
            <v>SA62 - Capital Tax</v>
          </cell>
          <cell r="B223">
            <v>853000</v>
          </cell>
        </row>
        <row r="224">
          <cell r="A224" t="str">
            <v>SA63 - FIXED ASSET Furniture and Fixtures</v>
          </cell>
          <cell r="B224">
            <v>154000</v>
          </cell>
        </row>
        <row r="225">
          <cell r="A225" t="str">
            <v>SA64 - Temporary Labour</v>
          </cell>
          <cell r="B225">
            <v>604000</v>
          </cell>
        </row>
        <row r="226">
          <cell r="A226" t="str">
            <v>SA65 - FIXED ASSET Computer Hardware</v>
          </cell>
          <cell r="B226">
            <v>155000</v>
          </cell>
        </row>
        <row r="227">
          <cell r="A227" t="str">
            <v>SA66 - FIXED ASSET Computer Software</v>
          </cell>
          <cell r="B227">
            <v>154500</v>
          </cell>
        </row>
        <row r="228">
          <cell r="A228" t="str">
            <v>SA68 - FIXED ASSET Tools, Shop and Garage Equipment</v>
          </cell>
          <cell r="B228">
            <v>153000</v>
          </cell>
        </row>
        <row r="229">
          <cell r="A229" t="str">
            <v>SA69 - Meeting Supplies</v>
          </cell>
          <cell r="B229">
            <v>704000</v>
          </cell>
        </row>
        <row r="230">
          <cell r="A230" t="str">
            <v>SA7 - Internet Services</v>
          </cell>
          <cell r="B230">
            <v>691000</v>
          </cell>
        </row>
        <row r="231">
          <cell r="A231" t="str">
            <v>SA70 - Maintenance - Tools and Equipment</v>
          </cell>
          <cell r="B231">
            <v>711000</v>
          </cell>
        </row>
        <row r="232">
          <cell r="A232" t="str">
            <v>SA71 - FIXED ASSET Measurement and Testing Equipment</v>
          </cell>
          <cell r="B232">
            <v>153100</v>
          </cell>
        </row>
        <row r="233">
          <cell r="A233" t="str">
            <v>SA72 - FIXED ASSET Communications Equipment</v>
          </cell>
          <cell r="B233">
            <v>153300</v>
          </cell>
        </row>
        <row r="234">
          <cell r="A234" t="str">
            <v>SA73 - Plant Maintenance</v>
          </cell>
          <cell r="B234">
            <v>711000</v>
          </cell>
        </row>
        <row r="235">
          <cell r="A235" t="str">
            <v>SA75 - System Supervisory Equipment</v>
          </cell>
          <cell r="B235">
            <v>153600</v>
          </cell>
        </row>
        <row r="236">
          <cell r="A236" t="str">
            <v>SA79 - Scrap and Spoilage</v>
          </cell>
          <cell r="B236">
            <v>792000</v>
          </cell>
        </row>
        <row r="237">
          <cell r="A237" t="str">
            <v>SA8 - Software License and Maintenance</v>
          </cell>
          <cell r="B237">
            <v>140300</v>
          </cell>
        </row>
        <row r="238">
          <cell r="A238" t="str">
            <v>SA80 - Consumables</v>
          </cell>
          <cell r="B238">
            <v>708000</v>
          </cell>
        </row>
        <row r="239">
          <cell r="A239" t="str">
            <v>SA81 - Aggregates</v>
          </cell>
          <cell r="B239">
            <v>650000</v>
          </cell>
        </row>
        <row r="240">
          <cell r="A240" t="str">
            <v>SA84 - Temporary agencies</v>
          </cell>
          <cell r="B240">
            <v>604000</v>
          </cell>
        </row>
        <row r="241">
          <cell r="A241" t="str">
            <v>SA85 - Employee Promotions</v>
          </cell>
          <cell r="B241">
            <v>771000</v>
          </cell>
        </row>
        <row r="242">
          <cell r="A242" t="str">
            <v>SA86 - Cable Locates</v>
          </cell>
          <cell r="B242">
            <v>753600</v>
          </cell>
        </row>
        <row r="243">
          <cell r="A243" t="str">
            <v>SA87 - Non-Inventoried Materials - Direct to Site</v>
          </cell>
          <cell r="B243">
            <v>650000</v>
          </cell>
        </row>
        <row r="244">
          <cell r="A244" t="str">
            <v>SA88 - Recruitment</v>
          </cell>
          <cell r="B244">
            <v>630000</v>
          </cell>
        </row>
        <row r="245">
          <cell r="A245" t="str">
            <v>SA89 - Travel and Accommodations</v>
          </cell>
          <cell r="B245">
            <v>620000</v>
          </cell>
        </row>
        <row r="246">
          <cell r="A246" t="str">
            <v>SA9 - Maintenance Supplies</v>
          </cell>
          <cell r="B246">
            <v>700000</v>
          </cell>
        </row>
        <row r="247">
          <cell r="A247" t="str">
            <v>Travel and accommodations</v>
          </cell>
          <cell r="B247">
            <v>620000</v>
          </cell>
        </row>
        <row r="248">
          <cell r="A248" t="str">
            <v>Advertising</v>
          </cell>
          <cell r="B248">
            <v>770000</v>
          </cell>
        </row>
        <row r="249">
          <cell r="A249" t="str">
            <v>Travel and accommodations</v>
          </cell>
          <cell r="B249">
            <v>620000</v>
          </cell>
        </row>
        <row r="250">
          <cell r="A250" t="str">
            <v>Other employee compensation</v>
          </cell>
          <cell r="B250">
            <v>619000</v>
          </cell>
        </row>
        <row r="251">
          <cell r="A251" t="str">
            <v>Telephone</v>
          </cell>
          <cell r="B251">
            <v>730000</v>
          </cell>
        </row>
        <row r="252">
          <cell r="A252" t="str">
            <v>Dues and subscriptions</v>
          </cell>
          <cell r="B252">
            <v>763000</v>
          </cell>
        </row>
        <row r="253">
          <cell r="A253" t="str">
            <v>Employee promotions</v>
          </cell>
          <cell r="B253">
            <v>771000</v>
          </cell>
        </row>
        <row r="254">
          <cell r="A254" t="str">
            <v>Subscriptions and memberships</v>
          </cell>
          <cell r="B254">
            <v>641000</v>
          </cell>
        </row>
        <row r="255">
          <cell r="A255" t="str">
            <v>Freight postage and delivery</v>
          </cell>
          <cell r="B255">
            <v>740000</v>
          </cell>
        </row>
        <row r="256">
          <cell r="A256" t="str">
            <v>Maintenance supplies</v>
          </cell>
          <cell r="B256">
            <v>700000</v>
          </cell>
        </row>
        <row r="257">
          <cell r="A257" t="str">
            <v>Marketing</v>
          </cell>
          <cell r="B257">
            <v>779000</v>
          </cell>
        </row>
        <row r="258">
          <cell r="A258" t="str">
            <v>Meals and entertainment</v>
          </cell>
          <cell r="B258">
            <v>622000</v>
          </cell>
        </row>
        <row r="259">
          <cell r="A259" t="str">
            <v>Meals and entertainment</v>
          </cell>
          <cell r="B259">
            <v>622000</v>
          </cell>
        </row>
        <row r="260">
          <cell r="A260" t="str">
            <v>Meals and entertainment</v>
          </cell>
          <cell r="B260">
            <v>622000</v>
          </cell>
        </row>
        <row r="261">
          <cell r="A261" t="str">
            <v>Mileage</v>
          </cell>
          <cell r="B261">
            <v>621000</v>
          </cell>
        </row>
        <row r="262">
          <cell r="A262" t="str">
            <v>Other employee compensation</v>
          </cell>
          <cell r="B262">
            <v>619000</v>
          </cell>
        </row>
        <row r="263">
          <cell r="A263" t="str">
            <v>General office supplies</v>
          </cell>
          <cell r="B263">
            <v>704000</v>
          </cell>
        </row>
        <row r="264">
          <cell r="A264" t="str">
            <v>Travel and accommodations</v>
          </cell>
          <cell r="B264">
            <v>620000</v>
          </cell>
        </row>
        <row r="265">
          <cell r="A265" t="str">
            <v>Subscriptions and memberships</v>
          </cell>
          <cell r="B265">
            <v>641000</v>
          </cell>
        </row>
        <row r="266">
          <cell r="A266" t="str">
            <v>Repairs and maintenance - Building</v>
          </cell>
          <cell r="B266">
            <v>723000</v>
          </cell>
        </row>
        <row r="267">
          <cell r="A267" t="str">
            <v>Repairs and maintenance - Equipment</v>
          </cell>
          <cell r="B267">
            <v>711000</v>
          </cell>
        </row>
        <row r="268">
          <cell r="A268" t="str">
            <v>Small tools</v>
          </cell>
          <cell r="B268">
            <v>707000</v>
          </cell>
        </row>
        <row r="269">
          <cell r="A269" t="str">
            <v>Safety</v>
          </cell>
          <cell r="B269">
            <v>681000</v>
          </cell>
        </row>
        <row r="270">
          <cell r="A270" t="str">
            <v>Promotions</v>
          </cell>
          <cell r="B270">
            <v>772000</v>
          </cell>
        </row>
        <row r="271">
          <cell r="A271" t="str">
            <v>Software license and maintenance</v>
          </cell>
          <cell r="B271">
            <v>692000</v>
          </cell>
        </row>
        <row r="272">
          <cell r="A272" t="str">
            <v>Training and development</v>
          </cell>
          <cell r="B272">
            <v>640000</v>
          </cell>
        </row>
        <row r="273">
          <cell r="A273" t="str">
            <v>Travel and accommodations</v>
          </cell>
          <cell r="B273">
            <v>620000</v>
          </cell>
        </row>
        <row r="274">
          <cell r="A274" t="str">
            <v>Training and development</v>
          </cell>
          <cell r="B274">
            <v>640000</v>
          </cell>
        </row>
        <row r="275">
          <cell r="A275" t="str">
            <v>Other employee compensation</v>
          </cell>
          <cell r="B275">
            <v>619000</v>
          </cell>
        </row>
        <row r="276">
          <cell r="A276" t="str">
            <v>SA90 - Meals and Entertainment</v>
          </cell>
          <cell r="B276">
            <v>622000</v>
          </cell>
        </row>
        <row r="284">
          <cell r="B284" t="str">
            <v>100000</v>
          </cell>
          <cell r="C284" t="str">
            <v>Cash - General chequing</v>
          </cell>
        </row>
        <row r="285">
          <cell r="B285" t="str">
            <v>100100</v>
          </cell>
          <cell r="C285" t="str">
            <v>Cash - Daffron energy credits</v>
          </cell>
        </row>
        <row r="286">
          <cell r="B286" t="str">
            <v>100200</v>
          </cell>
          <cell r="C286" t="str">
            <v>Cash - Receipts</v>
          </cell>
        </row>
        <row r="287">
          <cell r="B287" t="str">
            <v>100300</v>
          </cell>
          <cell r="C287" t="str">
            <v>Cash - Disbursments</v>
          </cell>
        </row>
        <row r="288">
          <cell r="B288" t="str">
            <v>104000</v>
          </cell>
          <cell r="C288" t="str">
            <v>Unapplied cash - A/R</v>
          </cell>
        </row>
        <row r="289">
          <cell r="B289" t="str">
            <v>105000</v>
          </cell>
          <cell r="C289" t="str">
            <v>Outstanding cheques - A/P (L)</v>
          </cell>
        </row>
        <row r="290">
          <cell r="B290" t="str">
            <v>106000</v>
          </cell>
          <cell r="C290" t="str">
            <v>Open customer cheques (L)</v>
          </cell>
        </row>
        <row r="291">
          <cell r="B291" t="str">
            <v>106100</v>
          </cell>
          <cell r="C291" t="str">
            <v>Clearing account customer cheques (L)</v>
          </cell>
        </row>
        <row r="292">
          <cell r="B292" t="str">
            <v>107000</v>
          </cell>
          <cell r="C292" t="str">
            <v>Cash - Petty cash</v>
          </cell>
        </row>
        <row r="293">
          <cell r="B293" t="str">
            <v>108500</v>
          </cell>
          <cell r="C293" t="str">
            <v>Foreign exchange</v>
          </cell>
        </row>
        <row r="294">
          <cell r="B294" t="str">
            <v>110000</v>
          </cell>
          <cell r="C294" t="str">
            <v>Accounts receivable - Trade (L)</v>
          </cell>
        </row>
        <row r="295">
          <cell r="B295" t="str">
            <v>110001</v>
          </cell>
          <cell r="C295" t="str">
            <v>Accounts receivable - Trade other</v>
          </cell>
        </row>
        <row r="296">
          <cell r="B296" t="str">
            <v>111100</v>
          </cell>
          <cell r="C296" t="str">
            <v>Intercompany accounts receivable - Horizon Holdings Inc. (L)</v>
          </cell>
        </row>
        <row r="297">
          <cell r="B297" t="str">
            <v>111110</v>
          </cell>
          <cell r="C297" t="str">
            <v>Intercompany accounts receivable - Horizon Utilities - EDO (L)</v>
          </cell>
        </row>
        <row r="298">
          <cell r="B298" t="str">
            <v>111120</v>
          </cell>
          <cell r="C298" t="str">
            <v>Intercompany accounts receivable - Horizon Utilities - Customer care (L)</v>
          </cell>
        </row>
        <row r="299">
          <cell r="B299" t="str">
            <v>111130</v>
          </cell>
          <cell r="C299" t="str">
            <v>Intercompany accounts receivable - Horizon Energy Solutions Inc. (L)</v>
          </cell>
        </row>
        <row r="300">
          <cell r="B300" t="str">
            <v>111140</v>
          </cell>
          <cell r="C300" t="str">
            <v>Intercompany accounts receivable - HESI - MSP (L)</v>
          </cell>
        </row>
        <row r="301">
          <cell r="B301" t="str">
            <v>111150</v>
          </cell>
          <cell r="C301" t="str">
            <v>Intercompany accounts receivable - HESI - Water heaters - St. Catharines (L)</v>
          </cell>
        </row>
        <row r="302">
          <cell r="B302" t="str">
            <v>111160</v>
          </cell>
          <cell r="C302" t="str">
            <v>Intercompany accounts receivable - Hamilton Hydro Services Inc. (L)</v>
          </cell>
        </row>
        <row r="303">
          <cell r="B303" t="str">
            <v>111170</v>
          </cell>
          <cell r="C303" t="str">
            <v>Intercompany accounts receivable - HHSI - Hamilton Community Energy (L)</v>
          </cell>
        </row>
        <row r="304">
          <cell r="B304" t="str">
            <v>111180</v>
          </cell>
          <cell r="C304" t="str">
            <v>Intercompany accounts receivable - HHSI - Water heaters - Hamilton (L)</v>
          </cell>
        </row>
        <row r="305">
          <cell r="B305" t="str">
            <v>111190</v>
          </cell>
          <cell r="C305" t="str">
            <v>Intercompany accounts receivable - HHSI - FibreWired (L)</v>
          </cell>
        </row>
        <row r="306">
          <cell r="B306" t="str">
            <v>111200</v>
          </cell>
          <cell r="C306" t="str">
            <v>Intercompany accounts receivable - Hamilton Utilities Corporation (L)</v>
          </cell>
        </row>
        <row r="307">
          <cell r="B307" t="str">
            <v>111300</v>
          </cell>
          <cell r="C307" t="str">
            <v>Intercompany receivable - HHSI - Daffron - Water Heaters</v>
          </cell>
        </row>
        <row r="308">
          <cell r="B308" t="str">
            <v>111310</v>
          </cell>
          <cell r="C308" t="str">
            <v>Intercompany receivable - HHSI - Daffron - HCE</v>
          </cell>
        </row>
        <row r="309">
          <cell r="B309" t="str">
            <v>111320</v>
          </cell>
          <cell r="C309" t="str">
            <v>Intercompany receivable - HESI - Daffron - Water Heaters</v>
          </cell>
        </row>
        <row r="310">
          <cell r="B310" t="str">
            <v>111330</v>
          </cell>
          <cell r="C310" t="str">
            <v>Intercompany receivable - HESI - Daffron - MSP</v>
          </cell>
        </row>
        <row r="311">
          <cell r="B311" t="str">
            <v>111400</v>
          </cell>
          <cell r="C311" t="str">
            <v>Intercompany accounts receivable - HHSI - Hamilton Community Energy</v>
          </cell>
        </row>
        <row r="312">
          <cell r="B312" t="str">
            <v>111410</v>
          </cell>
          <cell r="C312" t="str">
            <v>Intercompany accounts receivable - Hamilton Hydro Services Inc.</v>
          </cell>
        </row>
        <row r="313">
          <cell r="B313" t="str">
            <v>111420</v>
          </cell>
          <cell r="C313" t="str">
            <v>Intercompany accounts receivable - HHSI - Water heaters - Hamilton</v>
          </cell>
        </row>
        <row r="314">
          <cell r="B314" t="str">
            <v>111500</v>
          </cell>
          <cell r="C314" t="str">
            <v>Intercompany accounts receivable - HESI - MSP</v>
          </cell>
        </row>
        <row r="315">
          <cell r="B315" t="str">
            <v>111510</v>
          </cell>
          <cell r="C315" t="str">
            <v>Intercompany accounts receivable - Horizon Energy Solutions Inc.</v>
          </cell>
        </row>
        <row r="316">
          <cell r="B316" t="str">
            <v>111520</v>
          </cell>
          <cell r="C316" t="str">
            <v>Intercompany accounts receivable - HESI Water heaters - St. Catharines</v>
          </cell>
        </row>
        <row r="317">
          <cell r="B317" t="str">
            <v>111600</v>
          </cell>
          <cell r="C317" t="str">
            <v>Intercompany accounts receivable - Customer care - Clearing</v>
          </cell>
        </row>
        <row r="318">
          <cell r="B318" t="str">
            <v>111610</v>
          </cell>
          <cell r="C318" t="str">
            <v>Intercompany accounts receivable - Horizon Utilities - Customer care</v>
          </cell>
        </row>
        <row r="319">
          <cell r="B319" t="str">
            <v>111700</v>
          </cell>
          <cell r="C319" t="str">
            <v>Intercompany accounts receivable - Horizon Holdings Inc.</v>
          </cell>
        </row>
        <row r="320">
          <cell r="B320" t="str">
            <v>111800</v>
          </cell>
          <cell r="C320" t="str">
            <v>Intercompany accounts receivable - Horizon Utilities - EDO</v>
          </cell>
        </row>
        <row r="321">
          <cell r="B321" t="str">
            <v>111900</v>
          </cell>
          <cell r="C321" t="str">
            <v>Intercompany accounts receivable - Hamilton Utilities Corporation</v>
          </cell>
        </row>
        <row r="322">
          <cell r="B322" t="str">
            <v>112000</v>
          </cell>
          <cell r="C322" t="str">
            <v>Advanced invoice clearing (L)</v>
          </cell>
        </row>
        <row r="323">
          <cell r="B323" t="str">
            <v>112500</v>
          </cell>
          <cell r="C323" t="str">
            <v>Accounts receivable - Recoverable work (L)</v>
          </cell>
        </row>
        <row r="324">
          <cell r="B324" t="str">
            <v>112501</v>
          </cell>
          <cell r="C324" t="str">
            <v>Accounts receivable - Recoverable work other</v>
          </cell>
        </row>
        <row r="325">
          <cell r="B325" t="str">
            <v>113000</v>
          </cell>
          <cell r="C325" t="str">
            <v>Accounts receivable - Retailers</v>
          </cell>
        </row>
        <row r="326">
          <cell r="B326" t="str">
            <v>113500</v>
          </cell>
          <cell r="C326" t="str">
            <v>Accounts receivable - Daffron</v>
          </cell>
        </row>
        <row r="327">
          <cell r="B327" t="str">
            <v>113600</v>
          </cell>
          <cell r="C327" t="str">
            <v>Accounts receivable - Unbilled</v>
          </cell>
        </row>
        <row r="328">
          <cell r="B328" t="str">
            <v>113998</v>
          </cell>
          <cell r="C328" t="str">
            <v>Daffron historical clearing account</v>
          </cell>
        </row>
        <row r="329">
          <cell r="B329" t="str">
            <v>113999</v>
          </cell>
          <cell r="C329" t="str">
            <v>Water and sewer - Clearing account</v>
          </cell>
        </row>
        <row r="330">
          <cell r="B330" t="str">
            <v>114000</v>
          </cell>
          <cell r="C330" t="str">
            <v>Allowance for doubtful accounts - Trade (L)</v>
          </cell>
        </row>
        <row r="331">
          <cell r="B331" t="str">
            <v>114100</v>
          </cell>
          <cell r="C331" t="str">
            <v>Allowance for doubtful accounts - Daffron</v>
          </cell>
        </row>
        <row r="332">
          <cell r="B332" t="str">
            <v>114200</v>
          </cell>
          <cell r="C332" t="str">
            <v>Allowance for doubtful accounts - Miscellaneous</v>
          </cell>
        </row>
        <row r="333">
          <cell r="B333" t="str">
            <v>115000</v>
          </cell>
          <cell r="C333" t="str">
            <v>Advance - Employee travel</v>
          </cell>
        </row>
        <row r="334">
          <cell r="B334" t="str">
            <v>117000</v>
          </cell>
          <cell r="C334" t="str">
            <v>Other receivables</v>
          </cell>
        </row>
        <row r="335">
          <cell r="B335" t="str">
            <v>117100</v>
          </cell>
          <cell r="C335" t="str">
            <v>Other receivables - Regulatory</v>
          </cell>
        </row>
        <row r="336">
          <cell r="B336" t="str">
            <v>117200</v>
          </cell>
          <cell r="C336" t="str">
            <v>Other receivables - Miscellaneous backbilling</v>
          </cell>
        </row>
        <row r="337">
          <cell r="B337" t="str">
            <v>118000</v>
          </cell>
          <cell r="C337" t="str">
            <v>Interest/dividend receivable</v>
          </cell>
        </row>
        <row r="338">
          <cell r="B338" t="str">
            <v>118500</v>
          </cell>
          <cell r="C338" t="str">
            <v>Rents receivable</v>
          </cell>
        </row>
        <row r="339">
          <cell r="B339" t="str">
            <v>119000</v>
          </cell>
          <cell r="C339" t="str">
            <v>Notes receivables</v>
          </cell>
        </row>
        <row r="340">
          <cell r="B340" t="str">
            <v>120000</v>
          </cell>
          <cell r="C340" t="str">
            <v>Inventory (L)</v>
          </cell>
        </row>
        <row r="341">
          <cell r="B341" t="str">
            <v>120001</v>
          </cell>
          <cell r="C341" t="str">
            <v>Inventory</v>
          </cell>
        </row>
        <row r="342">
          <cell r="B342" t="str">
            <v>120099</v>
          </cell>
          <cell r="C342" t="str">
            <v>Inventory - Return clearing</v>
          </cell>
        </row>
        <row r="343">
          <cell r="B343" t="str">
            <v>120500</v>
          </cell>
          <cell r="C343" t="str">
            <v>Inventory - Fuel</v>
          </cell>
        </row>
        <row r="344">
          <cell r="B344" t="str">
            <v>122000</v>
          </cell>
          <cell r="C344" t="str">
            <v>Inventory - Work in process</v>
          </cell>
        </row>
        <row r="345">
          <cell r="B345" t="str">
            <v>122500</v>
          </cell>
          <cell r="C345" t="str">
            <v>Inventory - Work in process at vendor</v>
          </cell>
        </row>
        <row r="346">
          <cell r="B346" t="str">
            <v>122600</v>
          </cell>
          <cell r="C346" t="str">
            <v>Inventory in exchange</v>
          </cell>
        </row>
        <row r="347">
          <cell r="B347" t="str">
            <v>124500</v>
          </cell>
          <cell r="C347" t="str">
            <v>Transfer within a site</v>
          </cell>
        </row>
        <row r="348">
          <cell r="B348" t="str">
            <v>124600</v>
          </cell>
          <cell r="C348" t="str">
            <v>Transfer between sites</v>
          </cell>
        </row>
        <row r="349">
          <cell r="B349" t="str">
            <v>124700</v>
          </cell>
          <cell r="C349" t="str">
            <v>Non-inventory trans between sites</v>
          </cell>
        </row>
        <row r="350">
          <cell r="B350" t="str">
            <v>125800</v>
          </cell>
          <cell r="C350" t="str">
            <v>Inventory - Consignment</v>
          </cell>
        </row>
        <row r="351">
          <cell r="B351" t="str">
            <v>126000</v>
          </cell>
          <cell r="C351" t="str">
            <v>Reserve for excess and obsolete inventory</v>
          </cell>
        </row>
        <row r="352">
          <cell r="B352" t="str">
            <v>127100</v>
          </cell>
          <cell r="C352" t="str">
            <v>Work in progress (L)</v>
          </cell>
        </row>
        <row r="353">
          <cell r="B353" t="str">
            <v>127101</v>
          </cell>
          <cell r="C353" t="str">
            <v>Work in progress - Other</v>
          </cell>
        </row>
        <row r="354">
          <cell r="B354" t="str">
            <v>127102</v>
          </cell>
          <cell r="C354" t="str">
            <v>Work in progress - Project closure clearing</v>
          </cell>
        </row>
        <row r="355">
          <cell r="B355" t="str">
            <v>127800</v>
          </cell>
          <cell r="C355" t="str">
            <v>Capitalized project revenue (L)</v>
          </cell>
        </row>
        <row r="356">
          <cell r="B356" t="str">
            <v>130000</v>
          </cell>
          <cell r="C356" t="str">
            <v>Deferred tax - Current</v>
          </cell>
        </row>
        <row r="357">
          <cell r="B357" t="str">
            <v>131000</v>
          </cell>
          <cell r="C357" t="str">
            <v>Deferred tax - Long-term</v>
          </cell>
        </row>
        <row r="358">
          <cell r="B358" t="str">
            <v>140000</v>
          </cell>
          <cell r="C358" t="str">
            <v>Prepaid expense (L)</v>
          </cell>
        </row>
        <row r="359">
          <cell r="B359" t="str">
            <v>140100</v>
          </cell>
          <cell r="C359" t="str">
            <v>Prepaid insurance (L)</v>
          </cell>
        </row>
        <row r="360">
          <cell r="B360" t="str">
            <v>140200</v>
          </cell>
          <cell r="C360" t="str">
            <v>Prepaid property taxes</v>
          </cell>
        </row>
        <row r="361">
          <cell r="B361" t="str">
            <v>140300</v>
          </cell>
          <cell r="C361" t="str">
            <v>Prepaid other</v>
          </cell>
        </row>
        <row r="362">
          <cell r="B362" t="str">
            <v>140350</v>
          </cell>
          <cell r="C362" t="str">
            <v>Prepaid Postage</v>
          </cell>
        </row>
        <row r="363">
          <cell r="B363" t="str">
            <v>140390</v>
          </cell>
          <cell r="C363" t="str">
            <v>Prepaid Customer Care (L)</v>
          </cell>
        </row>
        <row r="364">
          <cell r="B364" t="str">
            <v>140391</v>
          </cell>
          <cell r="C364" t="str">
            <v>Prepaid Customer Care</v>
          </cell>
        </row>
        <row r="365">
          <cell r="B365" t="str">
            <v>140400</v>
          </cell>
          <cell r="C365" t="str">
            <v>Supplier advances (L)</v>
          </cell>
        </row>
        <row r="366">
          <cell r="B366" t="str">
            <v>144000</v>
          </cell>
          <cell r="C366" t="str">
            <v>Other Current Assets</v>
          </cell>
        </row>
        <row r="367">
          <cell r="B367" t="str">
            <v>144100</v>
          </cell>
          <cell r="C367" t="str">
            <v>Accrual for tax - Federal</v>
          </cell>
        </row>
        <row r="368">
          <cell r="B368" t="str">
            <v>144200</v>
          </cell>
          <cell r="C368" t="str">
            <v>Accrual for tax - Provincial</v>
          </cell>
        </row>
        <row r="369">
          <cell r="B369" t="str">
            <v>145000</v>
          </cell>
          <cell r="C369" t="str">
            <v>Investment - Long-term</v>
          </cell>
        </row>
        <row r="370">
          <cell r="B370" t="str">
            <v>146000</v>
          </cell>
          <cell r="C370" t="str">
            <v>Other special or collateral funds</v>
          </cell>
        </row>
        <row r="371">
          <cell r="B371" t="str">
            <v>146500</v>
          </cell>
          <cell r="C371" t="str">
            <v>Sinking funds</v>
          </cell>
        </row>
        <row r="372">
          <cell r="B372" t="str">
            <v>147000</v>
          </cell>
          <cell r="C372" t="str">
            <v>Unamortized debt expense</v>
          </cell>
        </row>
        <row r="373">
          <cell r="B373" t="str">
            <v>148000</v>
          </cell>
          <cell r="C373" t="str">
            <v>Deferred issuance costs</v>
          </cell>
        </row>
        <row r="374">
          <cell r="B374" t="str">
            <v>148100</v>
          </cell>
          <cell r="C374" t="str">
            <v>Deferred merger and aquisition costs</v>
          </cell>
        </row>
        <row r="375">
          <cell r="B375" t="str">
            <v>148200</v>
          </cell>
          <cell r="C375" t="str">
            <v>Deferred costs - Other</v>
          </cell>
        </row>
        <row r="376">
          <cell r="B376" t="str">
            <v>148300</v>
          </cell>
          <cell r="C376" t="str">
            <v>Account 1562 reserve</v>
          </cell>
        </row>
        <row r="377">
          <cell r="B377" t="str">
            <v>148400</v>
          </cell>
          <cell r="C377" t="str">
            <v>Deferred conservation and demand management costs</v>
          </cell>
        </row>
        <row r="378">
          <cell r="B378" t="str">
            <v>150000</v>
          </cell>
          <cell r="C378" t="str">
            <v>Land</v>
          </cell>
        </row>
        <row r="379">
          <cell r="B379" t="str">
            <v>150500</v>
          </cell>
          <cell r="C379" t="str">
            <v>Land rights - Distribution plant</v>
          </cell>
        </row>
        <row r="380">
          <cell r="B380" t="str">
            <v>150600</v>
          </cell>
          <cell r="C380" t="str">
            <v>Land rights - General plant</v>
          </cell>
        </row>
        <row r="381">
          <cell r="B381" t="str">
            <v>150700</v>
          </cell>
          <cell r="C381" t="str">
            <v>Land - Substations</v>
          </cell>
        </row>
        <row r="382">
          <cell r="B382" t="str">
            <v>151000</v>
          </cell>
          <cell r="C382" t="str">
            <v>Building</v>
          </cell>
        </row>
        <row r="383">
          <cell r="B383" t="str">
            <v>151200</v>
          </cell>
          <cell r="C383" t="str">
            <v>Building - Substations</v>
          </cell>
        </row>
        <row r="384">
          <cell r="B384" t="str">
            <v>151250</v>
          </cell>
          <cell r="C384" t="str">
            <v>Hydro One substation contribution</v>
          </cell>
        </row>
        <row r="385">
          <cell r="B385" t="str">
            <v>151300</v>
          </cell>
          <cell r="C385" t="str">
            <v>Substation equipment</v>
          </cell>
        </row>
        <row r="386">
          <cell r="B386" t="str">
            <v>151400</v>
          </cell>
          <cell r="C386" t="str">
            <v>Transformers</v>
          </cell>
        </row>
        <row r="387">
          <cell r="B387" t="str">
            <v>151450</v>
          </cell>
          <cell r="C387" t="str">
            <v>Services</v>
          </cell>
        </row>
        <row r="388">
          <cell r="B388" t="str">
            <v>151500</v>
          </cell>
          <cell r="C388" t="str">
            <v>Meters</v>
          </cell>
        </row>
        <row r="389">
          <cell r="B389" t="str">
            <v>151510</v>
          </cell>
          <cell r="C389" t="str">
            <v>Smart meters</v>
          </cell>
        </row>
        <row r="390">
          <cell r="B390" t="str">
            <v>152000</v>
          </cell>
          <cell r="C390" t="str">
            <v>Leasehold improvement - Distribution plant</v>
          </cell>
        </row>
        <row r="391">
          <cell r="B391" t="str">
            <v>152100</v>
          </cell>
          <cell r="C391" t="str">
            <v>Leasehold improvement - General plant</v>
          </cell>
        </row>
        <row r="392">
          <cell r="B392" t="str">
            <v>152500</v>
          </cell>
          <cell r="C392" t="str">
            <v>Poles, towers and fixtures</v>
          </cell>
        </row>
        <row r="393">
          <cell r="B393" t="str">
            <v>153000</v>
          </cell>
          <cell r="C393" t="str">
            <v>Tools, shop and garage equipment</v>
          </cell>
        </row>
        <row r="394">
          <cell r="B394" t="str">
            <v>153100</v>
          </cell>
          <cell r="C394" t="str">
            <v>Measurement and testing equipment</v>
          </cell>
        </row>
        <row r="395">
          <cell r="B395" t="str">
            <v>153200</v>
          </cell>
          <cell r="C395" t="str">
            <v>Power operated equipment</v>
          </cell>
        </row>
        <row r="396">
          <cell r="B396" t="str">
            <v>153300</v>
          </cell>
          <cell r="C396" t="str">
            <v>Communications equipment</v>
          </cell>
        </row>
        <row r="397">
          <cell r="B397" t="str">
            <v>153400</v>
          </cell>
          <cell r="C397" t="str">
            <v>Other equipment</v>
          </cell>
        </row>
        <row r="398">
          <cell r="B398" t="str">
            <v>153500</v>
          </cell>
          <cell r="C398" t="str">
            <v>Stores equipment</v>
          </cell>
        </row>
        <row r="399">
          <cell r="B399" t="str">
            <v>153600</v>
          </cell>
          <cell r="C399" t="str">
            <v>System supervisory equipment</v>
          </cell>
        </row>
        <row r="400">
          <cell r="B400" t="str">
            <v>154000</v>
          </cell>
          <cell r="C400" t="str">
            <v>Furniture and fixtures</v>
          </cell>
        </row>
        <row r="401">
          <cell r="B401" t="str">
            <v>154500</v>
          </cell>
          <cell r="C401" t="str">
            <v>Computer software</v>
          </cell>
        </row>
        <row r="402">
          <cell r="B402" t="str">
            <v>155000</v>
          </cell>
          <cell r="C402" t="str">
            <v>Computer hardware</v>
          </cell>
        </row>
        <row r="403">
          <cell r="B403" t="str">
            <v>155500</v>
          </cell>
          <cell r="C403" t="str">
            <v>Overhead conductors and devices</v>
          </cell>
        </row>
        <row r="404">
          <cell r="B404" t="str">
            <v>156000</v>
          </cell>
          <cell r="C404" t="str">
            <v>Underground conductors and devices</v>
          </cell>
        </row>
        <row r="405">
          <cell r="B405" t="str">
            <v>156600</v>
          </cell>
          <cell r="C405" t="str">
            <v>Underground conduit</v>
          </cell>
        </row>
        <row r="406">
          <cell r="B406" t="str">
            <v>157000</v>
          </cell>
          <cell r="C406" t="str">
            <v>Vehicles</v>
          </cell>
        </row>
        <row r="407">
          <cell r="B407" t="str">
            <v>158000</v>
          </cell>
          <cell r="C407" t="str">
            <v>Other tangible property</v>
          </cell>
        </row>
        <row r="408">
          <cell r="B408" t="str">
            <v>158100</v>
          </cell>
          <cell r="C408" t="str">
            <v>Water heaters</v>
          </cell>
        </row>
        <row r="409">
          <cell r="B409" t="str">
            <v>158200</v>
          </cell>
          <cell r="C409" t="str">
            <v>Sentinel lights</v>
          </cell>
        </row>
        <row r="410">
          <cell r="B410" t="str">
            <v>158300</v>
          </cell>
          <cell r="C410" t="str">
            <v>Piping infrastructure</v>
          </cell>
        </row>
        <row r="411">
          <cell r="B411" t="str">
            <v>158400</v>
          </cell>
          <cell r="C411" t="str">
            <v>Generators</v>
          </cell>
        </row>
        <row r="412">
          <cell r="B412" t="str">
            <v>158500</v>
          </cell>
          <cell r="C412" t="str">
            <v>Energy centre equipment class 43.1</v>
          </cell>
        </row>
        <row r="413">
          <cell r="B413" t="str">
            <v>159000</v>
          </cell>
          <cell r="C413" t="str">
            <v>Capital - work in progress</v>
          </cell>
        </row>
        <row r="414">
          <cell r="B414" t="str">
            <v>159500</v>
          </cell>
          <cell r="C414" t="str">
            <v>Property under capital lease</v>
          </cell>
        </row>
        <row r="415">
          <cell r="B415" t="str">
            <v>159900</v>
          </cell>
          <cell r="C415" t="str">
            <v>Provision for impairment</v>
          </cell>
        </row>
        <row r="416">
          <cell r="B416" t="str">
            <v>160000</v>
          </cell>
          <cell r="C416" t="str">
            <v>Accumulated depreciation</v>
          </cell>
        </row>
        <row r="417">
          <cell r="B417" t="str">
            <v>160500</v>
          </cell>
          <cell r="C417" t="str">
            <v>Accumulated depreciation - capital contribution</v>
          </cell>
        </row>
        <row r="418">
          <cell r="B418" t="str">
            <v>160900</v>
          </cell>
          <cell r="C418" t="str">
            <v>Amortization of provision for impairment</v>
          </cell>
        </row>
        <row r="419">
          <cell r="B419" t="str">
            <v>161000</v>
          </cell>
          <cell r="C419" t="str">
            <v>Accumulated depreciation - Adjustments</v>
          </cell>
        </row>
        <row r="420">
          <cell r="B420" t="str">
            <v>170000</v>
          </cell>
          <cell r="C420" t="str">
            <v>Unrecovered plant and regulatory study costs</v>
          </cell>
        </row>
        <row r="421">
          <cell r="B421" t="str">
            <v>170500</v>
          </cell>
          <cell r="C421" t="str">
            <v>Other regulatory assets - Net accruals</v>
          </cell>
        </row>
        <row r="422">
          <cell r="B422" t="str">
            <v>170510</v>
          </cell>
          <cell r="C422" t="str">
            <v>Other regulatory assets - Other adjustments</v>
          </cell>
        </row>
        <row r="423">
          <cell r="B423" t="str">
            <v>170520</v>
          </cell>
          <cell r="C423" t="str">
            <v>Other regulatory assets - Carrying charges</v>
          </cell>
        </row>
        <row r="424">
          <cell r="B424" t="str">
            <v>171000</v>
          </cell>
          <cell r="C424" t="str">
            <v>Preliminary survey and investigation charges</v>
          </cell>
        </row>
        <row r="425">
          <cell r="B425" t="str">
            <v>171500</v>
          </cell>
          <cell r="C425" t="str">
            <v>Emission allowance inventory</v>
          </cell>
        </row>
        <row r="426">
          <cell r="B426" t="str">
            <v>171600</v>
          </cell>
          <cell r="C426" t="str">
            <v>Emission allowance withheld</v>
          </cell>
        </row>
        <row r="427">
          <cell r="B427" t="str">
            <v>171800</v>
          </cell>
          <cell r="C427" t="str">
            <v>RCVA retail - Net accruals</v>
          </cell>
        </row>
        <row r="428">
          <cell r="B428" t="str">
            <v>171810</v>
          </cell>
          <cell r="C428" t="str">
            <v>RCVA retail - Other Adjustments</v>
          </cell>
        </row>
        <row r="429">
          <cell r="B429" t="str">
            <v>171820</v>
          </cell>
          <cell r="C429" t="str">
            <v>RCVA retail - Carrying charges</v>
          </cell>
        </row>
        <row r="430">
          <cell r="B430" t="str">
            <v>172500</v>
          </cell>
          <cell r="C430" t="str">
            <v>Miscellaneous deferred debits - Regulatory</v>
          </cell>
        </row>
        <row r="431">
          <cell r="B431" t="str">
            <v>172510</v>
          </cell>
          <cell r="C431" t="str">
            <v>Retroactive revenue recovery</v>
          </cell>
        </row>
        <row r="432">
          <cell r="B432" t="str">
            <v>173000</v>
          </cell>
          <cell r="C432" t="str">
            <v>Deferred losses from disposition of utility plant</v>
          </cell>
        </row>
        <row r="433">
          <cell r="B433" t="str">
            <v>174000</v>
          </cell>
          <cell r="C433" t="str">
            <v>Unamortized loss on reacquired debt</v>
          </cell>
        </row>
        <row r="434">
          <cell r="B434" t="str">
            <v>174500</v>
          </cell>
          <cell r="C434" t="str">
            <v>Development charge deposits/receivables</v>
          </cell>
        </row>
        <row r="435">
          <cell r="B435" t="str">
            <v>174800</v>
          </cell>
          <cell r="C435" t="str">
            <v>RCVA STR - Net accruals</v>
          </cell>
        </row>
        <row r="436">
          <cell r="B436" t="str">
            <v>174810</v>
          </cell>
          <cell r="C436" t="str">
            <v>RCVA STR - Other adjustments</v>
          </cell>
        </row>
        <row r="437">
          <cell r="B437" t="str">
            <v>174820</v>
          </cell>
          <cell r="C437" t="str">
            <v>RCVA STR - Carrying charges</v>
          </cell>
        </row>
        <row r="438">
          <cell r="B438" t="str">
            <v>175000</v>
          </cell>
          <cell r="C438" t="str">
            <v>LV variance account - Net accruals</v>
          </cell>
        </row>
        <row r="439">
          <cell r="B439" t="str">
            <v>175010</v>
          </cell>
          <cell r="C439" t="str">
            <v>LV variance account - Other adjustments</v>
          </cell>
        </row>
        <row r="440">
          <cell r="B440" t="str">
            <v>175020</v>
          </cell>
          <cell r="C440" t="str">
            <v>LV variance account - Carrying charges</v>
          </cell>
        </row>
        <row r="441">
          <cell r="B441" t="str">
            <v>175500</v>
          </cell>
          <cell r="C441" t="str">
            <v>Smart meter capital and recovery offset VA - Revenues</v>
          </cell>
        </row>
        <row r="442">
          <cell r="B442" t="str">
            <v>175510</v>
          </cell>
          <cell r="C442" t="str">
            <v>Smart meter capital and recovery offset VA - Capital</v>
          </cell>
        </row>
        <row r="443">
          <cell r="B443" t="str">
            <v>175520</v>
          </cell>
          <cell r="C443" t="str">
            <v>Smart meter capital and recovery offset VA - Carrying charges</v>
          </cell>
        </row>
        <row r="444">
          <cell r="B444" t="str">
            <v>175530</v>
          </cell>
          <cell r="C444" t="str">
            <v>Smart meter capital and recovery offset VA - Accumulated amortization</v>
          </cell>
        </row>
        <row r="445">
          <cell r="B445" t="str">
            <v>175540</v>
          </cell>
          <cell r="C445" t="str">
            <v>Smart meter capital and recovery offset VA - Stranded meter costs</v>
          </cell>
        </row>
        <row r="446">
          <cell r="B446" t="str">
            <v>175550</v>
          </cell>
          <cell r="C446" t="str">
            <v>Smart meter capital and recovery offset VA - Smart meter revenue for GAAP</v>
          </cell>
        </row>
        <row r="447">
          <cell r="B447" t="str">
            <v>175600</v>
          </cell>
          <cell r="C447" t="str">
            <v>Smart Meter OM&amp;A VA - Incremental costs</v>
          </cell>
        </row>
        <row r="448">
          <cell r="B448" t="str">
            <v>175610</v>
          </cell>
          <cell r="C448" t="str">
            <v>Smart Meter OM&amp;A VA - Carrying charges</v>
          </cell>
        </row>
        <row r="449">
          <cell r="B449" t="str">
            <v>175620</v>
          </cell>
          <cell r="C449" t="str">
            <v>Smart meter historical</v>
          </cell>
        </row>
        <row r="450">
          <cell r="B450" t="str">
            <v>175630</v>
          </cell>
          <cell r="C450" t="str">
            <v>Smart Meter OM&amp;A VA - Amortization expense</v>
          </cell>
        </row>
        <row r="451">
          <cell r="B451" t="str">
            <v>176000</v>
          </cell>
          <cell r="C451" t="str">
            <v>Deferred development costs</v>
          </cell>
        </row>
        <row r="452">
          <cell r="B452" t="str">
            <v>176200</v>
          </cell>
          <cell r="C452" t="str">
            <v>Deferred taxes</v>
          </cell>
        </row>
        <row r="453">
          <cell r="B453" t="str">
            <v>176201</v>
          </cell>
          <cell r="C453" t="str">
            <v>Deferred taxes - Future payment in lieu of taxes</v>
          </cell>
        </row>
        <row r="454">
          <cell r="B454" t="str">
            <v>176300</v>
          </cell>
          <cell r="C454" t="str">
            <v>Contra asset - Deferred taxes</v>
          </cell>
        </row>
        <row r="455">
          <cell r="B455" t="str">
            <v>176500</v>
          </cell>
          <cell r="C455" t="str">
            <v>Conservation and demand management expenditures and recoveries</v>
          </cell>
        </row>
        <row r="456">
          <cell r="B456" t="str">
            <v>176600</v>
          </cell>
          <cell r="C456" t="str">
            <v>Conservation and demand management contra account</v>
          </cell>
        </row>
        <row r="457">
          <cell r="B457" t="str">
            <v>177000</v>
          </cell>
          <cell r="C457" t="str">
            <v>Reserve for transition costs</v>
          </cell>
        </row>
        <row r="458">
          <cell r="B458" t="str">
            <v>177100</v>
          </cell>
          <cell r="C458" t="str">
            <v>Qualifying transition costs</v>
          </cell>
        </row>
        <row r="459">
          <cell r="B459" t="str">
            <v>177200</v>
          </cell>
          <cell r="C459" t="str">
            <v>Extraordinary event costs</v>
          </cell>
        </row>
        <row r="460">
          <cell r="B460" t="str">
            <v>177400</v>
          </cell>
          <cell r="C460" t="str">
            <v>Deferred rate impact amounts</v>
          </cell>
        </row>
        <row r="461">
          <cell r="B461" t="str">
            <v>178000</v>
          </cell>
          <cell r="C461" t="str">
            <v>RSVA WMS - Net accruals</v>
          </cell>
        </row>
        <row r="462">
          <cell r="B462" t="str">
            <v>178010</v>
          </cell>
          <cell r="C462" t="str">
            <v>RSVA WMS - Other adjustments</v>
          </cell>
        </row>
        <row r="463">
          <cell r="B463" t="str">
            <v>178020</v>
          </cell>
          <cell r="C463" t="str">
            <v>RSVA WMS - Carrying charges</v>
          </cell>
        </row>
        <row r="464">
          <cell r="B464" t="str">
            <v>178200</v>
          </cell>
          <cell r="C464" t="str">
            <v>RSVA one-time - Net accruals</v>
          </cell>
        </row>
        <row r="465">
          <cell r="B465" t="str">
            <v>178210</v>
          </cell>
          <cell r="C465" t="str">
            <v>RSVA one-time - Other adjustments</v>
          </cell>
        </row>
        <row r="466">
          <cell r="B466" t="str">
            <v>178220</v>
          </cell>
          <cell r="C466" t="str">
            <v>RSVA one-time - Carrying charges</v>
          </cell>
        </row>
        <row r="467">
          <cell r="B467" t="str">
            <v>178400</v>
          </cell>
          <cell r="C467" t="str">
            <v>RSVA NW - Net accruals</v>
          </cell>
        </row>
        <row r="468">
          <cell r="B468" t="str">
            <v>178410</v>
          </cell>
          <cell r="C468" t="str">
            <v>RSVA NW - Other adjustments</v>
          </cell>
        </row>
        <row r="469">
          <cell r="B469" t="str">
            <v>178420</v>
          </cell>
          <cell r="C469" t="str">
            <v>RSVA NW - Carrying charges</v>
          </cell>
        </row>
        <row r="470">
          <cell r="B470" t="str">
            <v>178600</v>
          </cell>
          <cell r="C470" t="str">
            <v>RSVA CN - Net accruals</v>
          </cell>
        </row>
        <row r="471">
          <cell r="B471" t="str">
            <v>178610</v>
          </cell>
          <cell r="C471" t="str">
            <v>RSVA CN - Other adjustments</v>
          </cell>
        </row>
        <row r="472">
          <cell r="B472" t="str">
            <v>178620</v>
          </cell>
          <cell r="C472" t="str">
            <v>RSVA CN - Carrying charges</v>
          </cell>
        </row>
        <row r="473">
          <cell r="B473" t="str">
            <v>178800</v>
          </cell>
          <cell r="C473" t="str">
            <v>RSVA power - Net accruals</v>
          </cell>
        </row>
        <row r="474">
          <cell r="B474" t="str">
            <v>178810</v>
          </cell>
          <cell r="C474" t="str">
            <v>RSVA power - Other adjustments</v>
          </cell>
        </row>
        <row r="475">
          <cell r="B475" t="str">
            <v>178820</v>
          </cell>
          <cell r="C475" t="str">
            <v>RSVA power - Carrying charges</v>
          </cell>
        </row>
        <row r="476">
          <cell r="B476" t="str">
            <v>178830</v>
          </cell>
          <cell r="C476" t="str">
            <v>RSVA power adj - Net accruals</v>
          </cell>
        </row>
        <row r="477">
          <cell r="B477" t="str">
            <v>178840</v>
          </cell>
          <cell r="C477" t="str">
            <v>RSVA power adj - Other adjustments</v>
          </cell>
        </row>
        <row r="478">
          <cell r="B478" t="str">
            <v>178850</v>
          </cell>
          <cell r="C478" t="str">
            <v>RSVA power adj - Carrying charges</v>
          </cell>
        </row>
        <row r="479">
          <cell r="B479" t="str">
            <v>179000</v>
          </cell>
          <cell r="C479" t="str">
            <v>Recovery of regulatory asset balances - Net accruals</v>
          </cell>
        </row>
        <row r="480">
          <cell r="B480" t="str">
            <v>179010</v>
          </cell>
          <cell r="C480" t="str">
            <v>Recovery of regulatory asset balances - Other adjustments</v>
          </cell>
        </row>
        <row r="481">
          <cell r="B481" t="str">
            <v>179020</v>
          </cell>
          <cell r="C481" t="str">
            <v>Recovery of regulatory asset balances - Carrying charges</v>
          </cell>
        </row>
        <row r="482">
          <cell r="B482" t="str">
            <v>179030</v>
          </cell>
          <cell r="C482" t="str">
            <v>Recovery of regulatory asset balances 2008 - Net accruals</v>
          </cell>
        </row>
        <row r="483">
          <cell r="B483" t="str">
            <v>179040</v>
          </cell>
          <cell r="C483" t="str">
            <v>Recovery of regulatory asset balances 2008 - Other adjustments</v>
          </cell>
        </row>
        <row r="484">
          <cell r="B484" t="str">
            <v>179050</v>
          </cell>
          <cell r="C484" t="str">
            <v>Recovery of regulatory asset balances 2008 - Carrying charges</v>
          </cell>
        </row>
        <row r="485">
          <cell r="B485" t="str">
            <v>179200</v>
          </cell>
          <cell r="C485" t="str">
            <v>PIL's and tax variance for 2006 and subsequent years</v>
          </cell>
        </row>
        <row r="486">
          <cell r="B486" t="str">
            <v>179210</v>
          </cell>
          <cell r="C486" t="str">
            <v>PIL's and tax variance for 2006 and subsequent years - Other adjustments</v>
          </cell>
        </row>
        <row r="487">
          <cell r="B487" t="str">
            <v>179220</v>
          </cell>
          <cell r="C487" t="str">
            <v>PIL's and tax variance for 2006 and sub years - Carrying charges</v>
          </cell>
        </row>
        <row r="488">
          <cell r="B488" t="str">
            <v>179300</v>
          </cell>
          <cell r="C488" t="str">
            <v>Regulatory provisions</v>
          </cell>
        </row>
        <row r="489">
          <cell r="B489" t="str">
            <v>180000</v>
          </cell>
          <cell r="C489" t="str">
            <v>Customer contracts</v>
          </cell>
        </row>
        <row r="490">
          <cell r="B490" t="str">
            <v>190000</v>
          </cell>
          <cell r="C490" t="str">
            <v>Deposits</v>
          </cell>
        </row>
        <row r="491">
          <cell r="B491" t="str">
            <v>190100</v>
          </cell>
          <cell r="C491" t="str">
            <v>Deposits - Long-term</v>
          </cell>
        </row>
        <row r="492">
          <cell r="B492" t="str">
            <v>190400</v>
          </cell>
          <cell r="C492" t="str">
            <v>Contribution to overhead substation</v>
          </cell>
        </row>
        <row r="493">
          <cell r="B493" t="str">
            <v>190500</v>
          </cell>
          <cell r="C493" t="str">
            <v>Contributions and grants</v>
          </cell>
        </row>
        <row r="494">
          <cell r="B494" t="str">
            <v>190600</v>
          </cell>
          <cell r="C494" t="str">
            <v>Contributions - Damage recoverable</v>
          </cell>
        </row>
        <row r="495">
          <cell r="B495" t="str">
            <v>193000</v>
          </cell>
          <cell r="C495" t="str">
            <v>Unamortized bond issue cost</v>
          </cell>
        </row>
        <row r="496">
          <cell r="B496" t="str">
            <v>193500</v>
          </cell>
          <cell r="C496" t="str">
            <v>Unamortized bond discount</v>
          </cell>
        </row>
        <row r="497">
          <cell r="B497" t="str">
            <v>193600</v>
          </cell>
          <cell r="C497" t="str">
            <v>Goodwill</v>
          </cell>
        </row>
        <row r="498">
          <cell r="B498" t="str">
            <v>194000</v>
          </cell>
          <cell r="C498" t="str">
            <v>Notes receivable from associated companies</v>
          </cell>
        </row>
        <row r="499">
          <cell r="B499" t="str">
            <v>195000</v>
          </cell>
          <cell r="C499" t="str">
            <v>Investment in subsidiaries</v>
          </cell>
        </row>
        <row r="500">
          <cell r="B500" t="str">
            <v>196000</v>
          </cell>
          <cell r="C500" t="str">
            <v>Promissory note receivable</v>
          </cell>
        </row>
        <row r="501">
          <cell r="B501" t="str">
            <v>199999</v>
          </cell>
          <cell r="C501" t="str">
            <v>Consolidation clearing - Balance sheet</v>
          </cell>
        </row>
        <row r="502">
          <cell r="B502" t="str">
            <v>200000</v>
          </cell>
          <cell r="C502" t="str">
            <v>Accounts payable - Trade (L)</v>
          </cell>
        </row>
        <row r="503">
          <cell r="B503" t="str">
            <v>200100</v>
          </cell>
          <cell r="C503" t="str">
            <v>Accounts payable - Daffron energy credits</v>
          </cell>
        </row>
        <row r="504">
          <cell r="B504" t="str">
            <v>200200</v>
          </cell>
          <cell r="C504" t="str">
            <v>Accounts payable - Trade preliminary invoice (L)</v>
          </cell>
        </row>
        <row r="505">
          <cell r="B505" t="str">
            <v>201000</v>
          </cell>
          <cell r="C505" t="str">
            <v>Accounts payable - Unbilled material receipt (L)</v>
          </cell>
        </row>
        <row r="506">
          <cell r="B506" t="str">
            <v>201001</v>
          </cell>
          <cell r="C506" t="str">
            <v>Accounts payable - Unbilled material receipt conversion</v>
          </cell>
        </row>
        <row r="507">
          <cell r="B507" t="str">
            <v>202000</v>
          </cell>
          <cell r="C507" t="str">
            <v>Accounts payable - Receipt without purchase order</v>
          </cell>
        </row>
        <row r="508">
          <cell r="B508" t="str">
            <v>203000</v>
          </cell>
          <cell r="C508" t="str">
            <v>Accounts payable - Unbilled prepayment</v>
          </cell>
        </row>
        <row r="509">
          <cell r="B509" t="str">
            <v>204000</v>
          </cell>
          <cell r="C509" t="str">
            <v>Accounts payable - Customer credit balances</v>
          </cell>
        </row>
        <row r="510">
          <cell r="B510" t="str">
            <v>205000</v>
          </cell>
          <cell r="C510" t="str">
            <v>Accounts payable - Employee travel reimbursement</v>
          </cell>
        </row>
        <row r="511">
          <cell r="B511" t="str">
            <v>205100</v>
          </cell>
          <cell r="C511" t="str">
            <v>Customer overpayment (L)</v>
          </cell>
        </row>
        <row r="512">
          <cell r="B512" t="str">
            <v>205200</v>
          </cell>
          <cell r="C512" t="str">
            <v>Holdbacks payable</v>
          </cell>
        </row>
        <row r="513">
          <cell r="B513" t="str">
            <v>205300</v>
          </cell>
          <cell r="C513" t="str">
            <v>Debt retirement charges payable</v>
          </cell>
        </row>
        <row r="514">
          <cell r="B514" t="str">
            <v>205400</v>
          </cell>
          <cell r="C514" t="str">
            <v>Accounts payable - Other</v>
          </cell>
        </row>
        <row r="515">
          <cell r="B515" t="str">
            <v>205410</v>
          </cell>
          <cell r="C515" t="str">
            <v>Accounts payable - Unmatched supplier cheque (L)</v>
          </cell>
        </row>
        <row r="516">
          <cell r="B516" t="str">
            <v>205900</v>
          </cell>
          <cell r="C516" t="str">
            <v>Accounts payable - City of Hamilton</v>
          </cell>
        </row>
        <row r="517">
          <cell r="B517" t="str">
            <v>206000</v>
          </cell>
          <cell r="C517" t="str">
            <v>Capital lease obligation - Current</v>
          </cell>
        </row>
        <row r="518">
          <cell r="B518" t="str">
            <v>208000</v>
          </cell>
          <cell r="C518" t="str">
            <v>Payroll payable</v>
          </cell>
        </row>
        <row r="519">
          <cell r="B519" t="str">
            <v>208010</v>
          </cell>
          <cell r="C519" t="str">
            <v>Payroll - OMERS payable</v>
          </cell>
        </row>
        <row r="520">
          <cell r="B520" t="str">
            <v>208020</v>
          </cell>
          <cell r="C520" t="str">
            <v>Payroll - EI payable</v>
          </cell>
        </row>
        <row r="521">
          <cell r="B521" t="str">
            <v>208030</v>
          </cell>
          <cell r="C521" t="str">
            <v>Payroll - CPP payable</v>
          </cell>
        </row>
        <row r="522">
          <cell r="B522" t="str">
            <v>208040</v>
          </cell>
          <cell r="C522" t="str">
            <v>Payroll - Income taxes payable</v>
          </cell>
        </row>
        <row r="523">
          <cell r="B523" t="str">
            <v>208050</v>
          </cell>
          <cell r="C523" t="str">
            <v>Payroll - Union dues payable</v>
          </cell>
        </row>
        <row r="524">
          <cell r="B524" t="str">
            <v>208060</v>
          </cell>
          <cell r="C524" t="str">
            <v>Payroll - Charity fund payable</v>
          </cell>
        </row>
        <row r="525">
          <cell r="B525" t="str">
            <v>208070</v>
          </cell>
          <cell r="C525" t="str">
            <v>Payroll - Garnish payable</v>
          </cell>
        </row>
        <row r="526">
          <cell r="B526" t="str">
            <v>208080</v>
          </cell>
          <cell r="C526" t="str">
            <v>Payroll - WSIB payable</v>
          </cell>
        </row>
        <row r="527">
          <cell r="B527" t="str">
            <v>208090</v>
          </cell>
          <cell r="C527" t="str">
            <v>Payroll - EHT payable</v>
          </cell>
        </row>
        <row r="528">
          <cell r="B528" t="str">
            <v>208100</v>
          </cell>
          <cell r="C528" t="str">
            <v>Payroll - Group benefits payable</v>
          </cell>
        </row>
        <row r="529">
          <cell r="B529" t="str">
            <v>208110</v>
          </cell>
          <cell r="C529" t="str">
            <v>Payroll - Life insurance payable</v>
          </cell>
        </row>
        <row r="530">
          <cell r="B530" t="str">
            <v>208120</v>
          </cell>
          <cell r="C530" t="str">
            <v>Payroll - CSB payable</v>
          </cell>
        </row>
        <row r="531">
          <cell r="B531" t="str">
            <v>208130</v>
          </cell>
          <cell r="C531" t="str">
            <v>Payroll - Credit union payable</v>
          </cell>
        </row>
        <row r="532">
          <cell r="B532" t="str">
            <v>208140</v>
          </cell>
          <cell r="C532" t="str">
            <v>Payroll - Other deductions</v>
          </cell>
        </row>
        <row r="533">
          <cell r="B533" t="str">
            <v>208150</v>
          </cell>
          <cell r="C533" t="str">
            <v>Payroll - Support payable</v>
          </cell>
        </row>
        <row r="534">
          <cell r="B534" t="str">
            <v>208200</v>
          </cell>
          <cell r="C534" t="str">
            <v>Payroll - Banked overtime payable</v>
          </cell>
        </row>
        <row r="535">
          <cell r="B535" t="str">
            <v>209000</v>
          </cell>
          <cell r="C535" t="str">
            <v>Customer deposits - Current</v>
          </cell>
        </row>
        <row r="536">
          <cell r="B536" t="str">
            <v>209005</v>
          </cell>
          <cell r="C536" t="str">
            <v>Construction deposits (L)</v>
          </cell>
        </row>
        <row r="537">
          <cell r="B537" t="str">
            <v>209006</v>
          </cell>
          <cell r="C537" t="str">
            <v>Construction deposits - other</v>
          </cell>
        </row>
        <row r="538">
          <cell r="B538" t="str">
            <v>209007</v>
          </cell>
          <cell r="C538" t="str">
            <v>Deposits - meter fees</v>
          </cell>
        </row>
        <row r="539">
          <cell r="B539" t="str">
            <v>209010</v>
          </cell>
          <cell r="C539" t="str">
            <v>Interest on customer deposits - Current</v>
          </cell>
        </row>
        <row r="540">
          <cell r="B540" t="str">
            <v>209020</v>
          </cell>
          <cell r="C540" t="str">
            <v>Interest on construction deposits - Current</v>
          </cell>
        </row>
        <row r="541">
          <cell r="B541" t="str">
            <v>209030</v>
          </cell>
          <cell r="C541" t="str">
            <v>Customer deferred deposits - Current</v>
          </cell>
        </row>
        <row r="542">
          <cell r="B542" t="str">
            <v>209035</v>
          </cell>
          <cell r="C542" t="str">
            <v>Retailer deposits - Current</v>
          </cell>
        </row>
        <row r="543">
          <cell r="B543" t="str">
            <v>209040</v>
          </cell>
          <cell r="C543" t="str">
            <v>Advanced invoice clearing (L)</v>
          </cell>
        </row>
        <row r="544">
          <cell r="B544" t="str">
            <v>209050</v>
          </cell>
          <cell r="C544" t="str">
            <v>Customer rebates payable</v>
          </cell>
        </row>
        <row r="545">
          <cell r="B545" t="str">
            <v>209100</v>
          </cell>
          <cell r="C545" t="str">
            <v>Unearned revenue</v>
          </cell>
        </row>
        <row r="546">
          <cell r="B546" t="str">
            <v>211100</v>
          </cell>
          <cell r="C546" t="str">
            <v>Intercompany accounts payable - Horizon Holdings Inc. (L)</v>
          </cell>
        </row>
        <row r="547">
          <cell r="B547" t="str">
            <v>211110</v>
          </cell>
          <cell r="C547" t="str">
            <v>Intercompany accounts payable - Horizon Utilities - EDO (L)</v>
          </cell>
        </row>
        <row r="548">
          <cell r="B548" t="str">
            <v>211120</v>
          </cell>
          <cell r="C548" t="str">
            <v>Intercompany accounts payable - Horizon Utilities - Customer care (L)</v>
          </cell>
        </row>
        <row r="549">
          <cell r="B549" t="str">
            <v>211130</v>
          </cell>
          <cell r="C549" t="str">
            <v>Intercompany accounts payable - Horizon Energy Solutions Inc. (L)</v>
          </cell>
        </row>
        <row r="550">
          <cell r="B550" t="str">
            <v>211140</v>
          </cell>
          <cell r="C550" t="str">
            <v>Intercompany accounts payable - HESI - MSP (L)</v>
          </cell>
        </row>
        <row r="551">
          <cell r="B551" t="str">
            <v>211150</v>
          </cell>
          <cell r="C551" t="str">
            <v>Intercompany accounts payable - HESI - Water heaters - St. Catharines (L)</v>
          </cell>
        </row>
        <row r="552">
          <cell r="B552" t="str">
            <v>211160</v>
          </cell>
          <cell r="C552" t="str">
            <v>Intercompany accounts payable - Hamilton Hydro Services Inc. (L)</v>
          </cell>
        </row>
        <row r="553">
          <cell r="B553" t="str">
            <v>211170</v>
          </cell>
          <cell r="C553" t="str">
            <v>Intercompany accounts payable - HHSI - Hamilton Community Energy (L)</v>
          </cell>
        </row>
        <row r="554">
          <cell r="B554" t="str">
            <v>211180</v>
          </cell>
          <cell r="C554" t="str">
            <v>Intercompany accounts payable - HHSI - Water heaters Hamilton (L)</v>
          </cell>
        </row>
        <row r="555">
          <cell r="B555" t="str">
            <v>211190</v>
          </cell>
          <cell r="C555" t="str">
            <v>Intercompany accounts payable - HHSI - FibreWired (L)</v>
          </cell>
        </row>
        <row r="556">
          <cell r="B556" t="str">
            <v>211200</v>
          </cell>
          <cell r="C556" t="str">
            <v>Intercompany accounts payable - Hamilton Utilities Corporation (L)</v>
          </cell>
        </row>
        <row r="557">
          <cell r="B557" t="str">
            <v>211300</v>
          </cell>
          <cell r="C557" t="str">
            <v>Intercompany payable - HHSI - Daffron - Water Heaters</v>
          </cell>
        </row>
        <row r="558">
          <cell r="B558" t="str">
            <v>211310</v>
          </cell>
          <cell r="C558" t="str">
            <v>Intercompany payable - HHSI - Daffron - HCE</v>
          </cell>
        </row>
        <row r="559">
          <cell r="B559" t="str">
            <v>211320</v>
          </cell>
          <cell r="C559" t="str">
            <v>Intercompany payable - HESI - Daffron - Water Heaters</v>
          </cell>
        </row>
        <row r="560">
          <cell r="B560" t="str">
            <v>211330</v>
          </cell>
          <cell r="C560" t="str">
            <v>Intercompany payable - HESI - Daffron - MSP</v>
          </cell>
        </row>
        <row r="561">
          <cell r="B561" t="str">
            <v>211400</v>
          </cell>
          <cell r="C561" t="str">
            <v>Intercompany payable - HHSI - Hamilton Community Energy</v>
          </cell>
        </row>
        <row r="562">
          <cell r="B562" t="str">
            <v>211410</v>
          </cell>
          <cell r="C562" t="str">
            <v>Intercompany payable - Hamilton Hydro Services Inc.</v>
          </cell>
        </row>
        <row r="563">
          <cell r="B563" t="str">
            <v>211420</v>
          </cell>
          <cell r="C563" t="str">
            <v>Intercompany payable - HHSI - Water heaters - Hamilton</v>
          </cell>
        </row>
        <row r="564">
          <cell r="B564" t="str">
            <v>211500</v>
          </cell>
          <cell r="C564" t="str">
            <v>Intercompany payable - HESI - MSP</v>
          </cell>
        </row>
        <row r="565">
          <cell r="B565" t="str">
            <v>211510</v>
          </cell>
          <cell r="C565" t="str">
            <v>Intercompany payable - Horizon Energy Solutions Inc.</v>
          </cell>
        </row>
        <row r="566">
          <cell r="B566" t="str">
            <v>211520</v>
          </cell>
          <cell r="C566" t="str">
            <v>Intercompany payable - HESI - Water heaters - St. Catharines</v>
          </cell>
        </row>
        <row r="567">
          <cell r="B567" t="str">
            <v>211610</v>
          </cell>
          <cell r="C567" t="str">
            <v>Intercompany payable - Horizon Utilities - Customer care</v>
          </cell>
        </row>
        <row r="568">
          <cell r="B568" t="str">
            <v>211700</v>
          </cell>
          <cell r="C568" t="str">
            <v>Intercompany payable - Horizon Holdings Inc.</v>
          </cell>
        </row>
        <row r="569">
          <cell r="B569" t="str">
            <v>211800</v>
          </cell>
          <cell r="C569" t="str">
            <v>Intercompany payable - Horizon Utilities - EDO</v>
          </cell>
        </row>
        <row r="570">
          <cell r="B570" t="str">
            <v>211900</v>
          </cell>
          <cell r="C570" t="str">
            <v>Intercompany payable - Hamilton Utilities Corporation</v>
          </cell>
        </row>
        <row r="571">
          <cell r="B571" t="str">
            <v>212100</v>
          </cell>
          <cell r="C571" t="str">
            <v>Intercompany accounts receivable SHGI</v>
          </cell>
        </row>
        <row r="572">
          <cell r="B572" t="str">
            <v>218000</v>
          </cell>
          <cell r="C572" t="str">
            <v>Intercompany loan payable (L)</v>
          </cell>
        </row>
        <row r="573">
          <cell r="B573" t="str">
            <v>219000</v>
          </cell>
          <cell r="C573" t="str">
            <v>Intercompany loan receivable (L)</v>
          </cell>
        </row>
        <row r="574">
          <cell r="B574" t="str">
            <v>220000</v>
          </cell>
          <cell r="C574" t="str">
            <v>Accrued salaries and wages</v>
          </cell>
        </row>
        <row r="575">
          <cell r="B575" t="str">
            <v>221000</v>
          </cell>
          <cell r="C575" t="str">
            <v>Accrued payroll tax</v>
          </cell>
        </row>
        <row r="576">
          <cell r="B576" t="str">
            <v>222000</v>
          </cell>
          <cell r="C576" t="str">
            <v>Accrued dividend payable</v>
          </cell>
        </row>
        <row r="577">
          <cell r="B577" t="str">
            <v>224000</v>
          </cell>
          <cell r="C577" t="str">
            <v>Accrued employee benefit and payroll deduction</v>
          </cell>
        </row>
        <row r="578">
          <cell r="B578" t="str">
            <v>226000</v>
          </cell>
          <cell r="C578" t="str">
            <v>Accrued bonus</v>
          </cell>
        </row>
        <row r="579">
          <cell r="B579" t="str">
            <v>227000</v>
          </cell>
          <cell r="C579" t="str">
            <v>Accrued vacation</v>
          </cell>
        </row>
        <row r="580">
          <cell r="B580" t="str">
            <v>229000</v>
          </cell>
          <cell r="C580" t="str">
            <v>Other accrued liabilities</v>
          </cell>
        </row>
        <row r="581">
          <cell r="B581" t="str">
            <v>229100</v>
          </cell>
          <cell r="C581" t="str">
            <v>Other accrued liabilities - Regulatory</v>
          </cell>
        </row>
        <row r="582">
          <cell r="B582" t="str">
            <v>229200</v>
          </cell>
          <cell r="C582" t="str">
            <v>Other accrued liabilities - Backbilling</v>
          </cell>
        </row>
        <row r="583">
          <cell r="B583" t="str">
            <v>229400</v>
          </cell>
          <cell r="C583" t="str">
            <v>Accrual for tax - Federal</v>
          </cell>
        </row>
        <row r="584">
          <cell r="B584" t="str">
            <v>229500</v>
          </cell>
          <cell r="C584" t="str">
            <v>Accrual for tax - Provincial</v>
          </cell>
        </row>
        <row r="585">
          <cell r="B585" t="str">
            <v>230100</v>
          </cell>
          <cell r="C585" t="str">
            <v>Deferred revenue (L)</v>
          </cell>
        </row>
        <row r="586">
          <cell r="B586" t="str">
            <v>230200</v>
          </cell>
          <cell r="C586" t="str">
            <v>Deferred revenue</v>
          </cell>
        </row>
        <row r="587">
          <cell r="B587" t="str">
            <v>230600</v>
          </cell>
          <cell r="C587" t="str">
            <v>Employee future benefits</v>
          </cell>
        </row>
        <row r="588">
          <cell r="B588" t="str">
            <v>230800</v>
          </cell>
          <cell r="C588" t="str">
            <v>Pensions - Past service liability</v>
          </cell>
        </row>
        <row r="589">
          <cell r="B589" t="str">
            <v>231000</v>
          </cell>
          <cell r="C589" t="str">
            <v>Vested sick leave liability</v>
          </cell>
        </row>
        <row r="590">
          <cell r="B590" t="str">
            <v>231100</v>
          </cell>
          <cell r="C590" t="str">
            <v>Capital lease obligiation - long-term</v>
          </cell>
        </row>
        <row r="591">
          <cell r="B591" t="str">
            <v>232000</v>
          </cell>
          <cell r="C591" t="str">
            <v>Stale dated cheques</v>
          </cell>
        </row>
        <row r="592">
          <cell r="B592" t="str">
            <v>233500</v>
          </cell>
          <cell r="C592" t="str">
            <v>Unamortized bond premium</v>
          </cell>
        </row>
        <row r="593">
          <cell r="B593" t="str">
            <v>234000</v>
          </cell>
          <cell r="C593" t="str">
            <v>Accrued pension cost liability</v>
          </cell>
        </row>
        <row r="594">
          <cell r="B594" t="str">
            <v>235000</v>
          </cell>
          <cell r="C594" t="str">
            <v>Future income taxes - Long-term</v>
          </cell>
        </row>
        <row r="595">
          <cell r="B595" t="str">
            <v>236000</v>
          </cell>
          <cell r="C595" t="str">
            <v>Due to HUC re: Qualifying transition costs recovery</v>
          </cell>
        </row>
        <row r="596">
          <cell r="B596" t="str">
            <v>237000</v>
          </cell>
          <cell r="C596" t="str">
            <v>Due to SCHI re: Qualifying transition costs recovery</v>
          </cell>
        </row>
        <row r="597">
          <cell r="B597" t="str">
            <v>238000</v>
          </cell>
          <cell r="C597" t="str">
            <v>Due from SCHI - MPA indemnity</v>
          </cell>
        </row>
        <row r="598">
          <cell r="B598" t="str">
            <v>239000</v>
          </cell>
          <cell r="C598" t="str">
            <v>Other regulatory liabilities</v>
          </cell>
        </row>
        <row r="599">
          <cell r="B599" t="str">
            <v>247000</v>
          </cell>
          <cell r="C599" t="str">
            <v>Debt retirement charges payable</v>
          </cell>
        </row>
        <row r="600">
          <cell r="B600" t="str">
            <v>247500</v>
          </cell>
          <cell r="C600" t="str">
            <v>GST payable</v>
          </cell>
        </row>
        <row r="601">
          <cell r="B601" t="str">
            <v>248000</v>
          </cell>
          <cell r="C601" t="str">
            <v>PST payable</v>
          </cell>
        </row>
        <row r="602">
          <cell r="B602" t="str">
            <v>248500</v>
          </cell>
          <cell r="C602" t="str">
            <v>Sales tax on advanced invoices</v>
          </cell>
        </row>
        <row r="603">
          <cell r="B603" t="str">
            <v>249500</v>
          </cell>
          <cell r="C603" t="str">
            <v>Customer deposits - Long-term</v>
          </cell>
        </row>
        <row r="604">
          <cell r="B604" t="str">
            <v>249600</v>
          </cell>
          <cell r="C604" t="str">
            <v>Construction deposits - Long-term (L)</v>
          </cell>
        </row>
        <row r="605">
          <cell r="B605" t="str">
            <v>249700</v>
          </cell>
          <cell r="C605" t="str">
            <v>Retaler deposits - Long-term</v>
          </cell>
        </row>
        <row r="606">
          <cell r="B606" t="str">
            <v>251000</v>
          </cell>
          <cell r="C606" t="str">
            <v>Notes payable</v>
          </cell>
        </row>
        <row r="607">
          <cell r="B607" t="str">
            <v>262000</v>
          </cell>
          <cell r="C607" t="str">
            <v>Current portion of long-term debt</v>
          </cell>
        </row>
        <row r="608">
          <cell r="B608" t="str">
            <v>263000</v>
          </cell>
          <cell r="C608" t="str">
            <v>Accrued interest on long-term debt</v>
          </cell>
        </row>
        <row r="609">
          <cell r="B609" t="str">
            <v>270000</v>
          </cell>
          <cell r="C609" t="str">
            <v>Long-term portion of obligation under capital lease</v>
          </cell>
        </row>
        <row r="610">
          <cell r="B610" t="str">
            <v>272000</v>
          </cell>
          <cell r="C610" t="str">
            <v>Long-term debt</v>
          </cell>
        </row>
        <row r="611">
          <cell r="B611" t="str">
            <v>275000</v>
          </cell>
          <cell r="C611" t="str">
            <v>Debenture - bond issuance long term portion</v>
          </cell>
        </row>
        <row r="612">
          <cell r="B612" t="str">
            <v>285000</v>
          </cell>
          <cell r="C612" t="str">
            <v>Future income taxes - Current</v>
          </cell>
        </row>
        <row r="613">
          <cell r="B613" t="str">
            <v>294000</v>
          </cell>
          <cell r="C613" t="str">
            <v>Notes payable to associated companies</v>
          </cell>
        </row>
        <row r="614">
          <cell r="B614" t="str">
            <v>300000</v>
          </cell>
          <cell r="C614" t="str">
            <v>Common stock</v>
          </cell>
        </row>
        <row r="615">
          <cell r="B615" t="str">
            <v>301000</v>
          </cell>
          <cell r="C615" t="str">
            <v>Contributed surplus</v>
          </cell>
        </row>
        <row r="616">
          <cell r="B616" t="str">
            <v>302000</v>
          </cell>
          <cell r="C616" t="str">
            <v>Minority interest</v>
          </cell>
        </row>
        <row r="617">
          <cell r="B617" t="str">
            <v>310000</v>
          </cell>
          <cell r="C617" t="str">
            <v>Preferred stock</v>
          </cell>
        </row>
        <row r="618">
          <cell r="B618" t="str">
            <v>340000</v>
          </cell>
          <cell r="C618" t="str">
            <v>Retained earnings</v>
          </cell>
        </row>
        <row r="619">
          <cell r="B619" t="str">
            <v>350000</v>
          </cell>
          <cell r="C619" t="str">
            <v>Dividend - Common stock</v>
          </cell>
        </row>
        <row r="620">
          <cell r="B620" t="str">
            <v>351000</v>
          </cell>
          <cell r="C620" t="str">
            <v>Dividend - Preferred stock</v>
          </cell>
        </row>
        <row r="621">
          <cell r="B621" t="str">
            <v>360000</v>
          </cell>
          <cell r="C621" t="str">
            <v>Accumulated income</v>
          </cell>
        </row>
        <row r="622">
          <cell r="B622" t="str">
            <v>400600</v>
          </cell>
          <cell r="C622" t="str">
            <v>Residential energy sales - Power</v>
          </cell>
        </row>
        <row r="623">
          <cell r="B623" t="str">
            <v>400601</v>
          </cell>
          <cell r="C623" t="str">
            <v>Residential energy sales - Power adjustment</v>
          </cell>
        </row>
        <row r="624">
          <cell r="B624" t="str">
            <v>402000</v>
          </cell>
          <cell r="C624" t="str">
            <v>Large users energy sales - Power</v>
          </cell>
        </row>
        <row r="625">
          <cell r="B625" t="str">
            <v>402001</v>
          </cell>
          <cell r="C625" t="str">
            <v>Large users energy sales - Power adjustment</v>
          </cell>
        </row>
        <row r="626">
          <cell r="B626" t="str">
            <v>402500</v>
          </cell>
          <cell r="C626" t="str">
            <v>Street lighting energy sales - Power</v>
          </cell>
        </row>
        <row r="627">
          <cell r="B627" t="str">
            <v>402501</v>
          </cell>
          <cell r="C627" t="str">
            <v>Street lighting energy sales - Power adjustment</v>
          </cell>
        </row>
        <row r="628">
          <cell r="B628" t="str">
            <v>403000</v>
          </cell>
          <cell r="C628" t="str">
            <v>Sentinel lighting energy sales - Power</v>
          </cell>
        </row>
        <row r="629">
          <cell r="B629" t="str">
            <v>403001</v>
          </cell>
          <cell r="C629" t="str">
            <v>Sentinel lighting energy sales - Power adjustment</v>
          </cell>
        </row>
        <row r="630">
          <cell r="B630" t="str">
            <v>403500</v>
          </cell>
          <cell r="C630" t="str">
            <v>General service &lt;50 kW energy sales - Power</v>
          </cell>
        </row>
        <row r="631">
          <cell r="B631" t="str">
            <v>403501</v>
          </cell>
          <cell r="C631" t="str">
            <v>General service &lt;50 kW energy sales - Power adjustment</v>
          </cell>
        </row>
        <row r="632">
          <cell r="B632" t="str">
            <v>403510</v>
          </cell>
          <cell r="C632" t="str">
            <v>General service &gt;50 kW energy sales - Power</v>
          </cell>
        </row>
        <row r="633">
          <cell r="B633" t="str">
            <v>403511</v>
          </cell>
          <cell r="C633" t="str">
            <v>General service &gt;50 kW energy sales - Power adjustment</v>
          </cell>
        </row>
        <row r="634">
          <cell r="B634" t="str">
            <v>403520</v>
          </cell>
          <cell r="C634" t="str">
            <v>Unmetered energy sales - Power</v>
          </cell>
        </row>
        <row r="635">
          <cell r="B635" t="str">
            <v>403521</v>
          </cell>
          <cell r="C635" t="str">
            <v>Unmetered energy sales - Power adjustment</v>
          </cell>
        </row>
        <row r="636">
          <cell r="B636" t="str">
            <v>405000</v>
          </cell>
          <cell r="C636" t="str">
            <v>Revenue adjustment - power</v>
          </cell>
        </row>
        <row r="637">
          <cell r="B637" t="str">
            <v>405001</v>
          </cell>
          <cell r="C637" t="str">
            <v>Revenue adjustment - power adjustment</v>
          </cell>
        </row>
        <row r="638">
          <cell r="B638" t="str">
            <v>405500</v>
          </cell>
          <cell r="C638" t="str">
            <v>Energy sales for resale (retailers)</v>
          </cell>
        </row>
        <row r="639">
          <cell r="B639" t="str">
            <v>406200</v>
          </cell>
          <cell r="C639" t="str">
            <v>Billed - WMS</v>
          </cell>
        </row>
        <row r="640">
          <cell r="B640" t="str">
            <v>406400</v>
          </cell>
          <cell r="C640" t="str">
            <v>Billed - One time</v>
          </cell>
        </row>
        <row r="641">
          <cell r="B641" t="str">
            <v>406600</v>
          </cell>
          <cell r="C641" t="str">
            <v>Billed - NW</v>
          </cell>
        </row>
        <row r="642">
          <cell r="B642" t="str">
            <v>406800</v>
          </cell>
          <cell r="C642" t="str">
            <v>Billed - CN</v>
          </cell>
        </row>
        <row r="643">
          <cell r="B643" t="str">
            <v>407500</v>
          </cell>
          <cell r="C643" t="str">
            <v>Billed - LV</v>
          </cell>
        </row>
        <row r="644">
          <cell r="B644" t="str">
            <v>408000</v>
          </cell>
          <cell r="C644" t="str">
            <v>Distribution services revenue - Residential - Fixed</v>
          </cell>
        </row>
        <row r="645">
          <cell r="B645" t="str">
            <v>408001</v>
          </cell>
          <cell r="C645" t="str">
            <v>Distribution services revenue - Large users - Fixed</v>
          </cell>
        </row>
        <row r="646">
          <cell r="B646" t="str">
            <v>408002</v>
          </cell>
          <cell r="C646" t="str">
            <v>Distribution services revenue - Street lighting - Fixed</v>
          </cell>
        </row>
        <row r="647">
          <cell r="B647" t="str">
            <v>408003</v>
          </cell>
          <cell r="C647" t="str">
            <v>Distribution services revenue - Sentinel lighting - Fixed</v>
          </cell>
        </row>
        <row r="648">
          <cell r="B648" t="str">
            <v>408004</v>
          </cell>
          <cell r="C648" t="str">
            <v>Distribution services revenue - General services &lt; 50 kW - Fixed</v>
          </cell>
        </row>
        <row r="649">
          <cell r="B649" t="str">
            <v>408005</v>
          </cell>
          <cell r="C649" t="str">
            <v>Distribution services revenue - General services &gt; 50 kW - Fixed</v>
          </cell>
        </row>
        <row r="650">
          <cell r="B650" t="str">
            <v>408006</v>
          </cell>
          <cell r="C650" t="str">
            <v>Distribution services revenue - Unmetered - Fixed</v>
          </cell>
        </row>
        <row r="651">
          <cell r="B651" t="str">
            <v>408008</v>
          </cell>
          <cell r="C651" t="str">
            <v>Distribution services revenue - Adjustment - Fixed</v>
          </cell>
        </row>
        <row r="652">
          <cell r="B652" t="str">
            <v>408009</v>
          </cell>
          <cell r="C652" t="str">
            <v>Distribution services revenue - SSS administration charge - Fixed</v>
          </cell>
        </row>
        <row r="653">
          <cell r="B653" t="str">
            <v>408010</v>
          </cell>
          <cell r="C653" t="str">
            <v>Regulatory assets drawdown - Fixed</v>
          </cell>
        </row>
        <row r="654">
          <cell r="B654" t="str">
            <v>408012</v>
          </cell>
          <cell r="C654" t="str">
            <v>Other PILS adjustments - Fixed</v>
          </cell>
        </row>
        <row r="655">
          <cell r="B655" t="str">
            <v>408014</v>
          </cell>
          <cell r="C655" t="str">
            <v>Backbilling adjustments - Fixed</v>
          </cell>
        </row>
        <row r="656">
          <cell r="B656" t="str">
            <v>408016</v>
          </cell>
          <cell r="C656" t="str">
            <v>Distribution services revenue - Unbilled - Fixed</v>
          </cell>
        </row>
        <row r="657">
          <cell r="B657" t="str">
            <v>408018</v>
          </cell>
          <cell r="C657" t="str">
            <v>Distribution services revenue - Adjustment - Smart meter</v>
          </cell>
        </row>
        <row r="658">
          <cell r="B658" t="str">
            <v>408030</v>
          </cell>
          <cell r="C658" t="str">
            <v>Distribution services revenue - Residential - Variable</v>
          </cell>
        </row>
        <row r="659">
          <cell r="B659" t="str">
            <v>408031</v>
          </cell>
          <cell r="C659" t="str">
            <v>Distribution services revenue - Large users - Variable</v>
          </cell>
        </row>
        <row r="660">
          <cell r="B660" t="str">
            <v>408032</v>
          </cell>
          <cell r="C660" t="str">
            <v>Distribution services revenue - Street lighting - Variable</v>
          </cell>
        </row>
        <row r="661">
          <cell r="B661" t="str">
            <v>408033</v>
          </cell>
          <cell r="C661" t="str">
            <v>Distribution services revenue - Sentinel lighting - Variable</v>
          </cell>
        </row>
        <row r="662">
          <cell r="B662" t="str">
            <v>408034</v>
          </cell>
          <cell r="C662" t="str">
            <v>Distribution services revenue - General services &lt; 50 kW - Variable</v>
          </cell>
        </row>
        <row r="663">
          <cell r="B663" t="str">
            <v>408035</v>
          </cell>
          <cell r="C663" t="str">
            <v>Distribution services revenue - General services &gt; 50 kW - Variable</v>
          </cell>
        </row>
        <row r="664">
          <cell r="B664" t="str">
            <v>408036</v>
          </cell>
          <cell r="C664" t="str">
            <v>Distribution services revenue - Unmetered - Variable</v>
          </cell>
        </row>
        <row r="665">
          <cell r="B665" t="str">
            <v>408037</v>
          </cell>
          <cell r="C665" t="str">
            <v>Distribution services revenue - Standby - Variable</v>
          </cell>
        </row>
        <row r="666">
          <cell r="B666" t="str">
            <v>408038</v>
          </cell>
          <cell r="C666" t="str">
            <v>Distribution services revenue - Adjustment - Variable</v>
          </cell>
        </row>
        <row r="667">
          <cell r="B667" t="str">
            <v>408039</v>
          </cell>
          <cell r="C667" t="str">
            <v>Distribution services revenue - Unbilled - Variable</v>
          </cell>
        </row>
        <row r="668">
          <cell r="B668" t="str">
            <v>408040</v>
          </cell>
          <cell r="C668" t="str">
            <v>Regulatory assets drawdown - Variable</v>
          </cell>
        </row>
        <row r="669">
          <cell r="B669" t="str">
            <v>408042</v>
          </cell>
          <cell r="C669" t="str">
            <v>PILS 2007 drawdown - Variable</v>
          </cell>
        </row>
        <row r="670">
          <cell r="B670" t="str">
            <v>408044</v>
          </cell>
          <cell r="C670" t="str">
            <v>Backbilling adjustments - Variable</v>
          </cell>
        </row>
        <row r="671">
          <cell r="B671" t="str">
            <v>408046</v>
          </cell>
          <cell r="C671" t="str">
            <v>Distribution services revenue - Load transfer - Variable</v>
          </cell>
        </row>
        <row r="672">
          <cell r="B672" t="str">
            <v>408048</v>
          </cell>
          <cell r="C672" t="str">
            <v>Distribution services revenue - Theft of power - Variable</v>
          </cell>
        </row>
        <row r="673">
          <cell r="B673" t="str">
            <v>408070</v>
          </cell>
          <cell r="C673" t="str">
            <v>Transformer discounts - GS &lt; 50 kW</v>
          </cell>
        </row>
        <row r="674">
          <cell r="B674" t="str">
            <v>408071</v>
          </cell>
          <cell r="C674" t="str">
            <v>Transformer discounts - GS &gt; 50 kW</v>
          </cell>
        </row>
        <row r="675">
          <cell r="B675" t="str">
            <v>408072</v>
          </cell>
          <cell r="C675" t="str">
            <v>Transformer discounts - Large users</v>
          </cell>
        </row>
        <row r="676">
          <cell r="B676" t="str">
            <v>408200</v>
          </cell>
          <cell r="C676" t="str">
            <v>Retail services revenue - Establishing service agreements</v>
          </cell>
        </row>
        <row r="677">
          <cell r="B677" t="str">
            <v>408210</v>
          </cell>
          <cell r="C677" t="str">
            <v>Retail services revenue - Distributor consolidated billing</v>
          </cell>
        </row>
        <row r="678">
          <cell r="B678" t="str">
            <v>408220</v>
          </cell>
          <cell r="C678" t="str">
            <v>Retail services revenue - Retailer consolidated billing</v>
          </cell>
        </row>
        <row r="679">
          <cell r="B679" t="str">
            <v>408400</v>
          </cell>
          <cell r="C679" t="str">
            <v>Service transaction request revenue - Retailer request fee</v>
          </cell>
        </row>
        <row r="680">
          <cell r="B680" t="str">
            <v>408410</v>
          </cell>
          <cell r="C680" t="str">
            <v>Service transaction request revenue - Retailer processing fee</v>
          </cell>
        </row>
        <row r="681">
          <cell r="B681" t="str">
            <v>409005</v>
          </cell>
          <cell r="C681" t="str">
            <v>Power purchased</v>
          </cell>
        </row>
        <row r="682">
          <cell r="B682" t="str">
            <v>409008</v>
          </cell>
          <cell r="C682" t="str">
            <v>Charges - WMS</v>
          </cell>
        </row>
        <row r="683">
          <cell r="B683" t="str">
            <v>409010</v>
          </cell>
          <cell r="C683" t="str">
            <v>Cost of power adjustments</v>
          </cell>
        </row>
        <row r="684">
          <cell r="B684" t="str">
            <v>409012</v>
          </cell>
          <cell r="C684" t="str">
            <v>Charges - WMS one time</v>
          </cell>
        </row>
        <row r="685">
          <cell r="B685" t="str">
            <v>409014</v>
          </cell>
          <cell r="C685" t="str">
            <v>Charges - Retail transmission - NW</v>
          </cell>
        </row>
        <row r="686">
          <cell r="B686" t="str">
            <v>409016</v>
          </cell>
          <cell r="C686" t="str">
            <v>Charges - Retail transmission - CN</v>
          </cell>
        </row>
        <row r="687">
          <cell r="B687" t="str">
            <v>409018</v>
          </cell>
          <cell r="C687" t="str">
            <v>Charges - Low voltage</v>
          </cell>
        </row>
        <row r="688">
          <cell r="B688" t="str">
            <v>410000</v>
          </cell>
          <cell r="C688" t="str">
            <v>Rental income - Pole and duct</v>
          </cell>
        </row>
        <row r="689">
          <cell r="B689" t="str">
            <v>410010</v>
          </cell>
          <cell r="C689" t="str">
            <v>Rental income - Pole and duct - Intercompany</v>
          </cell>
        </row>
        <row r="690">
          <cell r="B690" t="str">
            <v>411000</v>
          </cell>
          <cell r="C690" t="str">
            <v>Building rental - John Street (Daffron)</v>
          </cell>
        </row>
        <row r="691">
          <cell r="B691" t="str">
            <v>411500</v>
          </cell>
          <cell r="C691" t="str">
            <v>Building rental - John Street (City of Hamilton)</v>
          </cell>
        </row>
        <row r="692">
          <cell r="B692" t="str">
            <v>412000</v>
          </cell>
          <cell r="C692" t="str">
            <v>Building rental - Stoney Creek</v>
          </cell>
        </row>
        <row r="693">
          <cell r="B693" t="str">
            <v>412500</v>
          </cell>
          <cell r="C693" t="str">
            <v>Building rental - Governor's Road</v>
          </cell>
        </row>
        <row r="694">
          <cell r="B694" t="str">
            <v>413000</v>
          </cell>
          <cell r="C694" t="str">
            <v>Building rental - St. Catharines</v>
          </cell>
        </row>
        <row r="695">
          <cell r="B695" t="str">
            <v>420000</v>
          </cell>
          <cell r="C695" t="str">
            <v>Late payment charges</v>
          </cell>
        </row>
        <row r="696">
          <cell r="B696" t="str">
            <v>421000</v>
          </cell>
          <cell r="C696" t="str">
            <v>Lawyers fees</v>
          </cell>
        </row>
        <row r="697">
          <cell r="B697" t="str">
            <v>421100</v>
          </cell>
          <cell r="C697" t="str">
            <v>Income tax letter</v>
          </cell>
        </row>
        <row r="698">
          <cell r="B698" t="str">
            <v>421200</v>
          </cell>
          <cell r="C698" t="str">
            <v>Notification charge</v>
          </cell>
        </row>
        <row r="699">
          <cell r="B699" t="str">
            <v>421300</v>
          </cell>
          <cell r="C699" t="str">
            <v>Account history</v>
          </cell>
        </row>
        <row r="700">
          <cell r="B700" t="str">
            <v>421400</v>
          </cell>
          <cell r="C700" t="str">
            <v>Legal letter</v>
          </cell>
        </row>
        <row r="701">
          <cell r="B701" t="str">
            <v>421500</v>
          </cell>
          <cell r="C701" t="str">
            <v>NSF payment charges</v>
          </cell>
        </row>
        <row r="702">
          <cell r="B702" t="str">
            <v>421600</v>
          </cell>
          <cell r="C702" t="str">
            <v>Special meter reads</v>
          </cell>
        </row>
        <row r="703">
          <cell r="B703" t="str">
            <v>421700</v>
          </cell>
          <cell r="C703" t="str">
            <v>Meter dispute charges</v>
          </cell>
        </row>
        <row r="704">
          <cell r="B704" t="str">
            <v>421800</v>
          </cell>
          <cell r="C704" t="str">
            <v>Statement of account</v>
          </cell>
        </row>
        <row r="705">
          <cell r="B705" t="str">
            <v>421900</v>
          </cell>
          <cell r="C705" t="str">
            <v>Post dated cheque removal</v>
          </cell>
        </row>
        <row r="706">
          <cell r="B706" t="str">
            <v>422000</v>
          </cell>
          <cell r="C706" t="str">
            <v>Collection charges</v>
          </cell>
        </row>
        <row r="707">
          <cell r="B707" t="str">
            <v>422100</v>
          </cell>
          <cell r="C707" t="str">
            <v>Reconnection charges</v>
          </cell>
        </row>
        <row r="708">
          <cell r="B708" t="str">
            <v>422200</v>
          </cell>
          <cell r="C708" t="str">
            <v>Credit checks</v>
          </cell>
        </row>
        <row r="709">
          <cell r="B709" t="str">
            <v>422300</v>
          </cell>
          <cell r="C709" t="str">
            <v>Duplicate invoice charges</v>
          </cell>
        </row>
        <row r="710">
          <cell r="B710" t="str">
            <v>422400</v>
          </cell>
          <cell r="C710" t="str">
            <v>Request for other billing information</v>
          </cell>
        </row>
        <row r="711">
          <cell r="B711" t="str">
            <v>422500</v>
          </cell>
          <cell r="C711" t="str">
            <v>New connection charges</v>
          </cell>
        </row>
        <row r="712">
          <cell r="B712" t="str">
            <v>423000</v>
          </cell>
          <cell r="C712" t="str">
            <v>Meter department charges</v>
          </cell>
        </row>
        <row r="713">
          <cell r="B713" t="str">
            <v>423500</v>
          </cell>
          <cell r="C713" t="str">
            <v>Theft of power</v>
          </cell>
        </row>
        <row r="714">
          <cell r="B714" t="str">
            <v>424000</v>
          </cell>
          <cell r="C714" t="str">
            <v>Scrap sales</v>
          </cell>
        </row>
        <row r="715">
          <cell r="B715" t="str">
            <v>424500</v>
          </cell>
          <cell r="C715" t="str">
            <v>Merchandising</v>
          </cell>
        </row>
        <row r="716">
          <cell r="B716" t="str">
            <v>425000</v>
          </cell>
          <cell r="C716" t="str">
            <v>City call centre charges</v>
          </cell>
        </row>
        <row r="717">
          <cell r="B717" t="str">
            <v>426000</v>
          </cell>
          <cell r="C717" t="str">
            <v>Ontario Power Authority program bonus</v>
          </cell>
        </row>
        <row r="718">
          <cell r="B718" t="str">
            <v>427000</v>
          </cell>
          <cell r="C718" t="str">
            <v>Water heater rental</v>
          </cell>
        </row>
        <row r="719">
          <cell r="B719" t="str">
            <v>427500</v>
          </cell>
          <cell r="C719" t="str">
            <v>Sentinel light rental</v>
          </cell>
        </row>
        <row r="720">
          <cell r="B720" t="str">
            <v>429900</v>
          </cell>
          <cell r="C720" t="str">
            <v>Miscellaneous revenue</v>
          </cell>
        </row>
        <row r="721">
          <cell r="B721" t="str">
            <v>429910</v>
          </cell>
          <cell r="C721" t="str">
            <v>Miscellaneous revenue - Intercompany</v>
          </cell>
        </row>
        <row r="722">
          <cell r="B722" t="str">
            <v>430000</v>
          </cell>
          <cell r="C722" t="str">
            <v>Water billing</v>
          </cell>
        </row>
        <row r="723">
          <cell r="B723" t="str">
            <v>431000</v>
          </cell>
          <cell r="C723" t="str">
            <v>Water billing late payment charges</v>
          </cell>
        </row>
        <row r="724">
          <cell r="B724" t="str">
            <v>431500</v>
          </cell>
          <cell r="C724" t="str">
            <v>WNH payment processing charges</v>
          </cell>
        </row>
        <row r="725">
          <cell r="B725" t="str">
            <v>440000</v>
          </cell>
          <cell r="C725" t="str">
            <v>Management fee revenue</v>
          </cell>
        </row>
        <row r="726">
          <cell r="B726" t="str">
            <v>440010</v>
          </cell>
          <cell r="C726" t="str">
            <v>Billing and customer service fees - EDO</v>
          </cell>
        </row>
        <row r="727">
          <cell r="B727" t="str">
            <v>440020</v>
          </cell>
          <cell r="C727" t="str">
            <v>Billing and customer service fees - Water heaters</v>
          </cell>
        </row>
        <row r="728">
          <cell r="B728" t="str">
            <v>440030</v>
          </cell>
          <cell r="C728" t="str">
            <v>Management fee revenue - Intercompany - Horizon</v>
          </cell>
        </row>
        <row r="729">
          <cell r="B729" t="str">
            <v>440040</v>
          </cell>
          <cell r="C729" t="str">
            <v>Management fee revenue - Intercompany - HUC</v>
          </cell>
        </row>
        <row r="730">
          <cell r="B730" t="str">
            <v>451000</v>
          </cell>
          <cell r="C730" t="str">
            <v>Revenue - Cooling</v>
          </cell>
        </row>
        <row r="731">
          <cell r="B731" t="str">
            <v>452000</v>
          </cell>
          <cell r="C731" t="str">
            <v>Revenue - Thermal heat</v>
          </cell>
        </row>
        <row r="732">
          <cell r="B732" t="str">
            <v>453000</v>
          </cell>
          <cell r="C732" t="str">
            <v>Revenue - Electricity</v>
          </cell>
        </row>
        <row r="733">
          <cell r="B733" t="str">
            <v>459000</v>
          </cell>
          <cell r="C733" t="str">
            <v>Telecommunication service charges</v>
          </cell>
        </row>
        <row r="734">
          <cell r="B734" t="str">
            <v>459010</v>
          </cell>
          <cell r="C734" t="str">
            <v>Telecommunication service charges - Intercompany</v>
          </cell>
        </row>
        <row r="735">
          <cell r="B735" t="str">
            <v>490000</v>
          </cell>
          <cell r="C735" t="str">
            <v>Interest income - Intercompany</v>
          </cell>
        </row>
        <row r="736">
          <cell r="B736" t="str">
            <v>491000</v>
          </cell>
          <cell r="C736" t="str">
            <v>Interest income - Bank</v>
          </cell>
        </row>
        <row r="737">
          <cell r="B737" t="str">
            <v>492000</v>
          </cell>
          <cell r="C737" t="str">
            <v>Interest income - Miscellaneous receivables</v>
          </cell>
        </row>
        <row r="738">
          <cell r="B738" t="str">
            <v>498000</v>
          </cell>
          <cell r="C738" t="str">
            <v>Dividend income</v>
          </cell>
        </row>
        <row r="739">
          <cell r="B739" t="str">
            <v>499900</v>
          </cell>
          <cell r="C739" t="str">
            <v>Billing and customer service revenue (Reporting purposes only)</v>
          </cell>
        </row>
        <row r="740">
          <cell r="B740" t="str">
            <v>499910</v>
          </cell>
          <cell r="C740" t="str">
            <v>Other revenue (Reporting purposes only)</v>
          </cell>
        </row>
        <row r="741">
          <cell r="B741" t="str">
            <v>499920</v>
          </cell>
          <cell r="C741" t="str">
            <v>Interest income (Reporting purposes only)</v>
          </cell>
        </row>
        <row r="742">
          <cell r="B742" t="str">
            <v>500000</v>
          </cell>
          <cell r="C742" t="str">
            <v>Cost of goods sold</v>
          </cell>
        </row>
        <row r="743">
          <cell r="B743" t="str">
            <v>502000</v>
          </cell>
          <cell r="C743" t="str">
            <v>Cost of service sold</v>
          </cell>
        </row>
        <row r="744">
          <cell r="B744" t="str">
            <v>503000</v>
          </cell>
          <cell r="C744" t="str">
            <v>Cost of service sold-contra account</v>
          </cell>
        </row>
        <row r="745">
          <cell r="B745" t="str">
            <v>600000</v>
          </cell>
          <cell r="C745" t="str">
            <v>Salaries</v>
          </cell>
        </row>
        <row r="746">
          <cell r="B746" t="str">
            <v>601000</v>
          </cell>
          <cell r="C746" t="str">
            <v>Overtime</v>
          </cell>
        </row>
        <row r="747">
          <cell r="B747" t="str">
            <v>604000</v>
          </cell>
          <cell r="C747" t="str">
            <v>Contract labour</v>
          </cell>
        </row>
        <row r="748">
          <cell r="B748" t="str">
            <v>605000</v>
          </cell>
          <cell r="C748" t="str">
            <v>Bonus</v>
          </cell>
        </row>
        <row r="749">
          <cell r="B749" t="str">
            <v>605500</v>
          </cell>
          <cell r="C749" t="str">
            <v>Commissions</v>
          </cell>
        </row>
        <row r="750">
          <cell r="B750" t="str">
            <v>606000</v>
          </cell>
          <cell r="C750" t="str">
            <v>Overtime and vacation payout</v>
          </cell>
        </row>
        <row r="751">
          <cell r="B751" t="str">
            <v>608000</v>
          </cell>
          <cell r="C751" t="str">
            <v>Direct labour - Work order</v>
          </cell>
        </row>
        <row r="752">
          <cell r="B752" t="str">
            <v>608090</v>
          </cell>
          <cell r="C752" t="str">
            <v>Direct labour - Work order - Contra</v>
          </cell>
        </row>
        <row r="753">
          <cell r="B753" t="str">
            <v>608100</v>
          </cell>
          <cell r="C753" t="str">
            <v>Direct labour - Work order - Overhead</v>
          </cell>
        </row>
        <row r="754">
          <cell r="B754" t="str">
            <v>608190</v>
          </cell>
          <cell r="C754" t="str">
            <v>Direct labour - Work order - Overhead - Contra</v>
          </cell>
        </row>
        <row r="755">
          <cell r="B755" t="str">
            <v>609000</v>
          </cell>
          <cell r="C755" t="str">
            <v>Direct labour - Project (ABC costs)</v>
          </cell>
        </row>
        <row r="756">
          <cell r="B756" t="str">
            <v>609090</v>
          </cell>
          <cell r="C756" t="str">
            <v>Direct labour - Project (ABC costs) - Contra</v>
          </cell>
        </row>
        <row r="757">
          <cell r="B757" t="str">
            <v>609100</v>
          </cell>
          <cell r="C757" t="str">
            <v>Direct labour - Project (ABC costs) - Overhead</v>
          </cell>
        </row>
        <row r="758">
          <cell r="B758" t="str">
            <v>609190</v>
          </cell>
          <cell r="C758" t="str">
            <v>Direct labour - Project (ABC costs) - Overhead - Contra</v>
          </cell>
        </row>
        <row r="759">
          <cell r="B759" t="str">
            <v>610000</v>
          </cell>
          <cell r="C759" t="str">
            <v>Employer payroll taxes</v>
          </cell>
        </row>
        <row r="760">
          <cell r="B760" t="str">
            <v>611000</v>
          </cell>
          <cell r="C760" t="str">
            <v>Health and medical benefits</v>
          </cell>
        </row>
        <row r="761">
          <cell r="B761" t="str">
            <v>611200</v>
          </cell>
          <cell r="C761" t="str">
            <v>OMERS</v>
          </cell>
        </row>
        <row r="762">
          <cell r="B762" t="str">
            <v>611300</v>
          </cell>
          <cell r="C762" t="str">
            <v>Long-term disability</v>
          </cell>
        </row>
        <row r="763">
          <cell r="B763" t="str">
            <v>611400</v>
          </cell>
          <cell r="C763" t="str">
            <v>EHT</v>
          </cell>
        </row>
        <row r="764">
          <cell r="B764" t="str">
            <v>611500</v>
          </cell>
          <cell r="C764" t="str">
            <v>Life insurance premiums</v>
          </cell>
        </row>
        <row r="765">
          <cell r="B765" t="str">
            <v>612000</v>
          </cell>
          <cell r="C765" t="str">
            <v>Employee future benefits</v>
          </cell>
        </row>
        <row r="766">
          <cell r="B766" t="str">
            <v>613000</v>
          </cell>
          <cell r="C766" t="str">
            <v>Retiree benefits</v>
          </cell>
        </row>
        <row r="767">
          <cell r="B767" t="str">
            <v>614000</v>
          </cell>
          <cell r="C767" t="str">
            <v>Vacation and holidays</v>
          </cell>
        </row>
        <row r="768">
          <cell r="B768" t="str">
            <v>615000</v>
          </cell>
          <cell r="C768" t="str">
            <v>Other downtime</v>
          </cell>
        </row>
        <row r="769">
          <cell r="B769" t="str">
            <v>619000</v>
          </cell>
          <cell r="C769" t="str">
            <v>Other employee compensation</v>
          </cell>
        </row>
        <row r="770">
          <cell r="B770" t="str">
            <v>620000</v>
          </cell>
          <cell r="C770" t="str">
            <v>Travel and accommodations</v>
          </cell>
        </row>
        <row r="771">
          <cell r="B771" t="str">
            <v>621000</v>
          </cell>
          <cell r="C771" t="str">
            <v>Mileage</v>
          </cell>
        </row>
        <row r="772">
          <cell r="B772" t="str">
            <v>622000</v>
          </cell>
          <cell r="C772" t="str">
            <v>Meals and entertainment</v>
          </cell>
        </row>
        <row r="773">
          <cell r="B773" t="str">
            <v>630000</v>
          </cell>
          <cell r="C773" t="str">
            <v>Recruiting</v>
          </cell>
        </row>
        <row r="774">
          <cell r="B774" t="str">
            <v>640000</v>
          </cell>
          <cell r="C774" t="str">
            <v>Training and development</v>
          </cell>
        </row>
        <row r="775">
          <cell r="B775" t="str">
            <v>641000</v>
          </cell>
          <cell r="C775" t="str">
            <v>Subscriptions and memberships</v>
          </cell>
        </row>
        <row r="776">
          <cell r="B776" t="str">
            <v>650000</v>
          </cell>
          <cell r="C776" t="str">
            <v>Direct work order charges - Materials used</v>
          </cell>
        </row>
        <row r="777">
          <cell r="B777" t="str">
            <v>651000</v>
          </cell>
          <cell r="C777" t="str">
            <v>Direct work order charges - Vehicles used</v>
          </cell>
        </row>
        <row r="778">
          <cell r="B778" t="str">
            <v>671000</v>
          </cell>
          <cell r="C778" t="str">
            <v>Vehicle</v>
          </cell>
        </row>
        <row r="779">
          <cell r="B779" t="str">
            <v>672000</v>
          </cell>
          <cell r="C779" t="str">
            <v>Fuel</v>
          </cell>
        </row>
        <row r="780">
          <cell r="B780" t="str">
            <v>681000</v>
          </cell>
          <cell r="C780" t="str">
            <v>Safety</v>
          </cell>
        </row>
        <row r="781">
          <cell r="B781" t="str">
            <v>690000</v>
          </cell>
          <cell r="C781" t="str">
            <v>Computer maintenance</v>
          </cell>
        </row>
        <row r="782">
          <cell r="B782" t="str">
            <v>691000</v>
          </cell>
          <cell r="C782" t="str">
            <v>Internet services</v>
          </cell>
        </row>
        <row r="783">
          <cell r="B783" t="str">
            <v>691010</v>
          </cell>
          <cell r="C783" t="str">
            <v>Internet services - Intercompany</v>
          </cell>
        </row>
        <row r="784">
          <cell r="B784" t="str">
            <v>692000</v>
          </cell>
          <cell r="C784" t="str">
            <v>Software license and maintenance</v>
          </cell>
        </row>
        <row r="785">
          <cell r="B785" t="str">
            <v>699900</v>
          </cell>
          <cell r="C785" t="str">
            <v>Salaries and benefits (Reporting purposes only)</v>
          </cell>
        </row>
        <row r="786">
          <cell r="B786" t="str">
            <v>700000</v>
          </cell>
          <cell r="C786" t="str">
            <v>Maintenance supplies</v>
          </cell>
        </row>
        <row r="787">
          <cell r="B787" t="str">
            <v>704000</v>
          </cell>
          <cell r="C787" t="str">
            <v>General office supplies</v>
          </cell>
        </row>
        <row r="788">
          <cell r="B788" t="str">
            <v>707000</v>
          </cell>
          <cell r="C788" t="str">
            <v>Small tools</v>
          </cell>
        </row>
        <row r="789">
          <cell r="B789" t="str">
            <v>708000</v>
          </cell>
          <cell r="C789" t="str">
            <v>Consumables</v>
          </cell>
        </row>
        <row r="790">
          <cell r="B790" t="str">
            <v>709000</v>
          </cell>
          <cell r="C790" t="str">
            <v>Other supplies</v>
          </cell>
        </row>
        <row r="791">
          <cell r="B791" t="str">
            <v>709900</v>
          </cell>
          <cell r="C791" t="str">
            <v>Purchase price variance</v>
          </cell>
        </row>
        <row r="792">
          <cell r="B792" t="str">
            <v>710000</v>
          </cell>
          <cell r="C792" t="str">
            <v>Rent</v>
          </cell>
        </row>
        <row r="793">
          <cell r="B793" t="str">
            <v>711000</v>
          </cell>
          <cell r="C793" t="str">
            <v>Repairs and maintenance - Equipment</v>
          </cell>
        </row>
        <row r="794">
          <cell r="B794" t="str">
            <v>711200</v>
          </cell>
          <cell r="C794" t="str">
            <v>Equipment repair</v>
          </cell>
        </row>
        <row r="795">
          <cell r="B795" t="str">
            <v>711500</v>
          </cell>
          <cell r="C795" t="str">
            <v>Equipment rental</v>
          </cell>
        </row>
        <row r="796">
          <cell r="B796" t="str">
            <v>720000</v>
          </cell>
          <cell r="C796" t="str">
            <v>Rent - Building</v>
          </cell>
        </row>
        <row r="797">
          <cell r="B797" t="str">
            <v>720500</v>
          </cell>
          <cell r="C797" t="str">
            <v>Rent - Outside storage</v>
          </cell>
        </row>
        <row r="798">
          <cell r="B798" t="str">
            <v>721000</v>
          </cell>
          <cell r="C798" t="str">
            <v>Utilities</v>
          </cell>
        </row>
        <row r="799">
          <cell r="B799" t="str">
            <v>721010</v>
          </cell>
          <cell r="C799" t="str">
            <v>Natural Gas</v>
          </cell>
        </row>
        <row r="800">
          <cell r="B800" t="str">
            <v>722000</v>
          </cell>
          <cell r="C800" t="str">
            <v>Property tax</v>
          </cell>
        </row>
        <row r="801">
          <cell r="B801" t="str">
            <v>723000</v>
          </cell>
          <cell r="C801" t="str">
            <v>Repairs and maintenance - Building</v>
          </cell>
        </row>
        <row r="802">
          <cell r="B802" t="str">
            <v>723500</v>
          </cell>
          <cell r="C802" t="str">
            <v>HVAC maintenance</v>
          </cell>
        </row>
        <row r="803">
          <cell r="B803" t="str">
            <v>724000</v>
          </cell>
          <cell r="C803" t="str">
            <v>Janitorial and landscaping service</v>
          </cell>
        </row>
        <row r="804">
          <cell r="B804" t="str">
            <v>725000</v>
          </cell>
          <cell r="C804" t="str">
            <v>Security service</v>
          </cell>
        </row>
        <row r="805">
          <cell r="B805" t="str">
            <v>726100</v>
          </cell>
          <cell r="C805" t="str">
            <v>WSIB</v>
          </cell>
        </row>
        <row r="806">
          <cell r="B806" t="str">
            <v>726200</v>
          </cell>
          <cell r="C806" t="str">
            <v>Insurance - Property</v>
          </cell>
        </row>
        <row r="807">
          <cell r="B807" t="str">
            <v>726300</v>
          </cell>
          <cell r="C807" t="str">
            <v>Insurance - General</v>
          </cell>
        </row>
        <row r="808">
          <cell r="B808" t="str">
            <v>726400</v>
          </cell>
          <cell r="C808" t="str">
            <v>Insurance - Automobile</v>
          </cell>
        </row>
        <row r="809">
          <cell r="B809" t="str">
            <v>730000</v>
          </cell>
          <cell r="C809" t="str">
            <v>Telephone</v>
          </cell>
        </row>
        <row r="810">
          <cell r="B810" t="str">
            <v>730010</v>
          </cell>
          <cell r="C810" t="str">
            <v>Telephone - Intercompany</v>
          </cell>
        </row>
        <row r="811">
          <cell r="B811" t="str">
            <v>731000</v>
          </cell>
          <cell r="C811" t="str">
            <v>Cellular and pager</v>
          </cell>
        </row>
        <row r="812">
          <cell r="B812" t="str">
            <v>735000</v>
          </cell>
          <cell r="C812" t="str">
            <v>Wireless communications</v>
          </cell>
        </row>
        <row r="813">
          <cell r="B813" t="str">
            <v>740000</v>
          </cell>
          <cell r="C813" t="str">
            <v>Freight postage and delivery</v>
          </cell>
        </row>
        <row r="814">
          <cell r="B814" t="str">
            <v>745000</v>
          </cell>
          <cell r="C814" t="str">
            <v>Emergency maintenance</v>
          </cell>
        </row>
        <row r="815">
          <cell r="B815" t="str">
            <v>750000</v>
          </cell>
          <cell r="C815" t="str">
            <v>Legal fees</v>
          </cell>
        </row>
        <row r="816">
          <cell r="B816" t="str">
            <v>751000</v>
          </cell>
          <cell r="C816" t="str">
            <v>Auditing fees</v>
          </cell>
        </row>
        <row r="817">
          <cell r="B817" t="str">
            <v>752000</v>
          </cell>
          <cell r="C817" t="str">
            <v>Tax service</v>
          </cell>
        </row>
        <row r="818">
          <cell r="B818" t="str">
            <v>753000</v>
          </cell>
          <cell r="C818" t="str">
            <v>Consulting</v>
          </cell>
        </row>
        <row r="819">
          <cell r="B819" t="str">
            <v>753500</v>
          </cell>
          <cell r="C819" t="str">
            <v>Tree trimming</v>
          </cell>
        </row>
        <row r="820">
          <cell r="B820" t="str">
            <v>754000</v>
          </cell>
          <cell r="C820" t="str">
            <v>Outside service provider</v>
          </cell>
        </row>
        <row r="821">
          <cell r="B821" t="str">
            <v>754500</v>
          </cell>
          <cell r="C821" t="str">
            <v>Service agreements</v>
          </cell>
        </row>
        <row r="822">
          <cell r="B822" t="str">
            <v>755000</v>
          </cell>
          <cell r="C822" t="str">
            <v>Other professional service</v>
          </cell>
        </row>
        <row r="823">
          <cell r="B823" t="str">
            <v>755500</v>
          </cell>
          <cell r="C823" t="str">
            <v>Joint use</v>
          </cell>
        </row>
        <row r="824">
          <cell r="B824" t="str">
            <v>755510</v>
          </cell>
          <cell r="C824" t="str">
            <v>Joint use - Intercompany</v>
          </cell>
        </row>
        <row r="825">
          <cell r="B825" t="str">
            <v>756000</v>
          </cell>
          <cell r="C825" t="str">
            <v>Outside sales commissions</v>
          </cell>
        </row>
        <row r="826">
          <cell r="B826" t="str">
            <v>756500</v>
          </cell>
          <cell r="C826" t="str">
            <v>Intercompany customer service charges</v>
          </cell>
        </row>
        <row r="827">
          <cell r="B827" t="str">
            <v>757000</v>
          </cell>
          <cell r="C827" t="str">
            <v>Management fee expense</v>
          </cell>
        </row>
        <row r="828">
          <cell r="B828" t="str">
            <v>757010</v>
          </cell>
          <cell r="C828" t="str">
            <v>Management fee expense - Intercompany - Horizon</v>
          </cell>
        </row>
        <row r="829">
          <cell r="B829" t="str">
            <v>757020</v>
          </cell>
          <cell r="C829" t="str">
            <v>Management fee expense - Intercompany - HUC</v>
          </cell>
        </row>
        <row r="830">
          <cell r="B830" t="str">
            <v>757500</v>
          </cell>
          <cell r="C830" t="str">
            <v>Honorarium</v>
          </cell>
        </row>
        <row r="831">
          <cell r="B831" t="str">
            <v>757510</v>
          </cell>
          <cell r="C831" t="str">
            <v>Board expenses</v>
          </cell>
        </row>
        <row r="832">
          <cell r="B832" t="str">
            <v>758000</v>
          </cell>
          <cell r="C832" t="str">
            <v>Meter reading - Hydro</v>
          </cell>
        </row>
        <row r="833">
          <cell r="B833" t="str">
            <v>758100</v>
          </cell>
          <cell r="C833" t="str">
            <v>Meter reading - Water</v>
          </cell>
        </row>
        <row r="834">
          <cell r="B834" t="str">
            <v>758500</v>
          </cell>
          <cell r="C834" t="str">
            <v>Meter cuts and reconnections</v>
          </cell>
        </row>
        <row r="835">
          <cell r="B835" t="str">
            <v>760000</v>
          </cell>
          <cell r="C835" t="str">
            <v>Bank charges</v>
          </cell>
        </row>
        <row r="836">
          <cell r="B836" t="str">
            <v>761000</v>
          </cell>
          <cell r="C836" t="str">
            <v>Bad debts</v>
          </cell>
        </row>
        <row r="837">
          <cell r="B837" t="str">
            <v>761500</v>
          </cell>
          <cell r="C837" t="str">
            <v>Bad debt recovery</v>
          </cell>
        </row>
        <row r="838">
          <cell r="B838" t="str">
            <v>761700</v>
          </cell>
          <cell r="C838" t="str">
            <v>Collection agency fees</v>
          </cell>
        </row>
        <row r="839">
          <cell r="B839" t="str">
            <v>763000</v>
          </cell>
          <cell r="C839" t="str">
            <v>Dues and subscriptions</v>
          </cell>
        </row>
        <row r="840">
          <cell r="B840" t="str">
            <v>764000</v>
          </cell>
          <cell r="C840" t="str">
            <v>Donations</v>
          </cell>
        </row>
        <row r="841">
          <cell r="B841" t="str">
            <v>764100</v>
          </cell>
          <cell r="C841" t="str">
            <v>Sponsorships</v>
          </cell>
        </row>
        <row r="842">
          <cell r="B842" t="str">
            <v>765000</v>
          </cell>
          <cell r="C842" t="str">
            <v>Conservation and demand management expense</v>
          </cell>
        </row>
        <row r="843">
          <cell r="B843" t="str">
            <v>765500</v>
          </cell>
          <cell r="C843" t="str">
            <v>Research and development</v>
          </cell>
        </row>
        <row r="844">
          <cell r="B844" t="str">
            <v>766000</v>
          </cell>
          <cell r="C844" t="str">
            <v>Issuance costs - Debenture</v>
          </cell>
        </row>
        <row r="845">
          <cell r="B845" t="str">
            <v>766500</v>
          </cell>
          <cell r="C845" t="str">
            <v>Letter of credit fees</v>
          </cell>
        </row>
        <row r="846">
          <cell r="B846" t="str">
            <v>767000</v>
          </cell>
          <cell r="C846" t="str">
            <v>Mergers and acquisitions</v>
          </cell>
        </row>
        <row r="847">
          <cell r="B847" t="str">
            <v>767500</v>
          </cell>
          <cell r="C847" t="str">
            <v>Project planning</v>
          </cell>
        </row>
        <row r="848">
          <cell r="B848" t="str">
            <v>768000</v>
          </cell>
          <cell r="C848" t="str">
            <v>Load transfers</v>
          </cell>
        </row>
        <row r="849">
          <cell r="B849" t="str">
            <v>768500</v>
          </cell>
          <cell r="C849" t="str">
            <v>Regulatory costs</v>
          </cell>
        </row>
        <row r="850">
          <cell r="B850" t="str">
            <v>769000</v>
          </cell>
          <cell r="C850" t="str">
            <v>Rounding difference (L)</v>
          </cell>
        </row>
        <row r="851">
          <cell r="B851" t="str">
            <v>770000</v>
          </cell>
          <cell r="C851" t="str">
            <v>Advertising</v>
          </cell>
        </row>
        <row r="852">
          <cell r="B852" t="str">
            <v>772000</v>
          </cell>
          <cell r="C852" t="str">
            <v>Sales promotion</v>
          </cell>
        </row>
        <row r="853">
          <cell r="B853" t="str">
            <v>773000</v>
          </cell>
          <cell r="C853" t="str">
            <v>Public relations</v>
          </cell>
        </row>
        <row r="854">
          <cell r="B854" t="str">
            <v>779000</v>
          </cell>
          <cell r="C854" t="str">
            <v>Marketing</v>
          </cell>
        </row>
        <row r="855">
          <cell r="B855" t="str">
            <v>780000</v>
          </cell>
          <cell r="C855" t="str">
            <v>Intercompany expense</v>
          </cell>
        </row>
        <row r="856">
          <cell r="B856" t="str">
            <v>781000</v>
          </cell>
          <cell r="C856" t="str">
            <v>Issue inventory charge - internal</v>
          </cell>
        </row>
        <row r="857">
          <cell r="B857" t="str">
            <v>781100</v>
          </cell>
          <cell r="C857" t="str">
            <v>Income from issue inventory - internal</v>
          </cell>
        </row>
        <row r="858">
          <cell r="B858" t="str">
            <v>790000</v>
          </cell>
          <cell r="C858" t="str">
            <v>Inventory value adjustments</v>
          </cell>
        </row>
        <row r="859">
          <cell r="B859" t="str">
            <v>792000</v>
          </cell>
          <cell r="C859" t="str">
            <v>Scrap and spoilage</v>
          </cell>
        </row>
        <row r="860">
          <cell r="B860" t="str">
            <v>792300</v>
          </cell>
          <cell r="C860" t="str">
            <v>Non-Inventory transfers between sites</v>
          </cell>
        </row>
        <row r="861">
          <cell r="B861" t="str">
            <v>792400</v>
          </cell>
          <cell r="C861" t="str">
            <v>Purchase price variances - inventory</v>
          </cell>
        </row>
        <row r="862">
          <cell r="B862" t="str">
            <v>792490</v>
          </cell>
          <cell r="C862" t="str">
            <v>Purchasing clearing - Balance must be zero</v>
          </cell>
        </row>
        <row r="863">
          <cell r="B863" t="str">
            <v>792500</v>
          </cell>
          <cell r="C863" t="str">
            <v>Inventory count adjustments</v>
          </cell>
        </row>
        <row r="864">
          <cell r="B864" t="str">
            <v>793000</v>
          </cell>
          <cell r="C864" t="str">
            <v>Inventory obsolesence</v>
          </cell>
        </row>
        <row r="865">
          <cell r="B865" t="str">
            <v>795000</v>
          </cell>
          <cell r="C865" t="str">
            <v>Impairment loss - Long-lived assets</v>
          </cell>
        </row>
        <row r="866">
          <cell r="B866" t="str">
            <v>796000</v>
          </cell>
          <cell r="C866" t="str">
            <v>Interest expense - Intercompany</v>
          </cell>
        </row>
        <row r="867">
          <cell r="B867" t="str">
            <v>799000</v>
          </cell>
          <cell r="C867" t="str">
            <v>Miscellaneous expense</v>
          </cell>
        </row>
        <row r="868">
          <cell r="B868" t="str">
            <v>799900</v>
          </cell>
          <cell r="C868" t="str">
            <v>Operating costs (Reporting purposes only)</v>
          </cell>
        </row>
        <row r="869">
          <cell r="B869" t="str">
            <v>799999</v>
          </cell>
          <cell r="C869" t="str">
            <v>FibreWired operating expenses</v>
          </cell>
        </row>
        <row r="870">
          <cell r="B870" t="str">
            <v>800000</v>
          </cell>
          <cell r="C870" t="str">
            <v>Amortization</v>
          </cell>
        </row>
        <row r="871">
          <cell r="B871" t="str">
            <v>800100</v>
          </cell>
          <cell r="C871" t="str">
            <v>Amortization - Stores and fleet</v>
          </cell>
        </row>
        <row r="872">
          <cell r="B872" t="str">
            <v>800500</v>
          </cell>
          <cell r="C872" t="str">
            <v>Amortization - Capital contribution</v>
          </cell>
        </row>
        <row r="873">
          <cell r="B873" t="str">
            <v>811500</v>
          </cell>
          <cell r="C873" t="str">
            <v>Unrealized gain on foreign currency exchange</v>
          </cell>
        </row>
        <row r="874">
          <cell r="B874" t="str">
            <v>811600</v>
          </cell>
          <cell r="C874" t="str">
            <v>Unrealized loss on foreign currency exchange</v>
          </cell>
        </row>
        <row r="875">
          <cell r="B875" t="str">
            <v>812000</v>
          </cell>
          <cell r="C875" t="str">
            <v>Interest expense</v>
          </cell>
        </row>
        <row r="876">
          <cell r="B876" t="str">
            <v>819000</v>
          </cell>
          <cell r="C876" t="str">
            <v>Other interest expense</v>
          </cell>
        </row>
        <row r="877">
          <cell r="B877" t="str">
            <v>830000</v>
          </cell>
          <cell r="C877" t="str">
            <v>Gain/loss on sale of assets</v>
          </cell>
        </row>
        <row r="878">
          <cell r="B878" t="str">
            <v>832000</v>
          </cell>
          <cell r="C878" t="str">
            <v>Gain/loss on disposal of assets</v>
          </cell>
        </row>
        <row r="879">
          <cell r="B879" t="str">
            <v>840000</v>
          </cell>
          <cell r="C879" t="str">
            <v>Minority interest expense</v>
          </cell>
        </row>
        <row r="880">
          <cell r="B880" t="str">
            <v>851000</v>
          </cell>
          <cell r="C880" t="str">
            <v>Payment in lieu of taxes - Federal</v>
          </cell>
        </row>
        <row r="881">
          <cell r="B881" t="str">
            <v>852000</v>
          </cell>
          <cell r="C881" t="str">
            <v>Payment in lieu of taxes - Provincial</v>
          </cell>
        </row>
        <row r="882">
          <cell r="B882" t="str">
            <v>853000</v>
          </cell>
          <cell r="C882" t="str">
            <v>Capital tax</v>
          </cell>
        </row>
        <row r="883">
          <cell r="B883" t="str">
            <v>860000</v>
          </cell>
          <cell r="C883" t="str">
            <v>Extraordinary income - Gross</v>
          </cell>
        </row>
        <row r="884">
          <cell r="B884" t="str">
            <v>860500</v>
          </cell>
          <cell r="C884" t="str">
            <v>Extraordinary losses - Gross</v>
          </cell>
        </row>
        <row r="885">
          <cell r="B885" t="str">
            <v>861000</v>
          </cell>
          <cell r="C885" t="str">
            <v>Extraordinary items - Tax effect</v>
          </cell>
        </row>
        <row r="886">
          <cell r="B886" t="str">
            <v>881000</v>
          </cell>
          <cell r="C886" t="str">
            <v>Foreign currency translation adjustment</v>
          </cell>
        </row>
        <row r="887">
          <cell r="B887" t="str">
            <v>885000</v>
          </cell>
          <cell r="C887" t="str">
            <v>Gain/loss on tax w/ currency translation</v>
          </cell>
        </row>
        <row r="888">
          <cell r="B888" t="str">
            <v>899900</v>
          </cell>
          <cell r="C888" t="str">
            <v>Depreciation and amortization (Reporting purposes only)</v>
          </cell>
        </row>
        <row r="889">
          <cell r="B889" t="str">
            <v>899910</v>
          </cell>
          <cell r="C889" t="str">
            <v>Income and large corporations taxes (Reporting purposes only)</v>
          </cell>
        </row>
        <row r="890">
          <cell r="B890" t="str">
            <v>900000</v>
          </cell>
          <cell r="C890" t="str">
            <v>Payroll burden - Costs recovered</v>
          </cell>
        </row>
        <row r="891">
          <cell r="B891" t="str">
            <v>900100</v>
          </cell>
          <cell r="C891" t="str">
            <v>Payroll burden - Costs allocated in</v>
          </cell>
        </row>
        <row r="892">
          <cell r="B892" t="str">
            <v>901000</v>
          </cell>
          <cell r="C892" t="str">
            <v>Fleet burden - Costs recovered</v>
          </cell>
        </row>
        <row r="893">
          <cell r="B893" t="str">
            <v>902000</v>
          </cell>
          <cell r="C893" t="str">
            <v>Stores burden - Costs recovered</v>
          </cell>
        </row>
        <row r="894">
          <cell r="B894" t="str">
            <v>902500</v>
          </cell>
          <cell r="C894" t="str">
            <v>Procurement burden - Costs recovered</v>
          </cell>
        </row>
        <row r="895">
          <cell r="B895" t="str">
            <v>903000</v>
          </cell>
          <cell r="C895" t="str">
            <v>Engineering burden - Costs recovered</v>
          </cell>
        </row>
        <row r="896">
          <cell r="B896" t="str">
            <v>903100</v>
          </cell>
          <cell r="C896" t="str">
            <v>Engineering cost centre - Costs recovered</v>
          </cell>
        </row>
        <row r="897">
          <cell r="B897" t="str">
            <v>903200</v>
          </cell>
          <cell r="C897" t="str">
            <v>Capital planning - Costs recovered</v>
          </cell>
        </row>
        <row r="898">
          <cell r="B898" t="str">
            <v>905000</v>
          </cell>
          <cell r="C898" t="str">
            <v>Building costs - Costs recovered</v>
          </cell>
        </row>
        <row r="899">
          <cell r="B899" t="str">
            <v>906000</v>
          </cell>
          <cell r="C899" t="str">
            <v>PC services costs - Costs recovered</v>
          </cell>
        </row>
        <row r="900">
          <cell r="B900" t="str">
            <v>906200</v>
          </cell>
          <cell r="C900" t="str">
            <v>Business applications - Costs recovered</v>
          </cell>
        </row>
        <row r="901">
          <cell r="B901" t="str">
            <v>910000</v>
          </cell>
          <cell r="C901" t="str">
            <v>Payroll burden - Costs allocated in</v>
          </cell>
        </row>
        <row r="902">
          <cell r="B902" t="str">
            <v>911000</v>
          </cell>
          <cell r="C902" t="str">
            <v>Fleet burden - Costs allocated in</v>
          </cell>
        </row>
        <row r="903">
          <cell r="B903" t="str">
            <v>912000</v>
          </cell>
          <cell r="C903" t="str">
            <v>Stores burden - Costs allocated in</v>
          </cell>
        </row>
        <row r="904">
          <cell r="B904" t="str">
            <v>912500</v>
          </cell>
          <cell r="C904" t="str">
            <v>Procurement burden - Costs allocated in</v>
          </cell>
        </row>
        <row r="905">
          <cell r="B905" t="str">
            <v>913000</v>
          </cell>
          <cell r="C905" t="str">
            <v>Engineering burden - Costs allocated in</v>
          </cell>
        </row>
        <row r="906">
          <cell r="B906" t="str">
            <v>913100</v>
          </cell>
          <cell r="C906" t="str">
            <v>Engineering cost centre - Costs allocated in</v>
          </cell>
        </row>
        <row r="907">
          <cell r="B907" t="str">
            <v>913200</v>
          </cell>
          <cell r="C907" t="str">
            <v>Capital planning - Costs allocated in</v>
          </cell>
        </row>
        <row r="908">
          <cell r="B908" t="str">
            <v>915000</v>
          </cell>
          <cell r="C908" t="str">
            <v>Building costs - Costs allocated in</v>
          </cell>
        </row>
        <row r="909">
          <cell r="B909" t="str">
            <v>916000</v>
          </cell>
          <cell r="C909" t="str">
            <v>PC services costs - Costs allocated in</v>
          </cell>
        </row>
        <row r="910">
          <cell r="B910" t="str">
            <v>916200</v>
          </cell>
          <cell r="C910" t="str">
            <v>Business applications - Costs allocated in</v>
          </cell>
        </row>
        <row r="911">
          <cell r="B911" t="str">
            <v>920000</v>
          </cell>
          <cell r="C911" t="str">
            <v>Variance account - Payroll burden</v>
          </cell>
        </row>
        <row r="912">
          <cell r="B912" t="str">
            <v>921000</v>
          </cell>
          <cell r="C912" t="str">
            <v>Variance account - Fleet burden</v>
          </cell>
        </row>
        <row r="913">
          <cell r="B913" t="str">
            <v>922000</v>
          </cell>
          <cell r="C913" t="str">
            <v>Variance account - Stores burden</v>
          </cell>
        </row>
        <row r="914">
          <cell r="B914" t="str">
            <v>923000</v>
          </cell>
          <cell r="C914" t="str">
            <v>Variance account - Engineering burden</v>
          </cell>
        </row>
        <row r="915">
          <cell r="B915" t="str">
            <v>930000</v>
          </cell>
          <cell r="C915" t="str">
            <v>Customer Service - Department contra account</v>
          </cell>
        </row>
        <row r="916">
          <cell r="B916" t="str">
            <v>940000</v>
          </cell>
          <cell r="C916" t="str">
            <v>Smater meter - OM&amp;A Contra</v>
          </cell>
        </row>
        <row r="917">
          <cell r="B917" t="str">
            <v>940010</v>
          </cell>
          <cell r="C917" t="str">
            <v>Smater meter - Depreciation Contra</v>
          </cell>
        </row>
        <row r="918">
          <cell r="B918" t="str">
            <v>980000</v>
          </cell>
          <cell r="C918" t="str">
            <v>Cost recovery account</v>
          </cell>
        </row>
        <row r="919">
          <cell r="B919" t="str">
            <v>999999</v>
          </cell>
          <cell r="C919" t="str">
            <v>Consolidation clearing - Income statement</v>
          </cell>
        </row>
        <row r="928">
          <cell r="D928" t="str">
            <v>Travel and accommodations</v>
          </cell>
        </row>
        <row r="929">
          <cell r="D929" t="str">
            <v>Advertising</v>
          </cell>
        </row>
        <row r="930">
          <cell r="D930" t="str">
            <v>Travel and accommodations</v>
          </cell>
        </row>
        <row r="931">
          <cell r="D931" t="str">
            <v>Other employee compensation</v>
          </cell>
        </row>
        <row r="932">
          <cell r="D932" t="str">
            <v>Telephone</v>
          </cell>
        </row>
        <row r="933">
          <cell r="D933" t="str">
            <v>Dues and subscriptions</v>
          </cell>
        </row>
        <row r="934">
          <cell r="D934" t="str">
            <v>Employee promotions</v>
          </cell>
        </row>
        <row r="935">
          <cell r="D935" t="str">
            <v>Subscriptions and memberships</v>
          </cell>
        </row>
        <row r="936">
          <cell r="D936" t="str">
            <v>Freight postage and delivery</v>
          </cell>
        </row>
        <row r="937">
          <cell r="D937" t="str">
            <v>Maintenance supplies</v>
          </cell>
        </row>
        <row r="938">
          <cell r="D938" t="str">
            <v>Marketing</v>
          </cell>
        </row>
        <row r="939">
          <cell r="D939" t="str">
            <v>Meals and entertainment</v>
          </cell>
        </row>
        <row r="940">
          <cell r="D940" t="str">
            <v>Meals and entertainment</v>
          </cell>
        </row>
        <row r="941">
          <cell r="D941" t="str">
            <v>Meals and entertainment</v>
          </cell>
        </row>
        <row r="942">
          <cell r="D942" t="str">
            <v>Mileage</v>
          </cell>
        </row>
        <row r="943">
          <cell r="D943" t="str">
            <v>Other employee compensation</v>
          </cell>
        </row>
        <row r="944">
          <cell r="D944" t="str">
            <v>General office supplies</v>
          </cell>
        </row>
        <row r="945">
          <cell r="D945" t="str">
            <v>Travel and accommodations</v>
          </cell>
        </row>
        <row r="946">
          <cell r="D946" t="str">
            <v>Subscriptions and memberships</v>
          </cell>
        </row>
        <row r="947">
          <cell r="D947" t="str">
            <v>Repairs and maintenance - Building</v>
          </cell>
        </row>
        <row r="948">
          <cell r="D948" t="str">
            <v>Repairs and maintenance - Equipment</v>
          </cell>
        </row>
        <row r="949">
          <cell r="D949" t="str">
            <v>Small tools</v>
          </cell>
        </row>
        <row r="950">
          <cell r="D950" t="str">
            <v>Safety</v>
          </cell>
        </row>
        <row r="951">
          <cell r="D951" t="str">
            <v>Promotions</v>
          </cell>
        </row>
        <row r="952">
          <cell r="D952" t="str">
            <v>Software license and maintenance</v>
          </cell>
        </row>
        <row r="953">
          <cell r="D953" t="str">
            <v>Training and development</v>
          </cell>
        </row>
        <row r="954">
          <cell r="D954" t="str">
            <v>Travel and accommodations</v>
          </cell>
        </row>
        <row r="955">
          <cell r="D955" t="str">
            <v>Training and development</v>
          </cell>
        </row>
        <row r="956">
          <cell r="D956" t="str">
            <v>Other employee compensation</v>
          </cell>
        </row>
      </sheetData>
      <sheetData sheetId="5" refreshError="1"/>
      <sheetData sheetId="6" refreshError="1"/>
      <sheetData sheetId="7" refreshError="1"/>
      <sheetData sheetId="8" refreshError="1">
        <row r="7">
          <cell r="S7" t="str">
            <v>Student - Workorder</v>
          </cell>
          <cell r="U7" t="str">
            <v>Student - Project</v>
          </cell>
        </row>
        <row r="8">
          <cell r="S8" t="str">
            <v/>
          </cell>
          <cell r="U8" t="str">
            <v>DIRECTOR, CUSTOMER CONNECTIONS</v>
          </cell>
        </row>
        <row r="9">
          <cell r="S9" t="str">
            <v/>
          </cell>
          <cell r="U9" t="str">
            <v/>
          </cell>
        </row>
        <row r="10">
          <cell r="S10" t="str">
            <v/>
          </cell>
          <cell r="U10" t="str">
            <v/>
          </cell>
        </row>
        <row r="11">
          <cell r="S11" t="str">
            <v/>
          </cell>
          <cell r="U11" t="str">
            <v/>
          </cell>
        </row>
        <row r="12">
          <cell r="S12" t="str">
            <v/>
          </cell>
          <cell r="U12" t="str">
            <v/>
          </cell>
        </row>
        <row r="13">
          <cell r="S13" t="str">
            <v/>
          </cell>
          <cell r="U13" t="str">
            <v/>
          </cell>
        </row>
        <row r="14">
          <cell r="S14" t="str">
            <v/>
          </cell>
          <cell r="U14" t="str">
            <v/>
          </cell>
        </row>
        <row r="15">
          <cell r="S15" t="str">
            <v/>
          </cell>
          <cell r="U15" t="str">
            <v/>
          </cell>
        </row>
        <row r="16">
          <cell r="S16" t="str">
            <v/>
          </cell>
          <cell r="U16" t="str">
            <v/>
          </cell>
        </row>
        <row r="17">
          <cell r="S17" t="str">
            <v/>
          </cell>
          <cell r="U17" t="str">
            <v/>
          </cell>
        </row>
        <row r="18">
          <cell r="S18" t="str">
            <v/>
          </cell>
          <cell r="U18" t="str">
            <v/>
          </cell>
        </row>
        <row r="19">
          <cell r="S19" t="str">
            <v/>
          </cell>
          <cell r="U19" t="str">
            <v/>
          </cell>
        </row>
        <row r="20">
          <cell r="S20" t="str">
            <v/>
          </cell>
          <cell r="U20" t="str">
            <v/>
          </cell>
        </row>
        <row r="21">
          <cell r="S21" t="str">
            <v/>
          </cell>
          <cell r="U21" t="str">
            <v/>
          </cell>
        </row>
        <row r="22">
          <cell r="S22" t="str">
            <v/>
          </cell>
          <cell r="U22" t="str">
            <v/>
          </cell>
        </row>
        <row r="23">
          <cell r="S23" t="str">
            <v/>
          </cell>
          <cell r="U23" t="str">
            <v/>
          </cell>
        </row>
        <row r="24">
          <cell r="S24" t="str">
            <v/>
          </cell>
          <cell r="U24" t="str">
            <v/>
          </cell>
        </row>
        <row r="25">
          <cell r="S25" t="str">
            <v/>
          </cell>
          <cell r="U25" t="str">
            <v/>
          </cell>
        </row>
        <row r="26">
          <cell r="S26" t="str">
            <v/>
          </cell>
          <cell r="U26" t="str">
            <v/>
          </cell>
        </row>
        <row r="27">
          <cell r="S27" t="str">
            <v/>
          </cell>
          <cell r="U27" t="str">
            <v/>
          </cell>
        </row>
        <row r="28">
          <cell r="S28" t="str">
            <v/>
          </cell>
          <cell r="U28" t="str">
            <v/>
          </cell>
        </row>
        <row r="29">
          <cell r="S29" t="str">
            <v/>
          </cell>
          <cell r="U29" t="str">
            <v/>
          </cell>
        </row>
        <row r="30">
          <cell r="S30" t="str">
            <v/>
          </cell>
          <cell r="U30" t="str">
            <v/>
          </cell>
        </row>
        <row r="31">
          <cell r="S31" t="str">
            <v/>
          </cell>
          <cell r="U31" t="str">
            <v/>
          </cell>
        </row>
        <row r="32">
          <cell r="S32" t="str">
            <v/>
          </cell>
          <cell r="U32" t="str">
            <v/>
          </cell>
        </row>
        <row r="33">
          <cell r="S33" t="str">
            <v/>
          </cell>
          <cell r="U33" t="str">
            <v/>
          </cell>
        </row>
        <row r="34">
          <cell r="S34" t="str">
            <v/>
          </cell>
          <cell r="U34" t="str">
            <v/>
          </cell>
        </row>
        <row r="35">
          <cell r="S35" t="str">
            <v/>
          </cell>
          <cell r="U35" t="str">
            <v/>
          </cell>
        </row>
        <row r="36">
          <cell r="S36" t="str">
            <v/>
          </cell>
          <cell r="U36" t="str">
            <v/>
          </cell>
        </row>
        <row r="37">
          <cell r="S37" t="str">
            <v/>
          </cell>
          <cell r="U37" t="str">
            <v/>
          </cell>
        </row>
        <row r="38">
          <cell r="S38" t="str">
            <v/>
          </cell>
          <cell r="U38" t="str">
            <v/>
          </cell>
        </row>
        <row r="39">
          <cell r="S39" t="str">
            <v/>
          </cell>
          <cell r="U39" t="str">
            <v/>
          </cell>
        </row>
        <row r="40">
          <cell r="S40" t="str">
            <v/>
          </cell>
          <cell r="U40" t="str">
            <v/>
          </cell>
        </row>
        <row r="41">
          <cell r="S41" t="str">
            <v/>
          </cell>
          <cell r="U41" t="str">
            <v/>
          </cell>
        </row>
        <row r="42">
          <cell r="S42" t="str">
            <v/>
          </cell>
          <cell r="U42" t="str">
            <v/>
          </cell>
        </row>
        <row r="43">
          <cell r="S43" t="str">
            <v/>
          </cell>
          <cell r="U43" t="str">
            <v/>
          </cell>
        </row>
        <row r="44">
          <cell r="S44" t="str">
            <v/>
          </cell>
          <cell r="U44" t="str">
            <v/>
          </cell>
        </row>
        <row r="45">
          <cell r="S45" t="str">
            <v/>
          </cell>
          <cell r="U45" t="str">
            <v/>
          </cell>
        </row>
        <row r="46">
          <cell r="S46" t="str">
            <v/>
          </cell>
          <cell r="U46" t="str">
            <v/>
          </cell>
        </row>
        <row r="47">
          <cell r="S47" t="str">
            <v/>
          </cell>
          <cell r="U47" t="str">
            <v/>
          </cell>
        </row>
        <row r="48">
          <cell r="S48" t="str">
            <v/>
          </cell>
          <cell r="U48" t="str">
            <v/>
          </cell>
        </row>
        <row r="49">
          <cell r="S49" t="str">
            <v/>
          </cell>
          <cell r="U49" t="str">
            <v/>
          </cell>
        </row>
        <row r="50">
          <cell r="S50" t="str">
            <v/>
          </cell>
          <cell r="U50" t="str">
            <v/>
          </cell>
        </row>
        <row r="51">
          <cell r="S51" t="str">
            <v/>
          </cell>
          <cell r="U51" t="str">
            <v/>
          </cell>
        </row>
        <row r="52">
          <cell r="S52" t="str">
            <v/>
          </cell>
          <cell r="U52" t="str">
            <v/>
          </cell>
        </row>
        <row r="53">
          <cell r="S53" t="str">
            <v/>
          </cell>
          <cell r="U53" t="str">
            <v/>
          </cell>
        </row>
        <row r="54">
          <cell r="S54" t="str">
            <v/>
          </cell>
          <cell r="U54" t="str">
            <v/>
          </cell>
        </row>
        <row r="55">
          <cell r="S55" t="str">
            <v/>
          </cell>
          <cell r="U55" t="str">
            <v/>
          </cell>
        </row>
        <row r="56">
          <cell r="S56" t="str">
            <v/>
          </cell>
          <cell r="U56" t="str">
            <v/>
          </cell>
        </row>
        <row r="57">
          <cell r="S57" t="str">
            <v/>
          </cell>
          <cell r="U57" t="str">
            <v/>
          </cell>
        </row>
        <row r="58">
          <cell r="S58" t="str">
            <v/>
          </cell>
          <cell r="U58" t="str">
            <v/>
          </cell>
        </row>
        <row r="59">
          <cell r="S59" t="str">
            <v/>
          </cell>
          <cell r="U59" t="str">
            <v/>
          </cell>
        </row>
        <row r="60">
          <cell r="S60" t="str">
            <v/>
          </cell>
          <cell r="U60" t="str">
            <v/>
          </cell>
        </row>
        <row r="61">
          <cell r="S61" t="str">
            <v/>
          </cell>
          <cell r="U61" t="str">
            <v/>
          </cell>
        </row>
        <row r="62">
          <cell r="S62" t="str">
            <v/>
          </cell>
          <cell r="U62" t="str">
            <v/>
          </cell>
        </row>
        <row r="63">
          <cell r="S63" t="str">
            <v/>
          </cell>
          <cell r="U63" t="str">
            <v/>
          </cell>
        </row>
        <row r="64">
          <cell r="S64" t="str">
            <v/>
          </cell>
          <cell r="U64" t="str">
            <v/>
          </cell>
        </row>
        <row r="65">
          <cell r="S65" t="str">
            <v/>
          </cell>
          <cell r="U65" t="str">
            <v/>
          </cell>
        </row>
        <row r="66">
          <cell r="S66" t="str">
            <v/>
          </cell>
          <cell r="U66" t="str">
            <v/>
          </cell>
        </row>
        <row r="67">
          <cell r="S67" t="str">
            <v/>
          </cell>
          <cell r="U67" t="str">
            <v/>
          </cell>
        </row>
        <row r="68">
          <cell r="S68" t="str">
            <v/>
          </cell>
          <cell r="U68" t="str">
            <v/>
          </cell>
        </row>
        <row r="69">
          <cell r="S69" t="str">
            <v/>
          </cell>
          <cell r="U69" t="str">
            <v/>
          </cell>
        </row>
        <row r="70">
          <cell r="S70" t="str">
            <v/>
          </cell>
          <cell r="U70" t="str">
            <v/>
          </cell>
        </row>
        <row r="71">
          <cell r="S71" t="str">
            <v/>
          </cell>
          <cell r="U71" t="str">
            <v/>
          </cell>
        </row>
        <row r="72">
          <cell r="S72" t="str">
            <v/>
          </cell>
          <cell r="U72" t="str">
            <v/>
          </cell>
        </row>
        <row r="73">
          <cell r="S73" t="str">
            <v/>
          </cell>
          <cell r="U73" t="str">
            <v/>
          </cell>
        </row>
        <row r="74">
          <cell r="S74" t="str">
            <v/>
          </cell>
          <cell r="U74" t="str">
            <v/>
          </cell>
        </row>
        <row r="75">
          <cell r="S75" t="str">
            <v/>
          </cell>
          <cell r="U75" t="str">
            <v/>
          </cell>
        </row>
        <row r="76">
          <cell r="S76" t="str">
            <v/>
          </cell>
          <cell r="U76" t="str">
            <v/>
          </cell>
        </row>
        <row r="77">
          <cell r="S77" t="str">
            <v/>
          </cell>
          <cell r="U77" t="str">
            <v/>
          </cell>
        </row>
        <row r="78">
          <cell r="S78" t="str">
            <v/>
          </cell>
          <cell r="U78" t="str">
            <v/>
          </cell>
        </row>
        <row r="79">
          <cell r="S79" t="str">
            <v/>
          </cell>
          <cell r="U79" t="str">
            <v/>
          </cell>
        </row>
        <row r="80">
          <cell r="S80" t="str">
            <v/>
          </cell>
          <cell r="U80" t="str">
            <v/>
          </cell>
        </row>
        <row r="81">
          <cell r="S81" t="str">
            <v/>
          </cell>
          <cell r="U81" t="str">
            <v/>
          </cell>
        </row>
        <row r="82">
          <cell r="S82" t="str">
            <v/>
          </cell>
          <cell r="U82" t="str">
            <v/>
          </cell>
        </row>
        <row r="83">
          <cell r="S83" t="str">
            <v/>
          </cell>
          <cell r="U83" t="str">
            <v/>
          </cell>
        </row>
        <row r="84">
          <cell r="S84" t="str">
            <v/>
          </cell>
          <cell r="U84" t="str">
            <v/>
          </cell>
        </row>
        <row r="85">
          <cell r="S85" t="str">
            <v/>
          </cell>
          <cell r="U85" t="str">
            <v/>
          </cell>
        </row>
        <row r="86">
          <cell r="S86" t="str">
            <v/>
          </cell>
          <cell r="U86" t="str">
            <v/>
          </cell>
        </row>
        <row r="87">
          <cell r="S87" t="str">
            <v/>
          </cell>
          <cell r="U87" t="str">
            <v/>
          </cell>
        </row>
        <row r="88">
          <cell r="S88" t="str">
            <v/>
          </cell>
          <cell r="U88" t="str">
            <v/>
          </cell>
        </row>
        <row r="89">
          <cell r="S89" t="str">
            <v/>
          </cell>
          <cell r="U89" t="str">
            <v/>
          </cell>
        </row>
        <row r="90">
          <cell r="S90" t="str">
            <v/>
          </cell>
          <cell r="U90" t="str">
            <v/>
          </cell>
        </row>
        <row r="91">
          <cell r="S91" t="str">
            <v/>
          </cell>
          <cell r="U91" t="str">
            <v/>
          </cell>
        </row>
        <row r="92">
          <cell r="S92" t="str">
            <v/>
          </cell>
          <cell r="U92" t="str">
            <v/>
          </cell>
        </row>
        <row r="93">
          <cell r="S93" t="str">
            <v/>
          </cell>
          <cell r="U93" t="str">
            <v/>
          </cell>
        </row>
        <row r="94">
          <cell r="S94" t="str">
            <v/>
          </cell>
          <cell r="U94" t="str">
            <v/>
          </cell>
        </row>
        <row r="95">
          <cell r="S95" t="str">
            <v/>
          </cell>
          <cell r="U95" t="str">
            <v/>
          </cell>
        </row>
        <row r="96">
          <cell r="S96" t="str">
            <v/>
          </cell>
          <cell r="U96" t="str">
            <v/>
          </cell>
        </row>
        <row r="97">
          <cell r="S97" t="str">
            <v/>
          </cell>
          <cell r="U97" t="str">
            <v/>
          </cell>
        </row>
        <row r="98">
          <cell r="S98" t="str">
            <v/>
          </cell>
          <cell r="U98" t="str">
            <v/>
          </cell>
        </row>
        <row r="99">
          <cell r="S99" t="str">
            <v/>
          </cell>
          <cell r="U99" t="str">
            <v/>
          </cell>
        </row>
        <row r="100">
          <cell r="S100" t="str">
            <v/>
          </cell>
          <cell r="U100" t="str">
            <v/>
          </cell>
        </row>
        <row r="101">
          <cell r="S101" t="str">
            <v/>
          </cell>
          <cell r="U101" t="str">
            <v/>
          </cell>
        </row>
        <row r="102">
          <cell r="S102" t="str">
            <v/>
          </cell>
          <cell r="U102" t="str">
            <v/>
          </cell>
        </row>
        <row r="103">
          <cell r="S103" t="str">
            <v/>
          </cell>
          <cell r="U103" t="str">
            <v/>
          </cell>
        </row>
        <row r="104">
          <cell r="S104" t="str">
            <v/>
          </cell>
          <cell r="U104" t="str">
            <v/>
          </cell>
        </row>
        <row r="105">
          <cell r="S105" t="str">
            <v/>
          </cell>
          <cell r="U105" t="str">
            <v/>
          </cell>
        </row>
        <row r="106">
          <cell r="S106" t="str">
            <v/>
          </cell>
          <cell r="U106" t="str">
            <v/>
          </cell>
        </row>
        <row r="107">
          <cell r="S107" t="str">
            <v/>
          </cell>
          <cell r="U107" t="str">
            <v/>
          </cell>
        </row>
        <row r="108">
          <cell r="S108" t="str">
            <v/>
          </cell>
          <cell r="U108" t="str">
            <v/>
          </cell>
        </row>
        <row r="109">
          <cell r="S109" t="str">
            <v/>
          </cell>
          <cell r="U109" t="str">
            <v/>
          </cell>
        </row>
        <row r="110">
          <cell r="S110" t="str">
            <v/>
          </cell>
          <cell r="U110" t="str">
            <v/>
          </cell>
        </row>
        <row r="111">
          <cell r="S111" t="str">
            <v/>
          </cell>
          <cell r="U111" t="str">
            <v/>
          </cell>
        </row>
        <row r="112">
          <cell r="S112" t="str">
            <v/>
          </cell>
          <cell r="U112" t="str">
            <v/>
          </cell>
        </row>
        <row r="113">
          <cell r="S113" t="str">
            <v/>
          </cell>
          <cell r="U113" t="str">
            <v/>
          </cell>
        </row>
        <row r="114">
          <cell r="S114" t="str">
            <v/>
          </cell>
          <cell r="U114" t="str">
            <v/>
          </cell>
        </row>
        <row r="115">
          <cell r="S115" t="str">
            <v/>
          </cell>
          <cell r="U115" t="str">
            <v/>
          </cell>
        </row>
        <row r="116">
          <cell r="S116" t="str">
            <v/>
          </cell>
          <cell r="U116" t="str">
            <v/>
          </cell>
        </row>
        <row r="117">
          <cell r="S117" t="str">
            <v/>
          </cell>
          <cell r="U117" t="str">
            <v/>
          </cell>
        </row>
        <row r="118">
          <cell r="S118" t="str">
            <v/>
          </cell>
          <cell r="U118" t="str">
            <v/>
          </cell>
        </row>
        <row r="119">
          <cell r="S119" t="str">
            <v/>
          </cell>
          <cell r="U119" t="str">
            <v/>
          </cell>
        </row>
        <row r="120">
          <cell r="S120" t="str">
            <v/>
          </cell>
          <cell r="U120" t="str">
            <v/>
          </cell>
        </row>
        <row r="121">
          <cell r="S121" t="str">
            <v/>
          </cell>
          <cell r="U121" t="str">
            <v/>
          </cell>
        </row>
        <row r="122">
          <cell r="S122" t="str">
            <v/>
          </cell>
          <cell r="U122" t="str">
            <v/>
          </cell>
        </row>
        <row r="123">
          <cell r="S123" t="str">
            <v/>
          </cell>
          <cell r="U123" t="str">
            <v/>
          </cell>
        </row>
        <row r="124">
          <cell r="S124" t="str">
            <v/>
          </cell>
          <cell r="U124" t="str">
            <v/>
          </cell>
        </row>
        <row r="125">
          <cell r="S125" t="str">
            <v/>
          </cell>
          <cell r="U125" t="str">
            <v/>
          </cell>
        </row>
        <row r="126">
          <cell r="S126" t="str">
            <v/>
          </cell>
          <cell r="U126" t="str">
            <v/>
          </cell>
        </row>
        <row r="127">
          <cell r="S127" t="str">
            <v/>
          </cell>
          <cell r="U127" t="str">
            <v/>
          </cell>
        </row>
        <row r="128">
          <cell r="S128" t="str">
            <v/>
          </cell>
          <cell r="U128" t="str">
            <v/>
          </cell>
        </row>
        <row r="129">
          <cell r="S129" t="str">
            <v/>
          </cell>
          <cell r="U129" t="str">
            <v/>
          </cell>
        </row>
        <row r="130">
          <cell r="S130" t="str">
            <v/>
          </cell>
          <cell r="U130" t="str">
            <v/>
          </cell>
        </row>
        <row r="131">
          <cell r="S131" t="str">
            <v/>
          </cell>
          <cell r="U131" t="str">
            <v/>
          </cell>
        </row>
        <row r="132">
          <cell r="S132" t="str">
            <v/>
          </cell>
          <cell r="U132" t="str">
            <v/>
          </cell>
        </row>
        <row r="133">
          <cell r="S133" t="str">
            <v/>
          </cell>
          <cell r="U133" t="str">
            <v/>
          </cell>
        </row>
        <row r="134">
          <cell r="S134" t="str">
            <v/>
          </cell>
          <cell r="U134" t="str">
            <v/>
          </cell>
        </row>
        <row r="135">
          <cell r="S135" t="str">
            <v/>
          </cell>
          <cell r="U135" t="str">
            <v/>
          </cell>
        </row>
        <row r="136">
          <cell r="S136" t="str">
            <v/>
          </cell>
          <cell r="U136" t="str">
            <v/>
          </cell>
        </row>
        <row r="137">
          <cell r="S137" t="str">
            <v/>
          </cell>
          <cell r="U137" t="str">
            <v/>
          </cell>
        </row>
      </sheetData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3. Rate Class Selection"/>
      <sheetName val="4. Growth Factor - NUM_CALC1"/>
      <sheetName val="5. Growth Factor - NUM_CALC2"/>
      <sheetName val="6. Rev_Requ_Check"/>
      <sheetName val="7. Growth Factor - DEN_CALC1"/>
      <sheetName val="8. Revenue Proportions"/>
      <sheetName val="9. Threshold Test"/>
      <sheetName val="10b. Proposed ACM ICM Projects"/>
      <sheetName val="11. Incremental Capital Adj."/>
      <sheetName val="12. Opt 1-Rate Rider Calc F &amp; 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E16">
            <v>1.6E-2</v>
          </cell>
        </row>
        <row r="20">
          <cell r="E20">
            <v>2.1079322167218972E-3</v>
          </cell>
        </row>
        <row r="49">
          <cell r="E49">
            <v>610456833.28499997</v>
          </cell>
        </row>
        <row r="51">
          <cell r="E51">
            <v>28721695</v>
          </cell>
        </row>
      </sheetData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>
        <row r="21">
          <cell r="B21">
            <v>580684.99</v>
          </cell>
        </row>
        <row r="22">
          <cell r="B22">
            <v>349191.33</v>
          </cell>
        </row>
        <row r="25">
          <cell r="C25">
            <v>728450.79099999997</v>
          </cell>
        </row>
      </sheetData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LDC Information"/>
      <sheetName val="2. 2006 Rate Classes"/>
      <sheetName val="3. 2006 Tariff Sheet"/>
      <sheetName val="4. 2006 Smart Meter Information"/>
      <sheetName val="5. Removal of SM"/>
      <sheetName val="6. CDM Adjustment"/>
      <sheetName val="7. LCT Adjustment"/>
      <sheetName val="8. Dx IRM Adjustment"/>
      <sheetName val="9. Addback of Smart Meter Amt"/>
      <sheetName val="10. 2007 Tariff Sheet"/>
      <sheetName val="11. Bill Impact - Summer"/>
      <sheetName val="12. Bill Impact - Winter"/>
      <sheetName val="13. Bill Impact - Annualiz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cct. Worksheet"/>
    </sheetNames>
    <sheetDataSet>
      <sheetData sheetId="0"/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97 (3)"/>
      <sheetName val="Projects"/>
      <sheetName val="Global"/>
      <sheetName val="RPCAP97"/>
      <sheetName val="Budget98"/>
      <sheetName val="Work Units"/>
      <sheetName val="Items98"/>
      <sheetName val="Items98 (2)"/>
      <sheetName val="SUM98"/>
      <sheetName val="MW-min"/>
      <sheetName val="SUM98 - MW-min"/>
      <sheetName val="Res Pla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 refreshError="1">
        <row r="1">
          <cell r="B1" t="str">
            <v xml:space="preserve">POSSIBLE  SYSTEM   CAPITAL PROJECTS  -  1997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6">
          <cell r="A6" t="str">
            <v>ITEM</v>
          </cell>
          <cell r="B6" t="str">
            <v>DESCRIPTION</v>
          </cell>
          <cell r="C6" t="str">
            <v>TYPE</v>
          </cell>
          <cell r="D6" t="str">
            <v>ESTIMATE</v>
          </cell>
          <cell r="E6" t="str">
            <v>ZONE</v>
          </cell>
          <cell r="F6" t="str">
            <v>PRIORITY</v>
          </cell>
        </row>
        <row r="7">
          <cell r="C7" t="str">
            <v>(km)</v>
          </cell>
        </row>
        <row r="9">
          <cell r="B9" t="str">
            <v>44 kV - TOMKEN T.S.</v>
          </cell>
        </row>
        <row r="12">
          <cell r="A12">
            <v>1</v>
          </cell>
          <cell r="B12" t="str">
            <v>44 kV Dixie/Hwy 401- Feeder Tie</v>
          </cell>
          <cell r="C12" t="str">
            <v>U/G</v>
          </cell>
          <cell r="D12">
            <v>755000</v>
          </cell>
          <cell r="E12" t="str">
            <v>Erin/Tomk.</v>
          </cell>
          <cell r="F12">
            <v>0</v>
          </cell>
        </row>
        <row r="13">
          <cell r="B13" t="str">
            <v xml:space="preserve">          From Shawson M.S. south along Dixie on</v>
          </cell>
          <cell r="C13">
            <v>0.4</v>
          </cell>
        </row>
        <row r="14">
          <cell r="B14" t="str">
            <v xml:space="preserve">         existing poleline and U/G under Hwy 401  </v>
          </cell>
        </row>
        <row r="17">
          <cell r="A17">
            <v>2</v>
          </cell>
          <cell r="B17" t="str">
            <v>44 kV Dixie/Burnhamthorpe- Feeder Tie</v>
          </cell>
          <cell r="C17" t="str">
            <v>REBUILD</v>
          </cell>
          <cell r="D17">
            <v>420000</v>
          </cell>
          <cell r="E17" t="str">
            <v>Erin/Tomk.</v>
          </cell>
          <cell r="F17">
            <v>0</v>
          </cell>
        </row>
        <row r="18">
          <cell r="B18" t="str">
            <v xml:space="preserve">          On existing poleline  along  Dixie  Rd.  from</v>
          </cell>
          <cell r="C18">
            <v>1.7</v>
          </cell>
        </row>
        <row r="19">
          <cell r="B19" t="str">
            <v xml:space="preserve">          Burnhamthorpe  Rd.   to   New Dixie.</v>
          </cell>
        </row>
        <row r="22">
          <cell r="A22">
            <v>3</v>
          </cell>
          <cell r="B22" t="str">
            <v>44 kV Eglinton Feeders</v>
          </cell>
          <cell r="C22" t="str">
            <v>REBUILD</v>
          </cell>
          <cell r="D22">
            <v>420000</v>
          </cell>
          <cell r="E22" t="str">
            <v>Erin/Tomk.</v>
          </cell>
          <cell r="F22">
            <v>0</v>
          </cell>
        </row>
        <row r="23">
          <cell r="B23" t="str">
            <v xml:space="preserve">          Along Ontario Hyd.R.O.W. to Dixie Rd. and</v>
          </cell>
          <cell r="C23">
            <v>1.7</v>
          </cell>
        </row>
        <row r="24">
          <cell r="B24" t="str">
            <v xml:space="preserve">         north to Eglinton Av. (new Tomken TS feeders)</v>
          </cell>
        </row>
        <row r="27">
          <cell r="A27">
            <v>4</v>
          </cell>
          <cell r="B27" t="str">
            <v>44 kV Burnhamthorpe Feeders</v>
          </cell>
          <cell r="C27" t="str">
            <v>NEW</v>
          </cell>
          <cell r="D27">
            <v>530000</v>
          </cell>
          <cell r="E27" t="str">
            <v>Erin/Tomk.</v>
          </cell>
          <cell r="F27">
            <v>0</v>
          </cell>
        </row>
        <row r="28">
          <cell r="B28" t="str">
            <v xml:space="preserve">          Along Ontario Hyd.R.O.W. to Dixie Rd. and</v>
          </cell>
          <cell r="C28">
            <v>3</v>
          </cell>
        </row>
        <row r="29">
          <cell r="B29" t="str">
            <v xml:space="preserve">         south to Burnhamthorpe Rd. (new feeders)</v>
          </cell>
        </row>
        <row r="32">
          <cell r="B32" t="str">
            <v>44 kV - ERINDALE T.S.</v>
          </cell>
        </row>
        <row r="36">
          <cell r="A36" t="str">
            <v>5*</v>
          </cell>
          <cell r="B36" t="str">
            <v>44 kV Aquitaine MS - C.P.R. Feeder Tie</v>
          </cell>
          <cell r="C36" t="str">
            <v>ADD</v>
          </cell>
          <cell r="D36">
            <v>160000</v>
          </cell>
          <cell r="E36" t="str">
            <v>Meadow.</v>
          </cell>
          <cell r="F36">
            <v>1</v>
          </cell>
        </row>
        <row r="37">
          <cell r="B37" t="str">
            <v xml:space="preserve">          On existing poleline along C.P.R. Tracks </v>
          </cell>
          <cell r="C37">
            <v>3</v>
          </cell>
        </row>
        <row r="38">
          <cell r="B38" t="str">
            <v xml:space="preserve">          from Aquitaine M.S. to W. C. Blvd. and</v>
          </cell>
        </row>
        <row r="39">
          <cell r="B39" t="str">
            <v xml:space="preserve">          Derry Rd.</v>
          </cell>
        </row>
        <row r="42">
          <cell r="A42" t="str">
            <v>6*</v>
          </cell>
          <cell r="B42" t="str">
            <v>44 kV Meadowvale TS Feeder Egress</v>
          </cell>
          <cell r="C42" t="str">
            <v>BUILD</v>
          </cell>
          <cell r="D42">
            <v>350000</v>
          </cell>
          <cell r="E42" t="str">
            <v>Meadow.</v>
          </cell>
          <cell r="F42">
            <v>1</v>
          </cell>
        </row>
        <row r="43">
          <cell r="B43" t="str">
            <v xml:space="preserve">          Along CPR from Tenth Line to W.C.Blvd. </v>
          </cell>
          <cell r="C43">
            <v>3.1</v>
          </cell>
        </row>
        <row r="47">
          <cell r="A47" t="str">
            <v>7*</v>
          </cell>
          <cell r="B47" t="str">
            <v>44 kV Mississauga Rd. Feeder Tie</v>
          </cell>
          <cell r="C47" t="str">
            <v>ADD</v>
          </cell>
          <cell r="D47">
            <v>50000</v>
          </cell>
          <cell r="E47" t="str">
            <v>Erin/Tomk.</v>
          </cell>
          <cell r="F47">
            <v>1</v>
          </cell>
        </row>
        <row r="48">
          <cell r="B48" t="str">
            <v xml:space="preserve">          Along  Mississauga Rd. from Ontario Hydro</v>
          </cell>
          <cell r="C48">
            <v>2.2000000000000002</v>
          </cell>
        </row>
        <row r="49">
          <cell r="B49" t="str">
            <v xml:space="preserve">          ROW to Eglinton Av.</v>
          </cell>
        </row>
        <row r="52">
          <cell r="A52" t="str">
            <v>8*</v>
          </cell>
          <cell r="B52" t="str">
            <v>44 kV Britannia Rd. Feeder Tie</v>
          </cell>
          <cell r="C52" t="str">
            <v>ADD</v>
          </cell>
          <cell r="D52">
            <v>290000</v>
          </cell>
          <cell r="E52" t="str">
            <v>Meadow.</v>
          </cell>
          <cell r="F52">
            <v>1</v>
          </cell>
        </row>
        <row r="53">
          <cell r="B53" t="str">
            <v xml:space="preserve">         Along Britannia Rd. on existing poleline from</v>
          </cell>
          <cell r="C53">
            <v>1.5</v>
          </cell>
        </row>
        <row r="54">
          <cell r="B54" t="str">
            <v xml:space="preserve">         Erin Mills Pkwy to Mississauga Rd.</v>
          </cell>
        </row>
        <row r="55">
          <cell r="B55" t="str">
            <v xml:space="preserve">         (Under Road  Project)</v>
          </cell>
        </row>
        <row r="57">
          <cell r="B57" t="str">
            <v>SUB-TOTAL</v>
          </cell>
          <cell r="D57">
            <v>2685000</v>
          </cell>
        </row>
        <row r="59">
          <cell r="A59" t="str">
            <v>(x)  Included  in  1997  Capital  Budget.</v>
          </cell>
        </row>
        <row r="62">
          <cell r="A62" t="str">
            <v>SUBTRANSMISSION (Cont'd)</v>
          </cell>
        </row>
        <row r="65">
          <cell r="A65" t="str">
            <v>ITEM</v>
          </cell>
          <cell r="B65" t="str">
            <v>DESCRIPTION</v>
          </cell>
          <cell r="C65" t="str">
            <v>TYPE</v>
          </cell>
          <cell r="D65" t="str">
            <v>ESTIMATE</v>
          </cell>
          <cell r="E65" t="str">
            <v>ZONE</v>
          </cell>
          <cell r="F65" t="str">
            <v>PRIORITY</v>
          </cell>
        </row>
        <row r="66">
          <cell r="C66" t="str">
            <v>(km)</v>
          </cell>
        </row>
        <row r="68">
          <cell r="B68" t="str">
            <v>44 kV - ERINDALE T.S. (Cont'd)</v>
          </cell>
        </row>
        <row r="71">
          <cell r="A71">
            <v>9</v>
          </cell>
          <cell r="B71" t="str">
            <v>44 kV Gen Erin Rd. Feeder Tie</v>
          </cell>
          <cell r="C71" t="str">
            <v>ADD</v>
          </cell>
          <cell r="D71">
            <v>245000</v>
          </cell>
          <cell r="E71" t="str">
            <v>Erin/Tomk.</v>
          </cell>
          <cell r="F71">
            <v>0</v>
          </cell>
        </row>
        <row r="72">
          <cell r="B72" t="str">
            <v xml:space="preserve">          On existing poleline  along  Glen Erin Dr.</v>
          </cell>
          <cell r="C72">
            <v>3.3</v>
          </cell>
        </row>
        <row r="73">
          <cell r="B73" t="str">
            <v xml:space="preserve">          from Burnhamthorpe to  Eglinton  Ave.</v>
          </cell>
        </row>
        <row r="74">
          <cell r="B74" t="str">
            <v xml:space="preserve">          (Includes  13.8 kV Cct.)</v>
          </cell>
        </row>
        <row r="76">
          <cell r="A76">
            <v>10</v>
          </cell>
          <cell r="B76" t="str">
            <v>44 kV Highway 10 Feeder Tie</v>
          </cell>
          <cell r="C76" t="str">
            <v>U/G</v>
          </cell>
          <cell r="D76">
            <v>1075000</v>
          </cell>
          <cell r="E76" t="str">
            <v>Erin/Tomk.</v>
          </cell>
          <cell r="F76">
            <v>0</v>
          </cell>
        </row>
        <row r="77">
          <cell r="B77" t="str">
            <v xml:space="preserve">          Along Hwy 10  from  Burnhamthorpe </v>
          </cell>
          <cell r="C77">
            <v>0.6</v>
          </cell>
        </row>
        <row r="78">
          <cell r="B78" t="str">
            <v xml:space="preserve">          to John MS</v>
          </cell>
        </row>
        <row r="79">
          <cell r="B79" t="str">
            <v xml:space="preserve">       (Under Road Prokect)</v>
          </cell>
        </row>
        <row r="81">
          <cell r="A81">
            <v>11</v>
          </cell>
          <cell r="B81" t="str">
            <v>44 kV Mississauga/Dundas Rd. Feeder Tie</v>
          </cell>
          <cell r="C81" t="str">
            <v>BUILD</v>
          </cell>
          <cell r="D81">
            <v>782500</v>
          </cell>
          <cell r="E81" t="str">
            <v>Erin/Tomk.</v>
          </cell>
          <cell r="F81">
            <v>0</v>
          </cell>
        </row>
        <row r="82">
          <cell r="B82" t="str">
            <v xml:space="preserve">          Along  Mississauga Rd. from Burnhamthorpe</v>
          </cell>
          <cell r="C82">
            <v>3.1</v>
          </cell>
        </row>
        <row r="83">
          <cell r="B83" t="str">
            <v xml:space="preserve">          to Dundas St.</v>
          </cell>
        </row>
        <row r="84">
          <cell r="B84" t="str">
            <v xml:space="preserve">          (Includes  13.8 kV Cct.)</v>
          </cell>
        </row>
        <row r="87">
          <cell r="B87" t="str">
            <v>44 kV - MALTON AREA.</v>
          </cell>
        </row>
        <row r="90">
          <cell r="A90" t="str">
            <v>12*</v>
          </cell>
          <cell r="B90" t="str">
            <v>44 kV Drew Rd. Feeder Tie</v>
          </cell>
          <cell r="C90" t="str">
            <v>ADD</v>
          </cell>
          <cell r="D90">
            <v>205000</v>
          </cell>
          <cell r="E90" t="str">
            <v>Bram/Wood</v>
          </cell>
          <cell r="F90">
            <v>1</v>
          </cell>
        </row>
        <row r="91">
          <cell r="B91" t="str">
            <v xml:space="preserve">          Along Drew Rd. from Tbram Rd. to </v>
          </cell>
          <cell r="C91">
            <v>2.5</v>
          </cell>
        </row>
        <row r="92">
          <cell r="B92" t="str">
            <v xml:space="preserve">          Airport Rd.</v>
          </cell>
        </row>
        <row r="95">
          <cell r="A95">
            <v>13</v>
          </cell>
          <cell r="B95" t="str">
            <v>44 kV Goreway Drive Rebuild</v>
          </cell>
          <cell r="C95" t="str">
            <v>REBUILD</v>
          </cell>
          <cell r="D95">
            <v>580000</v>
          </cell>
          <cell r="E95" t="str">
            <v>Bram/Wood</v>
          </cell>
          <cell r="F95">
            <v>0</v>
          </cell>
        </row>
        <row r="96">
          <cell r="B96" t="str">
            <v xml:space="preserve">           Rebuild of poleline along Goreway Dr. </v>
          </cell>
          <cell r="C96">
            <v>2.5</v>
          </cell>
        </row>
        <row r="97">
          <cell r="B97" t="str">
            <v xml:space="preserve">           from City boundary to Derry Rd.</v>
          </cell>
        </row>
        <row r="109">
          <cell r="B109" t="str">
            <v>SUB-TOTAL</v>
          </cell>
          <cell r="D109">
            <v>2887500</v>
          </cell>
        </row>
        <row r="111">
          <cell r="A111" t="str">
            <v>(x)  Included  in  1997  Capital  Budget.</v>
          </cell>
        </row>
        <row r="114">
          <cell r="A114" t="str">
            <v>SUBTRANSMISSION (Cont'd)</v>
          </cell>
        </row>
        <row r="117">
          <cell r="A117" t="str">
            <v>ITEM</v>
          </cell>
          <cell r="B117" t="str">
            <v>DESCRIPTION</v>
          </cell>
          <cell r="C117" t="str">
            <v>TYPE</v>
          </cell>
          <cell r="D117" t="str">
            <v>ESTIMATE</v>
          </cell>
          <cell r="E117" t="str">
            <v>ZONE</v>
          </cell>
          <cell r="F117" t="str">
            <v>PRIORITY</v>
          </cell>
        </row>
        <row r="118">
          <cell r="C118" t="str">
            <v>(km)</v>
          </cell>
        </row>
        <row r="120">
          <cell r="B120" t="str">
            <v>27.6 kV - SOUTH SYSTEM</v>
          </cell>
        </row>
        <row r="123">
          <cell r="A123" t="str">
            <v>14*</v>
          </cell>
          <cell r="B123" t="str">
            <v>27.6 kV Stanfield Feeder Tie</v>
          </cell>
          <cell r="C123" t="str">
            <v>NEW</v>
          </cell>
          <cell r="D123">
            <v>700000</v>
          </cell>
          <cell r="F123">
            <v>1</v>
          </cell>
        </row>
        <row r="124">
          <cell r="B124" t="str">
            <v xml:space="preserve">           Circuit tie from Stanfield along O.H. ROW </v>
          </cell>
          <cell r="C124">
            <v>1.3</v>
          </cell>
        </row>
        <row r="125">
          <cell r="B125" t="str">
            <v xml:space="preserve">           to Dixie Rd. to Queensway.</v>
          </cell>
        </row>
        <row r="126">
          <cell r="B126" t="str">
            <v xml:space="preserve">        (See 4.16 kV System)</v>
          </cell>
        </row>
        <row r="129">
          <cell r="A129">
            <v>15</v>
          </cell>
          <cell r="B129" t="str">
            <v xml:space="preserve">27.6 kV Oakville TS Feeder </v>
          </cell>
          <cell r="C129" t="str">
            <v>ADD</v>
          </cell>
          <cell r="D129">
            <v>170000</v>
          </cell>
          <cell r="F129">
            <v>0</v>
          </cell>
        </row>
        <row r="130">
          <cell r="B130" t="str">
            <v xml:space="preserve">           New Feeder from Oakville T.S. along  O.H.</v>
          </cell>
          <cell r="C130">
            <v>3</v>
          </cell>
        </row>
        <row r="131">
          <cell r="B131" t="str">
            <v xml:space="preserve">           ROW from  Winston  Ch. Blvd.</v>
          </cell>
        </row>
        <row r="134">
          <cell r="A134">
            <v>16</v>
          </cell>
          <cell r="B134" t="str">
            <v>27.6 kV Dixie Feeder Rebuild</v>
          </cell>
          <cell r="C134" t="str">
            <v>REBUILD</v>
          </cell>
          <cell r="D134">
            <v>350000</v>
          </cell>
          <cell r="F134">
            <v>0</v>
          </cell>
        </row>
        <row r="135">
          <cell r="B135" t="str">
            <v xml:space="preserve">           Rebuild of poleline along Dixie Mall</v>
          </cell>
          <cell r="C135">
            <v>1.5</v>
          </cell>
        </row>
        <row r="136">
          <cell r="B136" t="str">
            <v xml:space="preserve">           and Cawthra area</v>
          </cell>
        </row>
        <row r="162">
          <cell r="B162" t="str">
            <v>SUB-TOTAL</v>
          </cell>
          <cell r="D162">
            <v>1220000</v>
          </cell>
        </row>
        <row r="164">
          <cell r="A164" t="str">
            <v>(x)  Included  in  1997  Capital  Budget.</v>
          </cell>
        </row>
        <row r="167">
          <cell r="A167" t="str">
            <v>SUBTRANSMISSION (Cont'd)</v>
          </cell>
        </row>
        <row r="170">
          <cell r="A170" t="str">
            <v>ITEM</v>
          </cell>
          <cell r="B170" t="str">
            <v>DESCRIPTION</v>
          </cell>
          <cell r="C170" t="str">
            <v>TYPE</v>
          </cell>
          <cell r="D170" t="str">
            <v>ESTIMATE</v>
          </cell>
          <cell r="E170" t="str">
            <v>ZONE</v>
          </cell>
          <cell r="F170" t="str">
            <v>PRIORITY</v>
          </cell>
        </row>
        <row r="171">
          <cell r="C171" t="str">
            <v>(km)</v>
          </cell>
        </row>
        <row r="173">
          <cell r="B173" t="str">
            <v>27.6 kV - NORTH SYSTEM</v>
          </cell>
        </row>
        <row r="176">
          <cell r="A176" t="str">
            <v>17*</v>
          </cell>
          <cell r="B176" t="str">
            <v>27.6 kV Midway Feeder Tie</v>
          </cell>
          <cell r="C176" t="str">
            <v>ADD</v>
          </cell>
          <cell r="D176">
            <v>335000</v>
          </cell>
          <cell r="E176">
            <v>4</v>
          </cell>
          <cell r="F176">
            <v>1</v>
          </cell>
        </row>
        <row r="177">
          <cell r="B177" t="str">
            <v xml:space="preserve">          Along Kestrell from Hwy 410 and along</v>
          </cell>
          <cell r="C177">
            <v>4</v>
          </cell>
        </row>
        <row r="178">
          <cell r="B178" t="str">
            <v xml:space="preserve">          Meyerside Dr. to Shawson Dr. to Midway</v>
          </cell>
        </row>
        <row r="181">
          <cell r="A181" t="str">
            <v>18*</v>
          </cell>
          <cell r="B181" t="str">
            <v>27.6 kV Pacific Drive Feeder Tie</v>
          </cell>
          <cell r="C181" t="str">
            <v>ADD</v>
          </cell>
          <cell r="D181">
            <v>110000</v>
          </cell>
          <cell r="E181">
            <v>4</v>
          </cell>
          <cell r="F181">
            <v>1</v>
          </cell>
        </row>
        <row r="182">
          <cell r="B182" t="str">
            <v xml:space="preserve">          From Derry Rd. to Midway Blvd.</v>
          </cell>
          <cell r="C182">
            <v>3</v>
          </cell>
        </row>
        <row r="185">
          <cell r="A185" t="str">
            <v>19*</v>
          </cell>
          <cell r="B185" t="str">
            <v>27.6 kV Kennedy/401 Crossing</v>
          </cell>
          <cell r="C185" t="str">
            <v>ADD</v>
          </cell>
          <cell r="D185">
            <v>155000</v>
          </cell>
          <cell r="E185">
            <v>4</v>
          </cell>
          <cell r="F185">
            <v>1</v>
          </cell>
        </row>
        <row r="186">
          <cell r="B186" t="str">
            <v xml:space="preserve">          Additional o/h circuit along Kennedy and</v>
          </cell>
          <cell r="C186">
            <v>18</v>
          </cell>
        </row>
        <row r="187">
          <cell r="B187" t="str">
            <v xml:space="preserve">          401 crossing</v>
          </cell>
        </row>
        <row r="190">
          <cell r="A190" t="str">
            <v>20*</v>
          </cell>
          <cell r="B190" t="str">
            <v>27.6 kV Bramalea TS Feeder Ties</v>
          </cell>
          <cell r="C190" t="str">
            <v>NEW</v>
          </cell>
          <cell r="D190">
            <v>300000</v>
          </cell>
          <cell r="E190">
            <v>4</v>
          </cell>
          <cell r="F190">
            <v>1</v>
          </cell>
        </row>
        <row r="191">
          <cell r="B191" t="str">
            <v xml:space="preserve">          New poleline from Bramalea T.S. along</v>
          </cell>
          <cell r="C191">
            <v>5</v>
          </cell>
        </row>
        <row r="192">
          <cell r="B192" t="str">
            <v xml:space="preserve">          Utility Corridor to Dixie/Tomken/Kennedy</v>
          </cell>
        </row>
        <row r="193">
          <cell r="B193" t="str">
            <v xml:space="preserve">           OR  along Bramalea Rd &amp; Drew Rd.</v>
          </cell>
        </row>
        <row r="196">
          <cell r="A196" t="str">
            <v>21*</v>
          </cell>
          <cell r="B196" t="str">
            <v>27.6 kV Highway 10 Feeder Tie</v>
          </cell>
          <cell r="C196" t="str">
            <v>ADD</v>
          </cell>
          <cell r="D196">
            <v>230000</v>
          </cell>
          <cell r="E196">
            <v>4</v>
          </cell>
          <cell r="F196">
            <v>1</v>
          </cell>
        </row>
        <row r="197">
          <cell r="B197" t="str">
            <v xml:space="preserve">           On existing poles along Highway 10</v>
          </cell>
          <cell r="C197">
            <v>3</v>
          </cell>
        </row>
        <row r="198">
          <cell r="B198" t="str">
            <v xml:space="preserve">           from Britannia Rd. to Derry Rd.</v>
          </cell>
        </row>
        <row r="201">
          <cell r="A201">
            <v>22</v>
          </cell>
          <cell r="B201" t="str">
            <v>27.6 kV Erindale TS Feeders</v>
          </cell>
          <cell r="C201" t="str">
            <v>U/G</v>
          </cell>
          <cell r="D201">
            <v>500000</v>
          </cell>
          <cell r="E201">
            <v>4</v>
          </cell>
          <cell r="F201">
            <v>0</v>
          </cell>
        </row>
        <row r="202">
          <cell r="B202" t="str">
            <v xml:space="preserve">          New U/G circuits from Erindale TS </v>
          </cell>
          <cell r="C202">
            <v>2</v>
          </cell>
        </row>
        <row r="203">
          <cell r="B203" t="str">
            <v xml:space="preserve">          to Eglinton Av.</v>
          </cell>
        </row>
        <row r="206">
          <cell r="A206">
            <v>23</v>
          </cell>
          <cell r="B206" t="str">
            <v>27.6 kV MacLaughlin Rd. Feeeder</v>
          </cell>
          <cell r="C206" t="str">
            <v>NEW</v>
          </cell>
          <cell r="D206">
            <v>545000</v>
          </cell>
          <cell r="E206">
            <v>4</v>
          </cell>
          <cell r="F206">
            <v>0</v>
          </cell>
        </row>
        <row r="207">
          <cell r="B207" t="str">
            <v xml:space="preserve">           Along Maclaughlin Rd. from  Britannia</v>
          </cell>
          <cell r="C207">
            <v>3.5</v>
          </cell>
        </row>
        <row r="208">
          <cell r="B208" t="str">
            <v xml:space="preserve">          to Derry Rd.</v>
          </cell>
        </row>
        <row r="211">
          <cell r="A211">
            <v>24</v>
          </cell>
          <cell r="B211" t="str">
            <v>27.6 kV Derry TS Feeder Egress</v>
          </cell>
          <cell r="D211">
            <v>50000</v>
          </cell>
          <cell r="E211">
            <v>4</v>
          </cell>
          <cell r="F211">
            <v>0</v>
          </cell>
        </row>
        <row r="212">
          <cell r="B212" t="str">
            <v xml:space="preserve">          Feeder egress designs</v>
          </cell>
        </row>
        <row r="220">
          <cell r="B220" t="str">
            <v>SUB-TOTAL</v>
          </cell>
          <cell r="D220">
            <v>2225000</v>
          </cell>
        </row>
        <row r="221">
          <cell r="B221" t="str">
            <v>TOTAL SUBTRANSMISSION</v>
          </cell>
          <cell r="D221">
            <v>9017500</v>
          </cell>
        </row>
        <row r="223">
          <cell r="A223" t="str">
            <v>(x)  Included  in  1997  Capital  Budget.</v>
          </cell>
        </row>
        <row r="226">
          <cell r="A226" t="str">
            <v>MUNICIPAL STATIONS</v>
          </cell>
        </row>
        <row r="229">
          <cell r="A229" t="str">
            <v>ITEM</v>
          </cell>
          <cell r="B229" t="str">
            <v>DESCRIPTION</v>
          </cell>
          <cell r="C229" t="str">
            <v>TYPE</v>
          </cell>
          <cell r="D229" t="str">
            <v>ESTIMATE</v>
          </cell>
          <cell r="E229" t="str">
            <v>ZONE</v>
          </cell>
          <cell r="F229" t="str">
            <v>PRIORITY</v>
          </cell>
        </row>
        <row r="232">
          <cell r="A232">
            <v>1</v>
          </cell>
          <cell r="B232" t="str">
            <v>Replacement M.S. feeder egress cables.</v>
          </cell>
          <cell r="C232">
            <v>2</v>
          </cell>
          <cell r="D232">
            <v>200000</v>
          </cell>
          <cell r="F232">
            <v>1</v>
          </cell>
        </row>
        <row r="236">
          <cell r="A236">
            <v>2</v>
          </cell>
          <cell r="B236" t="str">
            <v>Lisgar M.S.</v>
          </cell>
          <cell r="C236" t="str">
            <v>1 nos</v>
          </cell>
          <cell r="D236">
            <v>1800000</v>
          </cell>
          <cell r="E236">
            <v>1</v>
          </cell>
          <cell r="F236">
            <v>1</v>
          </cell>
        </row>
        <row r="237">
          <cell r="B237" t="str">
            <v xml:space="preserve">            Permanent  Incl. Building, 44 kV and</v>
          </cell>
        </row>
        <row r="238">
          <cell r="B238" t="str">
            <v xml:space="preserve">            13.8  kV circuits - 6 feeders plus SCADA </v>
          </cell>
        </row>
        <row r="240">
          <cell r="A240">
            <v>3</v>
          </cell>
          <cell r="B240" t="str">
            <v>Century M.S.</v>
          </cell>
          <cell r="C240" t="str">
            <v>1 nos</v>
          </cell>
          <cell r="D240">
            <v>1200000</v>
          </cell>
          <cell r="E240">
            <v>1</v>
          </cell>
          <cell r="F240">
            <v>0</v>
          </cell>
        </row>
        <row r="241">
          <cell r="B241" t="str">
            <v xml:space="preserve">            Permanent  Incl. Building, 44 kV and</v>
          </cell>
        </row>
        <row r="242">
          <cell r="B242" t="str">
            <v xml:space="preserve">            13.8  kV circuits - 6 feeders plus SCADA </v>
          </cell>
        </row>
        <row r="244">
          <cell r="A244">
            <v>4</v>
          </cell>
          <cell r="B244" t="str">
            <v xml:space="preserve">Sheridan Park System Rebuild  </v>
          </cell>
          <cell r="C244" t="str">
            <v>1 nos</v>
          </cell>
          <cell r="D244">
            <v>650000</v>
          </cell>
          <cell r="E244">
            <v>2</v>
          </cell>
          <cell r="F244">
            <v>1</v>
          </cell>
        </row>
        <row r="245">
          <cell r="B245" t="str">
            <v xml:space="preserve">           Phase II - Sheridan Park  M.S. at 44 kV</v>
          </cell>
        </row>
        <row r="248">
          <cell r="A248">
            <v>5</v>
          </cell>
          <cell r="B248" t="str">
            <v>Orlando M.S.</v>
          </cell>
          <cell r="C248" t="str">
            <v>1 nos</v>
          </cell>
          <cell r="D248">
            <v>1400000</v>
          </cell>
          <cell r="E248">
            <v>7</v>
          </cell>
          <cell r="F248">
            <v>1</v>
          </cell>
        </row>
        <row r="249">
          <cell r="B249" t="str">
            <v xml:space="preserve">            2 x 20 MVA Tx Incl. Building, 44 kV and</v>
          </cell>
        </row>
        <row r="250">
          <cell r="B250" t="str">
            <v xml:space="preserve">            13.8  kV circuits - 6 feeders plus SCADA </v>
          </cell>
        </row>
        <row r="256">
          <cell r="A256">
            <v>7</v>
          </cell>
          <cell r="B256" t="str">
            <v>Stillmeadow M.S.</v>
          </cell>
          <cell r="C256" t="str">
            <v>1 nos</v>
          </cell>
          <cell r="D256">
            <v>650000</v>
          </cell>
          <cell r="E256">
            <v>5</v>
          </cell>
          <cell r="F256">
            <v>1</v>
          </cell>
        </row>
        <row r="257">
          <cell r="B257" t="str">
            <v xml:space="preserve">            Change 10 MVA Tx to 20 MVA Tx with</v>
          </cell>
        </row>
        <row r="258">
          <cell r="B258" t="str">
            <v xml:space="preserve">            6 feeders</v>
          </cell>
        </row>
        <row r="260">
          <cell r="A260">
            <v>8</v>
          </cell>
          <cell r="B260" t="str">
            <v>Chalkdene M.S.</v>
          </cell>
          <cell r="C260" t="str">
            <v>1 nos</v>
          </cell>
          <cell r="D260">
            <v>350000</v>
          </cell>
          <cell r="E260">
            <v>5</v>
          </cell>
          <cell r="F260">
            <v>1</v>
          </cell>
        </row>
        <row r="261">
          <cell r="B261" t="str">
            <v xml:space="preserve">            Add 2 Feeder CBs with additional feeders</v>
          </cell>
        </row>
        <row r="262">
          <cell r="B262" t="str">
            <v xml:space="preserve">           north and south</v>
          </cell>
        </row>
        <row r="264">
          <cell r="A264">
            <v>9</v>
          </cell>
          <cell r="B264" t="str">
            <v>Rockwood M.S.</v>
          </cell>
          <cell r="C264" t="str">
            <v>1 nos</v>
          </cell>
          <cell r="D264">
            <v>1600000</v>
          </cell>
          <cell r="E264">
            <v>5</v>
          </cell>
          <cell r="F264">
            <v>1</v>
          </cell>
        </row>
        <row r="265">
          <cell r="B265" t="str">
            <v xml:space="preserve">            2 x 20 MVA Tx Incl. Building, 44 kV and</v>
          </cell>
        </row>
        <row r="266">
          <cell r="B266" t="str">
            <v xml:space="preserve">            13.8  kV circuits - 6 feeders plus SCADA </v>
          </cell>
        </row>
        <row r="268">
          <cell r="A268">
            <v>10</v>
          </cell>
          <cell r="B268" t="str">
            <v>Melton M.S.</v>
          </cell>
          <cell r="C268" t="str">
            <v>1 nos</v>
          </cell>
          <cell r="D268">
            <v>1000000</v>
          </cell>
          <cell r="E268">
            <v>6</v>
          </cell>
          <cell r="F268">
            <v>0</v>
          </cell>
        </row>
        <row r="269">
          <cell r="B269" t="str">
            <v xml:space="preserve">           Add 5 MVA Tx capacity and additional</v>
          </cell>
        </row>
        <row r="270">
          <cell r="B270" t="str">
            <v xml:space="preserve">           4.16 kV feeder</v>
          </cell>
        </row>
        <row r="272">
          <cell r="A272">
            <v>11</v>
          </cell>
          <cell r="B272" t="str">
            <v>M.S. Rebuilds</v>
          </cell>
          <cell r="D272">
            <v>2250000</v>
          </cell>
          <cell r="F272">
            <v>1</v>
          </cell>
        </row>
        <row r="273">
          <cell r="B273" t="str">
            <v xml:space="preserve">           Mineola M.S.</v>
          </cell>
          <cell r="C273" t="str">
            <v>1 nos</v>
          </cell>
          <cell r="E273">
            <v>6</v>
          </cell>
        </row>
        <row r="274">
          <cell r="B274" t="str">
            <v xml:space="preserve">           Clarkson M.S.</v>
          </cell>
          <cell r="C274" t="str">
            <v>1 nos</v>
          </cell>
          <cell r="E274">
            <v>3</v>
          </cell>
        </row>
        <row r="275">
          <cell r="B275" t="str">
            <v xml:space="preserve">           Bromsgrove M.S.</v>
          </cell>
          <cell r="C275" t="str">
            <v>1 nos</v>
          </cell>
          <cell r="E275">
            <v>3</v>
          </cell>
        </row>
        <row r="277">
          <cell r="A277">
            <v>12</v>
          </cell>
          <cell r="B277" t="str">
            <v>Woodlake M.S.</v>
          </cell>
          <cell r="C277" t="str">
            <v>1 nos</v>
          </cell>
          <cell r="D277">
            <v>750000</v>
          </cell>
          <cell r="E277">
            <v>3</v>
          </cell>
          <cell r="F277">
            <v>1</v>
          </cell>
        </row>
        <row r="278">
          <cell r="B278" t="str">
            <v xml:space="preserve">          Convert system voltage to 4,16 kV</v>
          </cell>
        </row>
        <row r="280">
          <cell r="B280" t="str">
            <v>TOTAL MUNICIPAL STATIONS</v>
          </cell>
          <cell r="D280">
            <v>11850000</v>
          </cell>
        </row>
        <row r="282">
          <cell r="A282" t="str">
            <v>(x)  Included  in  1997  Capital  Budget.</v>
          </cell>
        </row>
        <row r="285">
          <cell r="A285" t="str">
            <v>DISTRIBUTION</v>
          </cell>
        </row>
        <row r="288">
          <cell r="A288" t="str">
            <v>ITEM</v>
          </cell>
          <cell r="B288" t="str">
            <v>DESCRIPTION</v>
          </cell>
          <cell r="C288" t="str">
            <v>TYPE</v>
          </cell>
          <cell r="D288" t="str">
            <v>ESTIMATE</v>
          </cell>
          <cell r="E288" t="str">
            <v>ZONE</v>
          </cell>
          <cell r="F288" t="str">
            <v>PRIORITY</v>
          </cell>
        </row>
        <row r="289">
          <cell r="C289" t="str">
            <v>(km)</v>
          </cell>
        </row>
        <row r="291">
          <cell r="B291" t="str">
            <v>13.8 kV SYSTEM</v>
          </cell>
        </row>
        <row r="294">
          <cell r="A294" t="str">
            <v>1*</v>
          </cell>
          <cell r="B294" t="str">
            <v xml:space="preserve">Streetsville Conversion </v>
          </cell>
          <cell r="D294">
            <v>100000</v>
          </cell>
          <cell r="E294">
            <v>1</v>
          </cell>
          <cell r="F294">
            <v>1</v>
          </cell>
        </row>
        <row r="295">
          <cell r="B295" t="str">
            <v xml:space="preserve">           Convert 4.16 kV to 13.8 kV in area SE  of</v>
          </cell>
        </row>
        <row r="296">
          <cell r="B296" t="str">
            <v xml:space="preserve">           Britannia Rd. and Queen St. and reconductor</v>
          </cell>
        </row>
        <row r="297">
          <cell r="B297" t="str">
            <v xml:space="preserve">           to 556 kcmil circuit along Britannia Rd.</v>
          </cell>
        </row>
        <row r="300">
          <cell r="A300" t="str">
            <v>2*</v>
          </cell>
          <cell r="B300" t="str">
            <v>13.8 kV Winston Churchill/Collegeway</v>
          </cell>
          <cell r="C300" t="str">
            <v>UG</v>
          </cell>
          <cell r="D300">
            <v>80000</v>
          </cell>
          <cell r="E300">
            <v>2</v>
          </cell>
          <cell r="F300">
            <v>1</v>
          </cell>
        </row>
        <row r="301">
          <cell r="B301" t="str">
            <v xml:space="preserve">        Additional o/h circuit along WCB from </v>
          </cell>
          <cell r="C301">
            <v>0.5</v>
          </cell>
        </row>
        <row r="302">
          <cell r="B302" t="str">
            <v xml:space="preserve">        Hwy 403 to Collegeway</v>
          </cell>
        </row>
        <row r="305">
          <cell r="A305" t="str">
            <v>3*</v>
          </cell>
          <cell r="B305" t="str">
            <v>13.8 kV Burnhamthorpe Road Feeder Tie</v>
          </cell>
          <cell r="C305" t="str">
            <v>ADD</v>
          </cell>
          <cell r="D305">
            <v>300000</v>
          </cell>
          <cell r="E305">
            <v>2</v>
          </cell>
          <cell r="F305">
            <v>1</v>
          </cell>
        </row>
        <row r="306">
          <cell r="B306" t="str">
            <v xml:space="preserve">            On existing ploes from Mavis to Erindale </v>
          </cell>
          <cell r="C306">
            <v>1</v>
          </cell>
        </row>
        <row r="307">
          <cell r="B307" t="str">
            <v xml:space="preserve">           Station Rd. </v>
          </cell>
        </row>
        <row r="310">
          <cell r="A310" t="str">
            <v>4*</v>
          </cell>
          <cell r="B310" t="str">
            <v>13.8 kV Tomken Road Feeder Tie</v>
          </cell>
          <cell r="C310" t="str">
            <v>ADD</v>
          </cell>
          <cell r="D310">
            <v>155000</v>
          </cell>
          <cell r="E310">
            <v>5</v>
          </cell>
          <cell r="F310">
            <v>1</v>
          </cell>
        </row>
        <row r="311">
          <cell r="B311" t="str">
            <v xml:space="preserve">           From Burnhamthorpe to Dundas</v>
          </cell>
          <cell r="C311">
            <v>2</v>
          </cell>
        </row>
        <row r="314">
          <cell r="A314" t="str">
            <v>5*</v>
          </cell>
          <cell r="B314" t="str">
            <v>13.8 kV American Dr. and Elmbank Fdr Tie</v>
          </cell>
          <cell r="C314" t="str">
            <v>ADD</v>
          </cell>
          <cell r="D314">
            <v>360000</v>
          </cell>
          <cell r="E314">
            <v>7</v>
          </cell>
          <cell r="F314">
            <v>1</v>
          </cell>
        </row>
        <row r="315">
          <cell r="B315" t="str">
            <v xml:space="preserve">           From Orlando MS to Elmbank and American Dr.</v>
          </cell>
          <cell r="C315">
            <v>2</v>
          </cell>
        </row>
        <row r="316">
          <cell r="B316" t="str">
            <v xml:space="preserve">           From Goreway to Viscount</v>
          </cell>
        </row>
        <row r="319">
          <cell r="A319" t="str">
            <v>6*</v>
          </cell>
          <cell r="B319" t="str">
            <v>13.8 kV Derry Rd. &amp; Ninth Line Feeder Tie</v>
          </cell>
          <cell r="C319" t="str">
            <v>REBUILD</v>
          </cell>
          <cell r="D319">
            <v>60000</v>
          </cell>
          <cell r="E319">
            <v>1</v>
          </cell>
          <cell r="F319">
            <v>1</v>
          </cell>
        </row>
        <row r="320">
          <cell r="B320" t="str">
            <v xml:space="preserve">        On existing poles from Tenth Line West</v>
          </cell>
          <cell r="C320">
            <v>1.5</v>
          </cell>
        </row>
        <row r="321">
          <cell r="B321" t="str">
            <v xml:space="preserve">        along Derry to Ninth Line West</v>
          </cell>
        </row>
        <row r="324">
          <cell r="A324" t="str">
            <v>7*</v>
          </cell>
          <cell r="B324" t="str">
            <v>13.8 kV Mississauga Road Feeder Tie</v>
          </cell>
          <cell r="C324" t="str">
            <v>ADD</v>
          </cell>
          <cell r="D324">
            <v>150000</v>
          </cell>
          <cell r="E324">
            <v>1</v>
          </cell>
          <cell r="F324">
            <v>1</v>
          </cell>
        </row>
        <row r="325">
          <cell r="B325" t="str">
            <v xml:space="preserve">           From Britannia to EM Pkwy Junction</v>
          </cell>
          <cell r="C325">
            <v>2</v>
          </cell>
        </row>
        <row r="326">
          <cell r="B326" t="str">
            <v xml:space="preserve">        (Under Road Project)</v>
          </cell>
        </row>
        <row r="329">
          <cell r="A329">
            <v>8</v>
          </cell>
          <cell r="B329" t="str">
            <v>13 8 kV Derry Road Feeder Tie</v>
          </cell>
          <cell r="C329" t="str">
            <v>ADD</v>
          </cell>
          <cell r="D329">
            <v>80000</v>
          </cell>
          <cell r="E329">
            <v>1</v>
          </cell>
          <cell r="F329">
            <v>6</v>
          </cell>
        </row>
        <row r="330">
          <cell r="B330" t="str">
            <v xml:space="preserve">           New circuit from Century M.S. to Argentia M.S.</v>
          </cell>
          <cell r="C330">
            <v>1.5</v>
          </cell>
        </row>
        <row r="333">
          <cell r="A333">
            <v>9</v>
          </cell>
          <cell r="B333" t="str">
            <v>13.8 kV Burnhamthorpe Road Feeder Tie</v>
          </cell>
          <cell r="C333" t="str">
            <v>UG</v>
          </cell>
          <cell r="D333">
            <v>1200000</v>
          </cell>
          <cell r="E333">
            <v>2</v>
          </cell>
          <cell r="F333">
            <v>0</v>
          </cell>
        </row>
        <row r="334">
          <cell r="B334" t="str">
            <v xml:space="preserve">           U/G circuit from Erindale Station Rd.</v>
          </cell>
          <cell r="C334">
            <v>2</v>
          </cell>
        </row>
        <row r="335">
          <cell r="B335" t="str">
            <v xml:space="preserve">           to Mississauga Rd.</v>
          </cell>
        </row>
        <row r="339">
          <cell r="B339" t="str">
            <v>SUB-TOTAL</v>
          </cell>
          <cell r="D339">
            <v>1055000</v>
          </cell>
        </row>
        <row r="341">
          <cell r="A341" t="str">
            <v>(x)  Included  in  1997  Capital  Budget.</v>
          </cell>
        </row>
        <row r="347">
          <cell r="A347" t="str">
            <v>DISTRIBUTION (Cont'd)</v>
          </cell>
        </row>
        <row r="350">
          <cell r="A350" t="str">
            <v>ITEM</v>
          </cell>
          <cell r="B350" t="str">
            <v>DESCRIPTION</v>
          </cell>
          <cell r="C350" t="str">
            <v>TYPE</v>
          </cell>
          <cell r="D350" t="str">
            <v>ESTIMATE</v>
          </cell>
          <cell r="E350" t="str">
            <v>ZONE</v>
          </cell>
          <cell r="F350" t="str">
            <v>PRIORITY</v>
          </cell>
        </row>
        <row r="351">
          <cell r="C351" t="str">
            <v>(km)</v>
          </cell>
        </row>
        <row r="353">
          <cell r="B353" t="str">
            <v>4.16  KV   SYSTEM</v>
          </cell>
        </row>
        <row r="356">
          <cell r="A356" t="str">
            <v>10*</v>
          </cell>
          <cell r="B356" t="str">
            <v>4.16 kV Bromsgrove MS/Clarkson MS Tie</v>
          </cell>
          <cell r="C356" t="str">
            <v>REBUILD</v>
          </cell>
          <cell r="D356">
            <v>50000</v>
          </cell>
          <cell r="E356">
            <v>3</v>
          </cell>
          <cell r="F356">
            <v>1</v>
          </cell>
        </row>
        <row r="357">
          <cell r="B357" t="str">
            <v xml:space="preserve">          on existing poles between  Clarkson M.S.</v>
          </cell>
          <cell r="C357">
            <v>0.7</v>
          </cell>
        </row>
        <row r="358">
          <cell r="B358" t="str">
            <v xml:space="preserve">           and Bromsgrove  M.S.</v>
          </cell>
        </row>
        <row r="360">
          <cell r="A360" t="str">
            <v>11*</v>
          </cell>
          <cell r="B360" t="str">
            <v>4.16 kV Atwater Feeder Tie</v>
          </cell>
          <cell r="C360" t="str">
            <v>REBUILD</v>
          </cell>
          <cell r="D360">
            <v>295000</v>
          </cell>
          <cell r="E360">
            <v>6</v>
          </cell>
          <cell r="F360">
            <v>1</v>
          </cell>
        </row>
        <row r="361">
          <cell r="B361" t="str">
            <v xml:space="preserve">          along Atwater from Cawthra MS  to off load</v>
          </cell>
          <cell r="C361">
            <v>0.8</v>
          </cell>
        </row>
        <row r="362">
          <cell r="B362" t="str">
            <v xml:space="preserve">          9F4</v>
          </cell>
        </row>
        <row r="365">
          <cell r="A365" t="str">
            <v>12*</v>
          </cell>
          <cell r="B365" t="str">
            <v>4.16 kV Pinetree MS/Melton MS Tie</v>
          </cell>
          <cell r="C365" t="str">
            <v>REBUILD</v>
          </cell>
          <cell r="D365">
            <v>120000</v>
          </cell>
          <cell r="E365">
            <v>6</v>
          </cell>
          <cell r="F365">
            <v>1</v>
          </cell>
        </row>
        <row r="366">
          <cell r="B366" t="str">
            <v xml:space="preserve">          on existing poles between  Pinetree M.S.</v>
          </cell>
          <cell r="C366">
            <v>0.5</v>
          </cell>
        </row>
        <row r="367">
          <cell r="B367" t="str">
            <v xml:space="preserve">           and Melton  M.S.</v>
          </cell>
        </row>
        <row r="370">
          <cell r="A370" t="str">
            <v>13*</v>
          </cell>
          <cell r="B370" t="str">
            <v>4.16 kV Bromsgrove MS/Park West MS Tie</v>
          </cell>
          <cell r="C370" t="str">
            <v>ADD</v>
          </cell>
          <cell r="D370">
            <v>75000</v>
          </cell>
          <cell r="E370">
            <v>3</v>
          </cell>
          <cell r="F370">
            <v>1</v>
          </cell>
        </row>
        <row r="371">
          <cell r="B371" t="str">
            <v xml:space="preserve">          on existing poles between  Bromsgrove M.S.</v>
          </cell>
          <cell r="C371">
            <v>0.8</v>
          </cell>
        </row>
        <row r="372">
          <cell r="B372" t="str">
            <v xml:space="preserve">           and Park West M.S.</v>
          </cell>
        </row>
        <row r="375">
          <cell r="A375" t="str">
            <v>14*</v>
          </cell>
          <cell r="B375" t="str">
            <v>4.16 kV Bromsgrove MS/Robin MS Tie</v>
          </cell>
          <cell r="C375" t="str">
            <v>ADD</v>
          </cell>
          <cell r="D375">
            <v>140000</v>
          </cell>
          <cell r="E375">
            <v>3</v>
          </cell>
          <cell r="F375">
            <v>1</v>
          </cell>
        </row>
        <row r="376">
          <cell r="B376" t="str">
            <v xml:space="preserve">          on existing poles between  Bromsgrove M.S.</v>
          </cell>
          <cell r="C376">
            <v>1.4</v>
          </cell>
        </row>
        <row r="377">
          <cell r="B377" t="str">
            <v xml:space="preserve">           and Robin M.S.</v>
          </cell>
        </row>
        <row r="380">
          <cell r="A380" t="str">
            <v>15*</v>
          </cell>
          <cell r="B380" t="str">
            <v>4.16 kV Park Royal MS/Park West MS Tie</v>
          </cell>
          <cell r="C380" t="str">
            <v>REBUILD</v>
          </cell>
          <cell r="D380">
            <v>130000</v>
          </cell>
          <cell r="E380">
            <v>3</v>
          </cell>
          <cell r="F380">
            <v>1</v>
          </cell>
        </row>
        <row r="381">
          <cell r="B381" t="str">
            <v xml:space="preserve">          on existing poles between  Park Royal M.S.</v>
          </cell>
          <cell r="C381">
            <v>1</v>
          </cell>
        </row>
        <row r="382">
          <cell r="B382" t="str">
            <v xml:space="preserve">           and Park West M.S.</v>
          </cell>
        </row>
        <row r="385">
          <cell r="A385" t="str">
            <v>16*</v>
          </cell>
          <cell r="B385" t="str">
            <v>4.16 kV Lakeshore Road Feeder Tie</v>
          </cell>
          <cell r="C385" t="str">
            <v>REBUILD</v>
          </cell>
          <cell r="D385">
            <v>50000</v>
          </cell>
          <cell r="E385">
            <v>3</v>
          </cell>
          <cell r="F385">
            <v>1</v>
          </cell>
        </row>
        <row r="386">
          <cell r="B386" t="str">
            <v xml:space="preserve">          Lakeshore/Dennison/Lornepark</v>
          </cell>
          <cell r="C386">
            <v>0.6</v>
          </cell>
        </row>
        <row r="387">
          <cell r="B387" t="str">
            <v xml:space="preserve">           Parkland M.S. #26 and reconductor</v>
          </cell>
        </row>
        <row r="390">
          <cell r="A390" t="str">
            <v>17*</v>
          </cell>
          <cell r="B390" t="str">
            <v xml:space="preserve">4.16 kV Stanfield Road Feeder Tie </v>
          </cell>
          <cell r="C390" t="str">
            <v>REBUILD</v>
          </cell>
          <cell r="D390">
            <v>265000</v>
          </cell>
          <cell r="E390">
            <v>6</v>
          </cell>
          <cell r="F390">
            <v>1</v>
          </cell>
        </row>
        <row r="391">
          <cell r="B391" t="str">
            <v xml:space="preserve">          Along Ontario Hydro ROW From Cawthra</v>
          </cell>
          <cell r="C391">
            <v>1.2</v>
          </cell>
        </row>
        <row r="392">
          <cell r="B392" t="str">
            <v xml:space="preserve">          to Stanfield</v>
          </cell>
        </row>
        <row r="393">
          <cell r="B393" t="str">
            <v xml:space="preserve">       (See also 27.6 kV South)</v>
          </cell>
        </row>
        <row r="396">
          <cell r="A396" t="str">
            <v>18*</v>
          </cell>
          <cell r="B396" t="str">
            <v xml:space="preserve">4.16 kV Clarkson/Lorne Park Feeder Tie </v>
          </cell>
          <cell r="C396" t="str">
            <v>ADD</v>
          </cell>
          <cell r="D396">
            <v>110000</v>
          </cell>
          <cell r="E396">
            <v>3</v>
          </cell>
          <cell r="F396">
            <v>1</v>
          </cell>
        </row>
        <row r="397">
          <cell r="B397" t="str">
            <v xml:space="preserve">           Along Ontario hydro ROW</v>
          </cell>
          <cell r="C397">
            <v>2</v>
          </cell>
        </row>
        <row r="400">
          <cell r="B400" t="str">
            <v>SUB-TOTAL</v>
          </cell>
          <cell r="D400">
            <v>1125000</v>
          </cell>
        </row>
        <row r="401">
          <cell r="B401" t="str">
            <v>TOTAL DISTRIBUTION</v>
          </cell>
          <cell r="D401">
            <v>2180000</v>
          </cell>
        </row>
        <row r="403">
          <cell r="A403" t="str">
            <v>(x)  Included  in  1997  Capital  Budget.</v>
          </cell>
        </row>
        <row r="406">
          <cell r="A406" t="str">
            <v>SUBDIVISION REBUILDS</v>
          </cell>
        </row>
        <row r="409">
          <cell r="A409" t="str">
            <v>ITEM</v>
          </cell>
          <cell r="B409" t="str">
            <v>DESCRIPTION</v>
          </cell>
          <cell r="C409" t="str">
            <v>TYPE</v>
          </cell>
          <cell r="D409" t="str">
            <v>ESTIMATE</v>
          </cell>
          <cell r="E409" t="str">
            <v>ZONE</v>
          </cell>
          <cell r="F409" t="str">
            <v>PRIORITY</v>
          </cell>
        </row>
        <row r="410">
          <cell r="C410" t="str">
            <v>(km)</v>
          </cell>
        </row>
        <row r="412">
          <cell r="B412" t="str">
            <v>Subdivision Rebuilds*</v>
          </cell>
        </row>
        <row r="414">
          <cell r="A414">
            <v>1</v>
          </cell>
          <cell r="B414" t="str">
            <v>Sheridan Homelands - Phase V</v>
          </cell>
          <cell r="D414">
            <v>1500000</v>
          </cell>
          <cell r="E414">
            <v>2</v>
          </cell>
          <cell r="F414">
            <v>1</v>
          </cell>
        </row>
        <row r="415">
          <cell r="B415" t="str">
            <v xml:space="preserve">          ( Hole-in-the-donut)</v>
          </cell>
        </row>
        <row r="417">
          <cell r="A417">
            <v>2</v>
          </cell>
          <cell r="B417" t="str">
            <v>Malton - Phase VI</v>
          </cell>
          <cell r="D417">
            <v>1000000</v>
          </cell>
          <cell r="E417">
            <v>7</v>
          </cell>
          <cell r="F417">
            <v>1</v>
          </cell>
        </row>
        <row r="418">
          <cell r="B418" t="str">
            <v xml:space="preserve">          NE of Derry/Airport Rd.</v>
          </cell>
        </row>
        <row r="419">
          <cell r="B419" t="str">
            <v xml:space="preserve">          plus east of Goreway at Darcel/Monica</v>
          </cell>
        </row>
        <row r="421">
          <cell r="A421">
            <v>3</v>
          </cell>
          <cell r="B421" t="str">
            <v xml:space="preserve"> Forest Glen Area east and west of Dixie Rd.</v>
          </cell>
          <cell r="D421">
            <v>1500000</v>
          </cell>
          <cell r="E421">
            <v>5</v>
          </cell>
          <cell r="F421">
            <v>1</v>
          </cell>
        </row>
        <row r="423">
          <cell r="A423">
            <v>4</v>
          </cell>
          <cell r="B423" t="str">
            <v>Meadowvale T.C. Mainfeeders - Phase II</v>
          </cell>
          <cell r="D423">
            <v>1400000</v>
          </cell>
          <cell r="E423">
            <v>1</v>
          </cell>
          <cell r="F423">
            <v>1</v>
          </cell>
        </row>
        <row r="425">
          <cell r="A425">
            <v>5</v>
          </cell>
          <cell r="B425" t="str">
            <v>Woodlands Area</v>
          </cell>
          <cell r="D425">
            <v>1000000</v>
          </cell>
          <cell r="E425">
            <v>2</v>
          </cell>
          <cell r="F425">
            <v>1</v>
          </cell>
        </row>
        <row r="454">
          <cell r="B454" t="str">
            <v>TOTAL REBUILDS</v>
          </cell>
          <cell r="D454">
            <v>6400000</v>
          </cell>
        </row>
        <row r="456">
          <cell r="A456" t="str">
            <v>(x)  Included  in  1997  Capital  Budget.</v>
          </cell>
        </row>
        <row r="459">
          <cell r="A459" t="str">
            <v/>
          </cell>
        </row>
        <row r="461">
          <cell r="A461" t="str">
            <v>SYSTEM MAINTENANCE PROJECTS</v>
          </cell>
        </row>
        <row r="464">
          <cell r="A464" t="str">
            <v>ITEM</v>
          </cell>
          <cell r="B464" t="str">
            <v>DESCRIPTION</v>
          </cell>
          <cell r="C464" t="str">
            <v>TYPE</v>
          </cell>
          <cell r="D464" t="str">
            <v>ESTIMATE</v>
          </cell>
          <cell r="F464" t="str">
            <v>PRIORITY</v>
          </cell>
        </row>
        <row r="465">
          <cell r="C465" t="str">
            <v>(km)</v>
          </cell>
        </row>
        <row r="467">
          <cell r="A467">
            <v>1</v>
          </cell>
          <cell r="B467" t="str">
            <v>Overhead Switch Replacement</v>
          </cell>
          <cell r="D467">
            <v>300000</v>
          </cell>
        </row>
        <row r="471">
          <cell r="A471">
            <v>2</v>
          </cell>
          <cell r="B471" t="str">
            <v>Secondary Cable Replacement</v>
          </cell>
          <cell r="D471">
            <v>75000</v>
          </cell>
        </row>
        <row r="475">
          <cell r="A475">
            <v>3</v>
          </cell>
          <cell r="B475" t="str">
            <v>Meter Base Replacement</v>
          </cell>
          <cell r="D475">
            <v>34000</v>
          </cell>
        </row>
        <row r="479">
          <cell r="A479">
            <v>4</v>
          </cell>
          <cell r="B479" t="str">
            <v>Overhead Transformer Replacement</v>
          </cell>
          <cell r="D479">
            <v>150000</v>
          </cell>
        </row>
        <row r="483">
          <cell r="A483">
            <v>5</v>
          </cell>
          <cell r="B483" t="str">
            <v>Underground Cable Replacement</v>
          </cell>
          <cell r="D483">
            <v>1200000</v>
          </cell>
        </row>
        <row r="487">
          <cell r="A487">
            <v>6</v>
          </cell>
          <cell r="B487" t="str">
            <v>Feeder Overhauls</v>
          </cell>
          <cell r="D487">
            <v>600000</v>
          </cell>
        </row>
        <row r="491">
          <cell r="A491">
            <v>7</v>
          </cell>
          <cell r="B491" t="str">
            <v>Underground Transformer Replacements</v>
          </cell>
          <cell r="D491">
            <v>200000</v>
          </cell>
        </row>
        <row r="495">
          <cell r="A495">
            <v>8</v>
          </cell>
          <cell r="B495" t="str">
            <v>Load Centre Replacement</v>
          </cell>
          <cell r="D495">
            <v>60000</v>
          </cell>
        </row>
        <row r="499">
          <cell r="A499">
            <v>9</v>
          </cell>
          <cell r="B499" t="str">
            <v>Overhead Rebuilds</v>
          </cell>
          <cell r="D499">
            <v>900000</v>
          </cell>
        </row>
        <row r="503">
          <cell r="A503">
            <v>10</v>
          </cell>
          <cell r="B503" t="str">
            <v>Wood Pole Replacement</v>
          </cell>
          <cell r="D503">
            <v>400000</v>
          </cell>
        </row>
        <row r="507">
          <cell r="A507">
            <v>11</v>
          </cell>
          <cell r="B507" t="str">
            <v>Auto-Switches/SCADA</v>
          </cell>
          <cell r="D507">
            <v>1260000</v>
          </cell>
        </row>
        <row r="509">
          <cell r="B509" t="str">
            <v>TOTAL MAINTENANCE</v>
          </cell>
          <cell r="D509">
            <v>5179000</v>
          </cell>
        </row>
        <row r="511">
          <cell r="A511" t="str">
            <v>(x)  Included  in  1997  Capital  Budget.</v>
          </cell>
        </row>
      </sheetData>
      <sheetData sheetId="4"/>
      <sheetData sheetId="5"/>
      <sheetData sheetId="6" refreshError="1">
        <row r="1">
          <cell r="B1" t="str">
            <v xml:space="preserve">POSSIBLE  SYSTEM   CAPITAL PROJECTS  -  1998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Chaldene MS</v>
          </cell>
          <cell r="C36" t="str">
            <v>REBUILD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Dixie/Burnhamthorpe- Feeder Tie</v>
          </cell>
          <cell r="C41" t="str">
            <v>REBUILD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1.7</v>
          </cell>
        </row>
        <row r="43">
          <cell r="B43" t="str">
            <v xml:space="preserve">          Burnhamthorpe  Rd.   to   New Dixie.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1.7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1.7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2005000</v>
          </cell>
        </row>
        <row r="58">
          <cell r="A58" t="str">
            <v>(*)  Included  in  1998  Capital  Budget.</v>
          </cell>
        </row>
        <row r="62">
          <cell r="B62" t="str">
            <v xml:space="preserve">POSSIBLE  SYSTEM   CAPITAL PROJECTS  -  1998 </v>
          </cell>
        </row>
        <row r="64">
          <cell r="A64" t="str">
            <v>SUBTRANSMISSION</v>
          </cell>
          <cell r="D64" t="str">
            <v>Date:</v>
          </cell>
          <cell r="F64">
            <v>35627.357684374998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990000</v>
          </cell>
        </row>
        <row r="120">
          <cell r="A120" t="str">
            <v>(*)  Included  in  1998  Capital  Budget.</v>
          </cell>
        </row>
        <row r="123">
          <cell r="B123" t="str">
            <v xml:space="preserve">POSSIBLE  SYSTEM   CAPITAL PROJECTS  -  1998 </v>
          </cell>
        </row>
        <row r="125">
          <cell r="A125" t="str">
            <v>SUBTRANSMISSION</v>
          </cell>
          <cell r="D125" t="str">
            <v>Date:</v>
          </cell>
          <cell r="F125">
            <v>35627.357684374998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420000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1.7</v>
          </cell>
        </row>
        <row r="141">
          <cell r="B141" t="str">
            <v xml:space="preserve">          Mavis Rd.</v>
          </cell>
        </row>
        <row r="144">
          <cell r="A144">
            <v>3</v>
          </cell>
          <cell r="B144" t="str">
            <v>44 kV Winston Churchill - Eglinton to Dundas</v>
          </cell>
          <cell r="C144" t="str">
            <v>ADD</v>
          </cell>
          <cell r="D144">
            <v>345000</v>
          </cell>
          <cell r="F144">
            <v>3</v>
          </cell>
        </row>
        <row r="145">
          <cell r="B145" t="str">
            <v xml:space="preserve">          On existing poleline along Winston Churchill Blvd. from Eglinton Ave.</v>
          </cell>
          <cell r="C145">
            <v>4.5</v>
          </cell>
        </row>
        <row r="146">
          <cell r="B146" t="str">
            <v xml:space="preserve">          to Dundas St.</v>
          </cell>
        </row>
        <row r="149">
          <cell r="A149">
            <v>4</v>
          </cell>
          <cell r="B149" t="str">
            <v>44 kV Mavis - Burnhamthorpe Rd. to Dundas</v>
          </cell>
          <cell r="C149" t="str">
            <v>ADD</v>
          </cell>
          <cell r="D149">
            <v>270000</v>
          </cell>
          <cell r="F149">
            <v>4</v>
          </cell>
        </row>
        <row r="150">
          <cell r="B150" t="str">
            <v xml:space="preserve">          On existing poleline along Mavis from Burnhamthorpe Rd. to</v>
          </cell>
          <cell r="C150">
            <v>3</v>
          </cell>
        </row>
        <row r="151">
          <cell r="B151" t="str">
            <v xml:space="preserve">         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>
            <v>7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F174">
            <v>9</v>
          </cell>
        </row>
        <row r="179">
          <cell r="B179" t="str">
            <v>SUB-TOTAL</v>
          </cell>
          <cell r="D179">
            <v>3895000</v>
          </cell>
        </row>
        <row r="181">
          <cell r="A181" t="str">
            <v>(*)  Included  in  1998  Capital  Budget.</v>
          </cell>
        </row>
        <row r="184">
          <cell r="B184" t="str">
            <v xml:space="preserve">POSSIBLE  SYSTEM   CAPITAL PROJECTS  -  1998 </v>
          </cell>
        </row>
        <row r="186">
          <cell r="A186" t="str">
            <v>SUBTRANSMISSION</v>
          </cell>
          <cell r="D186" t="str">
            <v>Date:</v>
          </cell>
          <cell r="F186">
            <v>35627.357684374998</v>
          </cell>
        </row>
        <row r="189">
          <cell r="A189" t="str">
            <v>ITEM</v>
          </cell>
          <cell r="B189" t="str">
            <v>DESCRIPTION</v>
          </cell>
          <cell r="C189" t="str">
            <v>TYPE</v>
          </cell>
          <cell r="D189" t="str">
            <v>ESTIMATE</v>
          </cell>
          <cell r="E189" t="str">
            <v>ZONE</v>
          </cell>
          <cell r="F189" t="str">
            <v>PRIORITY</v>
          </cell>
        </row>
        <row r="190">
          <cell r="C190" t="str">
            <v>(km)</v>
          </cell>
        </row>
        <row r="192">
          <cell r="B192" t="str">
            <v>44 kV - BRAMALEA TS</v>
          </cell>
        </row>
        <row r="195">
          <cell r="A195">
            <v>1</v>
          </cell>
          <cell r="B195" t="str">
            <v>44 kV Drew Rd. Feeder Tie</v>
          </cell>
          <cell r="C195" t="str">
            <v>ADD</v>
          </cell>
          <cell r="D195">
            <v>205000</v>
          </cell>
          <cell r="F195">
            <v>1</v>
          </cell>
        </row>
        <row r="196">
          <cell r="B196" t="str">
            <v xml:space="preserve">          Along Drew Rd. from Tobram Rd. to </v>
          </cell>
          <cell r="C196">
            <v>2.5</v>
          </cell>
        </row>
        <row r="197">
          <cell r="B197" t="str">
            <v xml:space="preserve">          Airport Rd.</v>
          </cell>
        </row>
        <row r="200">
          <cell r="A200">
            <v>2</v>
          </cell>
          <cell r="B200" t="str">
            <v>44 kV Goreway Dr. - City Bounary to Derry - Feeder Tie</v>
          </cell>
          <cell r="C200" t="str">
            <v>REBUILD</v>
          </cell>
          <cell r="D200">
            <v>580000</v>
          </cell>
          <cell r="F200">
            <v>2</v>
          </cell>
        </row>
        <row r="201">
          <cell r="B201" t="str">
            <v xml:space="preserve">          Rebuild of poleline along Goreway Drive from City Boundary</v>
          </cell>
          <cell r="C201">
            <v>2.5</v>
          </cell>
        </row>
        <row r="202">
          <cell r="B202" t="str">
            <v xml:space="preserve">          to Orlando MS near American Dr.</v>
          </cell>
        </row>
        <row r="205">
          <cell r="A205">
            <v>3</v>
          </cell>
          <cell r="B205" t="str">
            <v>44 kV CN Tracks - City Bounary to Derry - Feeder Tie</v>
          </cell>
          <cell r="C205" t="str">
            <v>ADD</v>
          </cell>
          <cell r="D205">
            <v>370000</v>
          </cell>
          <cell r="F205">
            <v>3</v>
          </cell>
        </row>
        <row r="206">
          <cell r="B206" t="str">
            <v xml:space="preserve">          On existing poleline along CN tracks from City Boundary</v>
          </cell>
          <cell r="C206">
            <v>5</v>
          </cell>
        </row>
        <row r="207">
          <cell r="B207" t="str">
            <v xml:space="preserve">          to Derry Rd.</v>
          </cell>
        </row>
        <row r="210">
          <cell r="A210">
            <v>4</v>
          </cell>
          <cell r="B210" t="str">
            <v xml:space="preserve">44 kV Orlando MS to Northwest to Malton MS </v>
          </cell>
          <cell r="C210" t="str">
            <v>REBUILD</v>
          </cell>
          <cell r="D210">
            <v>580000</v>
          </cell>
          <cell r="F210">
            <v>4</v>
          </cell>
        </row>
        <row r="211">
          <cell r="B211" t="str">
            <v xml:space="preserve">          On rebuild poleline along Nortwest Dr.</v>
          </cell>
          <cell r="C211">
            <v>2.5</v>
          </cell>
        </row>
        <row r="212">
          <cell r="B212" t="str">
            <v xml:space="preserve">          to Derry Rd. (to Malton MS)</v>
          </cell>
        </row>
        <row r="215">
          <cell r="A215" t="str">
            <v>5??</v>
          </cell>
          <cell r="B215" t="str">
            <v>44 kV Goreway Dr. - Derry to Orlando MS - Feeder Tie</v>
          </cell>
          <cell r="C215" t="str">
            <v>REBUILD</v>
          </cell>
          <cell r="D215">
            <v>420000</v>
          </cell>
          <cell r="F215">
            <v>5</v>
          </cell>
        </row>
        <row r="216">
          <cell r="B216" t="str">
            <v xml:space="preserve">          On existing poleline along Goreway Drive from Derry Rd.</v>
          </cell>
          <cell r="C216">
            <v>1.7</v>
          </cell>
        </row>
        <row r="217">
          <cell r="B217" t="str">
            <v xml:space="preserve">          to Orlando MS near American Dr.</v>
          </cell>
        </row>
        <row r="220">
          <cell r="A220">
            <v>6</v>
          </cell>
        </row>
        <row r="225">
          <cell r="A225">
            <v>7</v>
          </cell>
        </row>
        <row r="230">
          <cell r="A230">
            <v>8</v>
          </cell>
        </row>
        <row r="235">
          <cell r="A235">
            <v>9</v>
          </cell>
        </row>
        <row r="240">
          <cell r="B240" t="str">
            <v>SUB-TOTAL</v>
          </cell>
          <cell r="D240">
            <v>2155000</v>
          </cell>
        </row>
        <row r="242">
          <cell r="A242" t="str">
            <v>(*)  Included  in  1998  Capital  Budget.</v>
          </cell>
        </row>
        <row r="245">
          <cell r="B245" t="str">
            <v xml:space="preserve">POSSIBLE  SYSTEM   CAPITAL PROJECTS  -  1998 </v>
          </cell>
        </row>
        <row r="247">
          <cell r="A247" t="str">
            <v>SUBTRANSMISSION</v>
          </cell>
          <cell r="D247" t="str">
            <v>Date:</v>
          </cell>
          <cell r="F247">
            <v>35627.357684374998</v>
          </cell>
        </row>
        <row r="250">
          <cell r="A250" t="str">
            <v>ITEM</v>
          </cell>
          <cell r="B250" t="str">
            <v>DESCRIPTION</v>
          </cell>
          <cell r="C250" t="str">
            <v>TYPE</v>
          </cell>
          <cell r="D250" t="str">
            <v>ESTIMATE</v>
          </cell>
          <cell r="E250" t="str">
            <v>ZONE</v>
          </cell>
          <cell r="F250" t="str">
            <v>PRIORITY</v>
          </cell>
        </row>
        <row r="251">
          <cell r="C251" t="str">
            <v>(km)</v>
          </cell>
        </row>
        <row r="253">
          <cell r="B253" t="str">
            <v>27.6 kV SOUTH SYSTEM</v>
          </cell>
        </row>
        <row r="256">
          <cell r="A256">
            <v>1</v>
          </cell>
          <cell r="B256" t="str">
            <v>27.6 kV Cliff Rd. - ROW to Queensway</v>
          </cell>
          <cell r="C256" t="str">
            <v>REBUILD</v>
          </cell>
          <cell r="D256">
            <v>290000</v>
          </cell>
          <cell r="F256">
            <v>1</v>
          </cell>
        </row>
        <row r="257">
          <cell r="B257" t="str">
            <v xml:space="preserve">          On rebuild poleline along Cliff Rd. east of Hwy 10</v>
          </cell>
          <cell r="C257">
            <v>1.2</v>
          </cell>
        </row>
        <row r="258">
          <cell r="B258" t="str">
            <v xml:space="preserve">          from O.H. ROW to Queensway</v>
          </cell>
        </row>
        <row r="261">
          <cell r="A261">
            <v>2</v>
          </cell>
          <cell r="B261" t="str">
            <v>27.6 kV Lakeshore Rd -  Cawthra and Dixie</v>
          </cell>
          <cell r="C261" t="str">
            <v>REBUILD</v>
          </cell>
          <cell r="D261">
            <v>280000</v>
          </cell>
          <cell r="F261">
            <v>2</v>
          </cell>
        </row>
        <row r="262">
          <cell r="B262" t="str">
            <v xml:space="preserve">          On rebuild poleline along Lakeshore Rd.</v>
          </cell>
          <cell r="C262">
            <v>1</v>
          </cell>
        </row>
        <row r="263">
          <cell r="B263" t="str">
            <v xml:space="preserve">          between Cawthra and Dixie</v>
          </cell>
        </row>
        <row r="266">
          <cell r="A266">
            <v>3</v>
          </cell>
          <cell r="B266" t="str">
            <v>27.6 kV Stanfield - ROW to Queensway</v>
          </cell>
          <cell r="C266" t="str">
            <v>NEW</v>
          </cell>
          <cell r="D266">
            <v>305000</v>
          </cell>
          <cell r="F266">
            <v>3</v>
          </cell>
        </row>
        <row r="267">
          <cell r="B267" t="str">
            <v xml:space="preserve">          On existing poleline along Stanfield Rd. east of Hwy 10</v>
          </cell>
          <cell r="C267">
            <v>1.5</v>
          </cell>
        </row>
        <row r="268">
          <cell r="B268" t="str">
            <v xml:space="preserve">          from O.H. ROW to Queensway</v>
          </cell>
        </row>
        <row r="271">
          <cell r="A271">
            <v>4</v>
          </cell>
          <cell r="B271" t="str">
            <v>27.6 kV Indian Grove  - Lorne Park TS to Lakeshore</v>
          </cell>
          <cell r="C271" t="str">
            <v>REBUILD</v>
          </cell>
          <cell r="D271">
            <v>560000</v>
          </cell>
          <cell r="F271">
            <v>4</v>
          </cell>
        </row>
        <row r="272">
          <cell r="B272" t="str">
            <v xml:space="preserve">          On existing poleline along Indian Grove and Kane Rd. west of</v>
          </cell>
          <cell r="C272">
            <v>2.4</v>
          </cell>
        </row>
        <row r="273">
          <cell r="B273" t="str">
            <v xml:space="preserve">          Mississauga Rd. from O.H. ROW to Lakeshore</v>
          </cell>
        </row>
        <row r="276">
          <cell r="A276">
            <v>5</v>
          </cell>
          <cell r="B276" t="str">
            <v>27.6 KV Highway 10 - Lakeshore to Queensway</v>
          </cell>
          <cell r="C276" t="str">
            <v>REBUILD</v>
          </cell>
          <cell r="D276">
            <v>780000</v>
          </cell>
          <cell r="F276">
            <v>5</v>
          </cell>
        </row>
        <row r="277">
          <cell r="B277" t="str">
            <v xml:space="preserve">          On existing poleline along Hwy 10</v>
          </cell>
          <cell r="C277">
            <v>3.5</v>
          </cell>
        </row>
        <row r="278">
          <cell r="B278" t="str">
            <v xml:space="preserve">          between Lakeshore and Queensway</v>
          </cell>
        </row>
        <row r="281">
          <cell r="A281">
            <v>6</v>
          </cell>
        </row>
        <row r="286">
          <cell r="A286">
            <v>7</v>
          </cell>
        </row>
        <row r="291">
          <cell r="A291">
            <v>8</v>
          </cell>
        </row>
        <row r="296">
          <cell r="A296">
            <v>9</v>
          </cell>
        </row>
        <row r="301">
          <cell r="B301" t="str">
            <v>SUB-TOTAL</v>
          </cell>
          <cell r="D301">
            <v>2215000</v>
          </cell>
        </row>
        <row r="303">
          <cell r="A303" t="str">
            <v>(*)  Included  in  1998  Capital  Budget.</v>
          </cell>
        </row>
        <row r="306">
          <cell r="B306" t="str">
            <v xml:space="preserve">POSSIBLE  SYSTEM   CAPITAL PROJECTS  -  1998 </v>
          </cell>
        </row>
        <row r="308">
          <cell r="A308" t="str">
            <v>SUBTRANSMISSION</v>
          </cell>
          <cell r="D308" t="str">
            <v>Date:</v>
          </cell>
          <cell r="F308">
            <v>35627.357684374998</v>
          </cell>
        </row>
        <row r="311">
          <cell r="A311" t="str">
            <v>ITEM</v>
          </cell>
          <cell r="B311" t="str">
            <v>DESCRIPTION</v>
          </cell>
          <cell r="C311" t="str">
            <v>TYPE</v>
          </cell>
          <cell r="D311" t="str">
            <v>ESTIMATE</v>
          </cell>
          <cell r="E311" t="str">
            <v>ZONE</v>
          </cell>
          <cell r="F311" t="str">
            <v>PRIORITY</v>
          </cell>
        </row>
        <row r="312">
          <cell r="C312" t="str">
            <v>(km)</v>
          </cell>
        </row>
        <row r="314">
          <cell r="B314" t="str">
            <v>27.6 kV NORTH SYSTEM</v>
          </cell>
        </row>
        <row r="317">
          <cell r="A317" t="str">
            <v>1*</v>
          </cell>
          <cell r="B317" t="str">
            <v>27.6 kV Mavis - Erindale TS to Brittannia Rd.</v>
          </cell>
          <cell r="C317" t="str">
            <v>ADD (F)</v>
          </cell>
          <cell r="D317">
            <v>870000</v>
          </cell>
          <cell r="F317">
            <v>1</v>
          </cell>
        </row>
        <row r="318">
          <cell r="B318" t="str">
            <v xml:space="preserve">          New underground feeders from Erindale TS to Mavis Rd. and</v>
          </cell>
          <cell r="C318">
            <v>3</v>
          </cell>
        </row>
        <row r="319">
          <cell r="B319" t="str">
            <v xml:space="preserve">          additional cct on exiting poleline along Mavis Rd. to Eglinton</v>
          </cell>
        </row>
        <row r="320">
          <cell r="B320" t="str">
            <v xml:space="preserve">          and north to Britannia Rd.</v>
          </cell>
        </row>
        <row r="322">
          <cell r="A322" t="str">
            <v>2*</v>
          </cell>
          <cell r="B322" t="str">
            <v>27.6 kV - Second Line  - Eglinton to Bristol Rd.</v>
          </cell>
          <cell r="C322" t="str">
            <v>ADD (F)</v>
          </cell>
          <cell r="D322">
            <v>75000</v>
          </cell>
          <cell r="E322" t="str">
            <v>R</v>
          </cell>
          <cell r="F322">
            <v>2</v>
          </cell>
        </row>
        <row r="323">
          <cell r="B323" t="str">
            <v xml:space="preserve">          On existing poleline along Second Line from Eglinton</v>
          </cell>
          <cell r="C323">
            <v>0.7</v>
          </cell>
        </row>
        <row r="324">
          <cell r="B324" t="str">
            <v xml:space="preserve">          to Britannia Rd. (Complete the tie)</v>
          </cell>
        </row>
        <row r="327">
          <cell r="A327">
            <v>3</v>
          </cell>
          <cell r="B327" t="str">
            <v>27.6 kV - Hwy 10  - From ROW to Eglinton</v>
          </cell>
          <cell r="C327" t="str">
            <v>NEW (F)</v>
          </cell>
          <cell r="D327">
            <v>30050</v>
          </cell>
          <cell r="F327">
            <v>3</v>
          </cell>
        </row>
        <row r="328">
          <cell r="B328" t="str">
            <v xml:space="preserve">          Create a tie between two polelines</v>
          </cell>
          <cell r="C328">
            <v>6.7000000000000004E-2</v>
          </cell>
        </row>
        <row r="329">
          <cell r="B329" t="str">
            <v xml:space="preserve">          at north-east corner of Hwys10 and 403</v>
          </cell>
        </row>
        <row r="332">
          <cell r="A332" t="str">
            <v>4*</v>
          </cell>
          <cell r="B332" t="str">
            <v>27.6 kV - Meyerside Dr. and Shawson Dr.</v>
          </cell>
          <cell r="C332" t="str">
            <v>REBUILD (F)</v>
          </cell>
          <cell r="D332">
            <v>450000</v>
          </cell>
          <cell r="F332">
            <v>4</v>
          </cell>
        </row>
        <row r="333">
          <cell r="B333" t="str">
            <v xml:space="preserve">          On rebuild poleline along Myserside Dr. and north</v>
          </cell>
          <cell r="C333">
            <v>2</v>
          </cell>
        </row>
        <row r="334">
          <cell r="B334" t="str">
            <v xml:space="preserve">          along Shawson Dr. to Courtneypark Dr.</v>
          </cell>
        </row>
        <row r="337">
          <cell r="A337">
            <v>5</v>
          </cell>
          <cell r="B337" t="str">
            <v>27.6 kV Bramalea TS Feeder Ties</v>
          </cell>
          <cell r="C337" t="str">
            <v>NEW</v>
          </cell>
          <cell r="D337">
            <v>300000</v>
          </cell>
          <cell r="F337">
            <v>5</v>
          </cell>
        </row>
        <row r="338">
          <cell r="B338" t="str">
            <v xml:space="preserve">          New poleline from Bramalea T.S. along</v>
          </cell>
          <cell r="C338">
            <v>5</v>
          </cell>
        </row>
        <row r="339">
          <cell r="B339" t="str">
            <v xml:space="preserve">          Utility Corridor to Dixie/Tomken/Kennedy</v>
          </cell>
        </row>
        <row r="340">
          <cell r="B340" t="str">
            <v xml:space="preserve">           OR  along Bramalea Rd &amp; Drew Rd.</v>
          </cell>
        </row>
        <row r="342">
          <cell r="A342">
            <v>6</v>
          </cell>
          <cell r="B342" t="str">
            <v xml:space="preserve">27.6 kV - Hwy 10  - From Eglinton to Bristol </v>
          </cell>
          <cell r="C342" t="str">
            <v>ADD (F)</v>
          </cell>
          <cell r="D342">
            <v>100000</v>
          </cell>
          <cell r="F342">
            <v>6</v>
          </cell>
        </row>
        <row r="343">
          <cell r="B343" t="str">
            <v xml:space="preserve">          On existing poleline along Hurontario St. from</v>
          </cell>
          <cell r="C343">
            <v>1.2</v>
          </cell>
        </row>
        <row r="344">
          <cell r="B344" t="str">
            <v xml:space="preserve">          Eglinton to Bristol Rd.</v>
          </cell>
        </row>
        <row r="347">
          <cell r="A347" t="str">
            <v>7*</v>
          </cell>
          <cell r="B347" t="str">
            <v>27.6 kV - Traders Area</v>
          </cell>
          <cell r="D347">
            <v>350000</v>
          </cell>
          <cell r="F347">
            <v>7</v>
          </cell>
        </row>
        <row r="348">
          <cell r="B348" t="str">
            <v xml:space="preserve">          Build additional U/G main feeder ties</v>
          </cell>
        </row>
        <row r="349">
          <cell r="B349" t="str">
            <v xml:space="preserve">          between Hwy 10 and Kennedy and create additional 1/0 taps from </v>
          </cell>
        </row>
        <row r="350">
          <cell r="B350" t="str">
            <v xml:space="preserve">          main feeders.</v>
          </cell>
        </row>
        <row r="352">
          <cell r="A352">
            <v>8</v>
          </cell>
          <cell r="B352" t="str">
            <v>27.6 kV - Derry/Ambassedor Area</v>
          </cell>
          <cell r="D352">
            <v>250000</v>
          </cell>
          <cell r="F352">
            <v>8</v>
          </cell>
        </row>
        <row r="353">
          <cell r="B353" t="str">
            <v xml:space="preserve">          Build additional U/G  ties from OH circuits</v>
          </cell>
        </row>
        <row r="354">
          <cell r="B354" t="str">
            <v xml:space="preserve">          between Hwy 10 and Kennedy north of Hwy 401</v>
          </cell>
        </row>
        <row r="357">
          <cell r="A357">
            <v>9</v>
          </cell>
          <cell r="B357" t="str">
            <v>27.6 kV - Hwy 10  - From Britannia to Derry</v>
          </cell>
          <cell r="C357" t="str">
            <v>ADD (F)</v>
          </cell>
          <cell r="D357">
            <v>250000</v>
          </cell>
          <cell r="F357">
            <v>9</v>
          </cell>
        </row>
        <row r="358">
          <cell r="B358" t="str">
            <v xml:space="preserve">          On existing poleline along Hurontario St. from</v>
          </cell>
          <cell r="C358">
            <v>3.4</v>
          </cell>
        </row>
        <row r="359">
          <cell r="B359" t="str">
            <v xml:space="preserve">          Britannia Rd. to Derry Rd.</v>
          </cell>
        </row>
        <row r="362">
          <cell r="B362" t="str">
            <v>SUB-TOTAL</v>
          </cell>
          <cell r="D362">
            <v>2675050</v>
          </cell>
        </row>
        <row r="364">
          <cell r="A364" t="str">
            <v>(*)  Included  in  1998  Capital  Budget.</v>
          </cell>
        </row>
        <row r="367">
          <cell r="B367" t="str">
            <v xml:space="preserve">POSSIBLE  SYSTEM   CAPITAL PROJECTS  -  1998 </v>
          </cell>
        </row>
        <row r="369">
          <cell r="A369" t="str">
            <v>DISTRIBUTION</v>
          </cell>
          <cell r="D369" t="str">
            <v>Date:</v>
          </cell>
          <cell r="F369">
            <v>35627.357684374998</v>
          </cell>
        </row>
        <row r="372">
          <cell r="A372" t="str">
            <v>ITEM</v>
          </cell>
          <cell r="B372" t="str">
            <v>DESCRIPTION</v>
          </cell>
          <cell r="C372" t="str">
            <v>TYPE</v>
          </cell>
          <cell r="D372" t="str">
            <v>ESTIMATE</v>
          </cell>
          <cell r="E372" t="str">
            <v>ZONE</v>
          </cell>
          <cell r="F372" t="str">
            <v>PRIORITY</v>
          </cell>
        </row>
        <row r="373">
          <cell r="C373" t="str">
            <v>(km)</v>
          </cell>
        </row>
        <row r="375">
          <cell r="B375" t="str">
            <v>13.8 kV SYSTEM</v>
          </cell>
        </row>
        <row r="378">
          <cell r="A378" t="str">
            <v>1*</v>
          </cell>
          <cell r="B378" t="str">
            <v>13.8 kV Burnhamthorpe- Tomken to Dixie</v>
          </cell>
          <cell r="C378" t="str">
            <v>ADD (F)</v>
          </cell>
          <cell r="D378">
            <v>95000</v>
          </cell>
          <cell r="F378">
            <v>1</v>
          </cell>
        </row>
        <row r="379">
          <cell r="B379" t="str">
            <v xml:space="preserve">         Add cct on rebuild poleline along Burnhamthorpe Rd. from Tomken Rd.</v>
          </cell>
          <cell r="C379">
            <v>1.74</v>
          </cell>
        </row>
        <row r="380">
          <cell r="B380" t="str">
            <v xml:space="preserve">          to Dixie Rd. </v>
          </cell>
        </row>
        <row r="383">
          <cell r="A383" t="str">
            <v>2*</v>
          </cell>
          <cell r="B383" t="str">
            <v>13.8 kV Dixie Rd. - Burnhamtorpe to Eglinton and Eastgate Dr.</v>
          </cell>
          <cell r="C383" t="str">
            <v>ADD (F)</v>
          </cell>
          <cell r="D383">
            <v>240000</v>
          </cell>
          <cell r="F383">
            <v>2</v>
          </cell>
        </row>
        <row r="384">
          <cell r="B384" t="str">
            <v xml:space="preserve">          On existing poleline along Dixie Rd. and Eastgate Dr.</v>
          </cell>
          <cell r="C384">
            <v>2.5</v>
          </cell>
        </row>
        <row r="385">
          <cell r="B385" t="str">
            <v xml:space="preserve">          North of Burnhamthorpe Rd.</v>
          </cell>
        </row>
        <row r="388">
          <cell r="A388" t="str">
            <v>3*</v>
          </cell>
          <cell r="B388" t="str">
            <v>13.8 kV Winston Churchill Blvd. - Closing the "gaps"</v>
          </cell>
          <cell r="C388" t="str">
            <v>ADD (F)</v>
          </cell>
          <cell r="D388">
            <v>235000</v>
          </cell>
          <cell r="F388">
            <v>3</v>
          </cell>
        </row>
        <row r="389">
          <cell r="B389" t="str">
            <v xml:space="preserve">          On existing poleline along Winston Churchill Blvd. Britannia Rd</v>
          </cell>
          <cell r="C389">
            <v>4.4000000000000004</v>
          </cell>
        </row>
        <row r="390">
          <cell r="B390" t="str">
            <v xml:space="preserve">          to Derry Rd. and north to the Tracks south of Hwy 401 and connect</v>
          </cell>
        </row>
        <row r="391">
          <cell r="B391" t="str">
            <v xml:space="preserve">          U/G taps to the Overhead circuits</v>
          </cell>
        </row>
        <row r="393">
          <cell r="A393" t="str">
            <v>4*</v>
          </cell>
          <cell r="B393" t="str">
            <v>13.8 kV Glen Erin - Dundas</v>
          </cell>
          <cell r="C393" t="str">
            <v>REBUILD (F)</v>
          </cell>
          <cell r="D393">
            <v>140000</v>
          </cell>
          <cell r="F393">
            <v>4</v>
          </cell>
        </row>
        <row r="394">
          <cell r="B394" t="str">
            <v xml:space="preserve">          On rebuild poleline along Glen Erin Dr. from Dundas</v>
          </cell>
          <cell r="C394">
            <v>1</v>
          </cell>
        </row>
        <row r="395">
          <cell r="B395" t="str">
            <v xml:space="preserve">          south to Sheridan Homelands</v>
          </cell>
        </row>
        <row r="398">
          <cell r="A398">
            <v>5</v>
          </cell>
          <cell r="B398" t="str">
            <v>13.8 kV Glen Erin - Hwy 403 to Eglinton</v>
          </cell>
          <cell r="C398" t="str">
            <v>ADD (F)</v>
          </cell>
          <cell r="D398">
            <v>120000</v>
          </cell>
          <cell r="E398" t="str">
            <v>R</v>
          </cell>
          <cell r="F398">
            <v>5</v>
          </cell>
        </row>
        <row r="399">
          <cell r="B399" t="str">
            <v xml:space="preserve">          On existing poleline along Glen Erin Dr. from </v>
          </cell>
          <cell r="C399">
            <v>1.5</v>
          </cell>
        </row>
        <row r="400">
          <cell r="B400" t="str">
            <v xml:space="preserve">          Hwy. 403 to Eglinton Av. (including 44 kV cct)</v>
          </cell>
        </row>
        <row r="403">
          <cell r="A403">
            <v>6</v>
          </cell>
          <cell r="B403" t="str">
            <v>13.8 kV Burnhamthorpe Rd. - Mississauga Rd to Winston Churchill Blvd.</v>
          </cell>
          <cell r="C403" t="str">
            <v>ADD</v>
          </cell>
          <cell r="D403">
            <v>258000</v>
          </cell>
          <cell r="F403">
            <v>6</v>
          </cell>
        </row>
        <row r="404">
          <cell r="B404" t="str">
            <v xml:space="preserve">          On existing poleline along Burnhamthorpe from Glen Erin Dr. to</v>
          </cell>
          <cell r="C404">
            <v>4</v>
          </cell>
        </row>
        <row r="405">
          <cell r="B405" t="str">
            <v xml:space="preserve">          Winston Churchill Blvd. and from Rogers MS to Mississauga Rd.</v>
          </cell>
        </row>
        <row r="406">
          <cell r="B406" t="str">
            <v xml:space="preserve">          and connect F6 CB to the feeder</v>
          </cell>
        </row>
        <row r="408">
          <cell r="A408">
            <v>7</v>
          </cell>
          <cell r="B408" t="str">
            <v>13.8 kV Matheson Blvd. - Tomken to Dixie</v>
          </cell>
          <cell r="C408" t="str">
            <v>ADD</v>
          </cell>
          <cell r="D408">
            <v>123000</v>
          </cell>
          <cell r="F408">
            <v>7</v>
          </cell>
        </row>
        <row r="409">
          <cell r="B409" t="str">
            <v xml:space="preserve">          On existing poleline along Matheson Blvd.</v>
          </cell>
          <cell r="C409">
            <v>1.3</v>
          </cell>
        </row>
        <row r="410">
          <cell r="B410" t="str">
            <v xml:space="preserve">          between Tomken Rd. and Dixie Rd. (including 44 kV cct)</v>
          </cell>
        </row>
        <row r="413">
          <cell r="A413">
            <v>8</v>
          </cell>
          <cell r="B413" t="str">
            <v>13. 8 kV Queen St/ Britannia</v>
          </cell>
          <cell r="C413" t="str">
            <v>REBUILD</v>
          </cell>
          <cell r="D413">
            <v>195500</v>
          </cell>
          <cell r="F413">
            <v>8</v>
          </cell>
        </row>
        <row r="414">
          <cell r="B414" t="str">
            <v xml:space="preserve">          On existing poleline along Britannia Rd east of Erin Mills Pkwy</v>
          </cell>
          <cell r="C414">
            <v>1.5</v>
          </cell>
        </row>
        <row r="415">
          <cell r="B415" t="str">
            <v xml:space="preserve">          and along Queens Street north of Britannia Rd. and south</v>
          </cell>
        </row>
        <row r="416">
          <cell r="B416" t="str">
            <v xml:space="preserve">          to Alpha Mills MS</v>
          </cell>
        </row>
        <row r="418">
          <cell r="A418" t="str">
            <v>9*</v>
          </cell>
          <cell r="B418" t="str">
            <v>13.8 kV Derry/Mississauga  - Argentia  to Old Derry &amp; along Derry</v>
          </cell>
          <cell r="C418" t="str">
            <v>REBUILD</v>
          </cell>
          <cell r="D418">
            <v>165000</v>
          </cell>
          <cell r="E418" t="str">
            <v>R</v>
          </cell>
          <cell r="F418">
            <v>9</v>
          </cell>
        </row>
        <row r="419">
          <cell r="B419" t="str">
            <v xml:space="preserve">          On existing poleline along Mississauga Rd. from Argentia Rd</v>
          </cell>
          <cell r="C419">
            <v>2</v>
          </cell>
        </row>
        <row r="420">
          <cell r="B420" t="str">
            <v xml:space="preserve">          to Derry Rd. and east along Derry Rd. to Old Derry Rd. and south</v>
          </cell>
        </row>
        <row r="421">
          <cell r="B421" t="str">
            <v xml:space="preserve">          to CIBC (Including 44kV)</v>
          </cell>
        </row>
        <row r="423">
          <cell r="B423" t="str">
            <v>SUB-TOTAL</v>
          </cell>
          <cell r="D423">
            <v>1571500</v>
          </cell>
        </row>
        <row r="425">
          <cell r="A425" t="str">
            <v>(*)  Included  in  1998  Capital  Budget.</v>
          </cell>
        </row>
        <row r="428">
          <cell r="B428" t="str">
            <v xml:space="preserve">POSSIBLE  SYSTEM   CAPITAL PROJECTS  -  1998 </v>
          </cell>
        </row>
        <row r="430">
          <cell r="A430" t="str">
            <v>DISTRIBUTION</v>
          </cell>
          <cell r="D430" t="str">
            <v>Date:</v>
          </cell>
          <cell r="F430">
            <v>35627.357684374998</v>
          </cell>
        </row>
        <row r="433">
          <cell r="A433" t="str">
            <v>ITEM</v>
          </cell>
          <cell r="B433" t="str">
            <v>DESCRIPTION</v>
          </cell>
          <cell r="C433" t="str">
            <v>TYPE</v>
          </cell>
          <cell r="D433" t="str">
            <v>ESTIMATE</v>
          </cell>
          <cell r="E433" t="str">
            <v>ZONE</v>
          </cell>
          <cell r="F433" t="str">
            <v>PRIORITY</v>
          </cell>
        </row>
        <row r="434">
          <cell r="C434" t="str">
            <v>(km)</v>
          </cell>
        </row>
        <row r="436">
          <cell r="B436" t="str">
            <v>13.8 kV SYSTEM (Cont'd)</v>
          </cell>
        </row>
        <row r="439">
          <cell r="A439" t="str">
            <v>10*</v>
          </cell>
          <cell r="B439" t="str">
            <v>13.8 kV American/Elmbank Drive Feeder Tie</v>
          </cell>
          <cell r="C439" t="str">
            <v>REBUILD (F)</v>
          </cell>
          <cell r="D439">
            <v>258000</v>
          </cell>
          <cell r="F439">
            <v>10</v>
          </cell>
        </row>
        <row r="440">
          <cell r="B440" t="str">
            <v xml:space="preserve">           From Orlando MS to Elmbank and American Dr.</v>
          </cell>
          <cell r="C440">
            <v>2</v>
          </cell>
        </row>
        <row r="441">
          <cell r="B441" t="str">
            <v xml:space="preserve">           From Goreway to Viscount</v>
          </cell>
        </row>
        <row r="444">
          <cell r="A444" t="str">
            <v>11*</v>
          </cell>
          <cell r="B444" t="str">
            <v>Streetsville Conversion (URGENT)</v>
          </cell>
          <cell r="D444">
            <v>100000</v>
          </cell>
          <cell r="F444">
            <v>11</v>
          </cell>
        </row>
        <row r="445">
          <cell r="B445" t="str">
            <v xml:space="preserve">           Convert 4.16 kV to 13.8 kV in area SE  of</v>
          </cell>
        </row>
        <row r="446">
          <cell r="B446" t="str">
            <v xml:space="preserve">           Britannia Rd. and Queen St. and reconductor</v>
          </cell>
        </row>
        <row r="447">
          <cell r="B447" t="str">
            <v xml:space="preserve">           to 556 kcmil circuit along Britannia Rd.</v>
          </cell>
        </row>
        <row r="449">
          <cell r="A449" t="str">
            <v>12*</v>
          </cell>
          <cell r="B449" t="str">
            <v>600 V.Secondary Busses - Sectionalizing</v>
          </cell>
          <cell r="D449">
            <v>100000</v>
          </cell>
        </row>
        <row r="450">
          <cell r="B450" t="str">
            <v xml:space="preserve">           Various locations</v>
          </cell>
        </row>
        <row r="454">
          <cell r="A454">
            <v>13</v>
          </cell>
        </row>
        <row r="459">
          <cell r="A459">
            <v>14</v>
          </cell>
        </row>
        <row r="464">
          <cell r="A464">
            <v>15</v>
          </cell>
        </row>
        <row r="469">
          <cell r="A469">
            <v>16</v>
          </cell>
        </row>
        <row r="474">
          <cell r="A474">
            <v>17</v>
          </cell>
        </row>
        <row r="479">
          <cell r="A479">
            <v>18</v>
          </cell>
        </row>
        <row r="484">
          <cell r="B484" t="str">
            <v>SUB-TOTAL</v>
          </cell>
          <cell r="D484">
            <v>458000</v>
          </cell>
        </row>
        <row r="486">
          <cell r="A486" t="str">
            <v>(*)  Included  in  1998  Capital  Budget.</v>
          </cell>
        </row>
        <row r="489">
          <cell r="A489" t="str">
            <v>DISTRIBUTION (Cont'd)</v>
          </cell>
        </row>
        <row r="492">
          <cell r="A492" t="str">
            <v>ITEM</v>
          </cell>
          <cell r="B492" t="str">
            <v>DESCRIPTION</v>
          </cell>
          <cell r="C492" t="str">
            <v>TYPE</v>
          </cell>
          <cell r="D492" t="str">
            <v>ESTIMATE</v>
          </cell>
          <cell r="E492" t="str">
            <v>ZONE</v>
          </cell>
          <cell r="F492" t="str">
            <v>PRIORITY</v>
          </cell>
        </row>
        <row r="493">
          <cell r="C493" t="str">
            <v>(km)</v>
          </cell>
        </row>
        <row r="495">
          <cell r="B495" t="str">
            <v>4.16  KV   SYSTEM</v>
          </cell>
        </row>
        <row r="498">
          <cell r="A498">
            <v>1</v>
          </cell>
          <cell r="B498" t="str">
            <v>4.16 kV Bromsgrove MS/Clarkson MS Tie</v>
          </cell>
          <cell r="C498" t="str">
            <v>REBUILD</v>
          </cell>
          <cell r="D498">
            <v>50000</v>
          </cell>
          <cell r="F498">
            <v>1</v>
          </cell>
        </row>
        <row r="499">
          <cell r="B499" t="str">
            <v xml:space="preserve">          on existing poles between  Clarkson M.S.</v>
          </cell>
          <cell r="C499">
            <v>0.7</v>
          </cell>
        </row>
        <row r="500">
          <cell r="B500" t="str">
            <v xml:space="preserve">           and Bromsgrove  M.S.</v>
          </cell>
        </row>
        <row r="502">
          <cell r="A502">
            <v>2</v>
          </cell>
          <cell r="B502" t="str">
            <v>4.16 kV Atwater Feeder Tie</v>
          </cell>
          <cell r="C502" t="str">
            <v>REBUILD</v>
          </cell>
          <cell r="D502">
            <v>295000</v>
          </cell>
        </row>
        <row r="503">
          <cell r="B503" t="str">
            <v xml:space="preserve">          along Atwater from Cawthra MS  to off load</v>
          </cell>
          <cell r="C503">
            <v>0.8</v>
          </cell>
          <cell r="F503">
            <v>2</v>
          </cell>
        </row>
        <row r="504">
          <cell r="B504" t="str">
            <v xml:space="preserve">          9F4</v>
          </cell>
        </row>
        <row r="507">
          <cell r="A507">
            <v>3</v>
          </cell>
          <cell r="B507" t="str">
            <v>4.16 kV Pinetree MS/Melton MS Tie</v>
          </cell>
          <cell r="C507" t="str">
            <v>REBUILD</v>
          </cell>
          <cell r="D507">
            <v>120000</v>
          </cell>
          <cell r="F507">
            <v>3</v>
          </cell>
        </row>
        <row r="508">
          <cell r="B508" t="str">
            <v xml:space="preserve">          on existing poles between  Pinetree M.S.</v>
          </cell>
          <cell r="C508">
            <v>0.5</v>
          </cell>
        </row>
        <row r="509">
          <cell r="B509" t="str">
            <v xml:space="preserve">           and Melton  M.S.</v>
          </cell>
        </row>
        <row r="512">
          <cell r="A512">
            <v>4</v>
          </cell>
          <cell r="B512" t="str">
            <v>4.16 kV Bromsgrove MS/Park West MS Tie</v>
          </cell>
          <cell r="C512" t="str">
            <v>ADD</v>
          </cell>
          <cell r="D512">
            <v>75000</v>
          </cell>
          <cell r="F512">
            <v>4</v>
          </cell>
        </row>
        <row r="513">
          <cell r="B513" t="str">
            <v xml:space="preserve">          on existing poles between  Bromsgrove M.S.</v>
          </cell>
          <cell r="C513">
            <v>0.8</v>
          </cell>
        </row>
        <row r="514">
          <cell r="B514" t="str">
            <v xml:space="preserve">           and Park West M.S.</v>
          </cell>
        </row>
        <row r="517">
          <cell r="A517">
            <v>5</v>
          </cell>
          <cell r="B517" t="str">
            <v>4.16 kV Bromsgrove MS/Robin MS Tie</v>
          </cell>
          <cell r="C517" t="str">
            <v>ADD</v>
          </cell>
          <cell r="D517">
            <v>140000</v>
          </cell>
          <cell r="F517">
            <v>5</v>
          </cell>
        </row>
        <row r="518">
          <cell r="B518" t="str">
            <v xml:space="preserve">          on existing poles between  Bromsgrove M.S.</v>
          </cell>
          <cell r="C518">
            <v>1.4</v>
          </cell>
        </row>
        <row r="519">
          <cell r="B519" t="str">
            <v xml:space="preserve">           and Robin M.S.</v>
          </cell>
        </row>
        <row r="522">
          <cell r="A522">
            <v>6</v>
          </cell>
          <cell r="B522" t="str">
            <v>4.16 kV Park Royal MS/Park West MS Tie</v>
          </cell>
          <cell r="C522" t="str">
            <v>REBUILD</v>
          </cell>
          <cell r="D522">
            <v>130000</v>
          </cell>
          <cell r="F522">
            <v>6</v>
          </cell>
        </row>
        <row r="523">
          <cell r="B523" t="str">
            <v xml:space="preserve">          on existing poles between  Park Royal M.S.</v>
          </cell>
          <cell r="C523">
            <v>1</v>
          </cell>
        </row>
        <row r="524">
          <cell r="B524" t="str">
            <v xml:space="preserve">           and Park West M.S.</v>
          </cell>
        </row>
        <row r="527">
          <cell r="A527">
            <v>7</v>
          </cell>
          <cell r="B527" t="str">
            <v>4.16 kV Lakeshore Road Feeder Tie</v>
          </cell>
          <cell r="C527" t="str">
            <v>REBUILD</v>
          </cell>
          <cell r="D527">
            <v>50000</v>
          </cell>
          <cell r="F527">
            <v>7</v>
          </cell>
        </row>
        <row r="528">
          <cell r="B528" t="str">
            <v xml:space="preserve">          Lakeshore/Dennison/Lornepark</v>
          </cell>
          <cell r="C528">
            <v>0.6</v>
          </cell>
        </row>
        <row r="529">
          <cell r="B529" t="str">
            <v xml:space="preserve">           Parkland M.S. #26 and reconductor</v>
          </cell>
        </row>
        <row r="532">
          <cell r="A532">
            <v>8</v>
          </cell>
          <cell r="B532" t="str">
            <v xml:space="preserve">4.16 kV Stanfield Road Feeder Tie </v>
          </cell>
          <cell r="C532" t="str">
            <v>REBUILD</v>
          </cell>
          <cell r="D532">
            <v>265000</v>
          </cell>
          <cell r="F532">
            <v>8</v>
          </cell>
        </row>
        <row r="533">
          <cell r="B533" t="str">
            <v xml:space="preserve">          Along Ontario Hydro ROW From Cawthra</v>
          </cell>
          <cell r="C533">
            <v>1.2</v>
          </cell>
        </row>
        <row r="534">
          <cell r="B534" t="str">
            <v xml:space="preserve">          to Stanfield</v>
          </cell>
        </row>
        <row r="535">
          <cell r="B535" t="str">
            <v xml:space="preserve">       (See also 27.6 kV South)</v>
          </cell>
        </row>
        <row r="537">
          <cell r="A537">
            <v>9</v>
          </cell>
          <cell r="B537" t="str">
            <v xml:space="preserve">4.16 kV Clarkson/Lorne Park Feeder Tie </v>
          </cell>
          <cell r="C537" t="str">
            <v>ADD</v>
          </cell>
          <cell r="D537">
            <v>110000</v>
          </cell>
          <cell r="F537">
            <v>9</v>
          </cell>
        </row>
        <row r="538">
          <cell r="B538" t="str">
            <v xml:space="preserve">           Along Ontario hydro ROW</v>
          </cell>
          <cell r="C538">
            <v>2</v>
          </cell>
        </row>
        <row r="543">
          <cell r="B543" t="str">
            <v>SUB-TOTAL</v>
          </cell>
          <cell r="D543">
            <v>1235000</v>
          </cell>
        </row>
        <row r="545">
          <cell r="A545" t="str">
            <v>(*)  Included  in  1998  Capital  Budget.</v>
          </cell>
        </row>
        <row r="548">
          <cell r="A548" t="str">
            <v>MUNICIPAL STATIONS</v>
          </cell>
        </row>
        <row r="551">
          <cell r="A551" t="str">
            <v>ITEM</v>
          </cell>
          <cell r="B551" t="str">
            <v>DESCRIPTION</v>
          </cell>
          <cell r="C551" t="str">
            <v>TYPE</v>
          </cell>
          <cell r="D551" t="str">
            <v>ESTIMATE</v>
          </cell>
          <cell r="E551" t="str">
            <v>ZONE</v>
          </cell>
          <cell r="F551" t="str">
            <v>PRIORITY</v>
          </cell>
        </row>
        <row r="554">
          <cell r="A554" t="str">
            <v>1*</v>
          </cell>
          <cell r="B554" t="str">
            <v>Replacement M.S. feeder egress cables.</v>
          </cell>
          <cell r="D554">
            <v>200000</v>
          </cell>
        </row>
        <row r="559">
          <cell r="A559" t="str">
            <v>2*</v>
          </cell>
          <cell r="B559" t="str">
            <v>Stillmeadow M.S.</v>
          </cell>
          <cell r="D559">
            <v>800000</v>
          </cell>
        </row>
        <row r="560">
          <cell r="B560" t="str">
            <v xml:space="preserve">            Change 10 MVA Tx to 20 MVA Tx with</v>
          </cell>
        </row>
        <row r="561">
          <cell r="B561" t="str">
            <v xml:space="preserve">            6 feeders</v>
          </cell>
        </row>
        <row r="564">
          <cell r="A564" t="str">
            <v>3*</v>
          </cell>
          <cell r="B564" t="str">
            <v xml:space="preserve">Sheridan Park System Rebuild  </v>
          </cell>
          <cell r="D564">
            <v>800000</v>
          </cell>
        </row>
        <row r="565">
          <cell r="B565" t="str">
            <v xml:space="preserve">           Phase II - Sheridan Park  M.S. at 44 kV</v>
          </cell>
        </row>
        <row r="568">
          <cell r="A568" t="str">
            <v>4*</v>
          </cell>
          <cell r="B568" t="str">
            <v>Orlando M.S.</v>
          </cell>
          <cell r="D568">
            <v>500000</v>
          </cell>
        </row>
        <row r="569">
          <cell r="B569" t="str">
            <v xml:space="preserve">            2 x 20 MVA Tx Incl. Building, 44 kV and</v>
          </cell>
        </row>
        <row r="570">
          <cell r="B570" t="str">
            <v xml:space="preserve">            13.8  kV circuits - 6 feeders plus SCADA </v>
          </cell>
        </row>
        <row r="573">
          <cell r="A573">
            <v>5</v>
          </cell>
          <cell r="B573" t="str">
            <v>Chalkdene M.S.</v>
          </cell>
        </row>
        <row r="574">
          <cell r="B574" t="str">
            <v xml:space="preserve">            Add 2 Feeder CBs with additional feeders</v>
          </cell>
        </row>
        <row r="575">
          <cell r="B575" t="str">
            <v xml:space="preserve">           north and south</v>
          </cell>
        </row>
        <row r="578">
          <cell r="A578">
            <v>6</v>
          </cell>
          <cell r="B578" t="str">
            <v>Rockwood M.S.</v>
          </cell>
        </row>
        <row r="579">
          <cell r="B579" t="str">
            <v xml:space="preserve">            2 x 20 MVA Tx Incl. Building, 44 kV and</v>
          </cell>
        </row>
        <row r="580">
          <cell r="B580" t="str">
            <v xml:space="preserve">            13.8  kV circuits - 6 feeders plus SCADA </v>
          </cell>
        </row>
        <row r="583">
          <cell r="A583">
            <v>7</v>
          </cell>
          <cell r="B583" t="str">
            <v>Melton M.S.</v>
          </cell>
        </row>
        <row r="584">
          <cell r="B584" t="str">
            <v xml:space="preserve">           Add 5 MVA Tx capacity and additional</v>
          </cell>
        </row>
        <row r="585">
          <cell r="B585" t="str">
            <v xml:space="preserve">           4.16 kV feeder</v>
          </cell>
        </row>
        <row r="587">
          <cell r="A587">
            <v>8</v>
          </cell>
          <cell r="B587" t="str">
            <v>M.S. Rebuilds</v>
          </cell>
        </row>
        <row r="588">
          <cell r="B588" t="str">
            <v xml:space="preserve">           Mineola M.S.</v>
          </cell>
        </row>
        <row r="589">
          <cell r="B589" t="str">
            <v xml:space="preserve">           Clarkson M.S.</v>
          </cell>
        </row>
        <row r="590">
          <cell r="B590" t="str">
            <v xml:space="preserve">           Bromsgrove M.S.</v>
          </cell>
        </row>
        <row r="602">
          <cell r="B602" t="str">
            <v>SUB-TOTAL</v>
          </cell>
          <cell r="D602">
            <v>2300000</v>
          </cell>
        </row>
        <row r="604">
          <cell r="A604" t="str">
            <v>(*)  Included  in  1998  Capital  Budget.</v>
          </cell>
        </row>
        <row r="607">
          <cell r="A607" t="str">
            <v>SUBDIVISION REBUILDS</v>
          </cell>
        </row>
        <row r="610">
          <cell r="A610" t="str">
            <v>ITEM</v>
          </cell>
          <cell r="B610" t="str">
            <v>DESCRIPTION</v>
          </cell>
          <cell r="C610" t="str">
            <v>TYPE</v>
          </cell>
          <cell r="D610" t="str">
            <v>ESTIMATE</v>
          </cell>
          <cell r="E610" t="str">
            <v>ZONE</v>
          </cell>
          <cell r="F610" t="str">
            <v>PRIORITY</v>
          </cell>
        </row>
        <row r="611">
          <cell r="C611" t="str">
            <v>(km)</v>
          </cell>
        </row>
        <row r="613">
          <cell r="B613" t="str">
            <v>Subdivision Rebuilds*</v>
          </cell>
        </row>
        <row r="616">
          <cell r="A616" t="str">
            <v>1*</v>
          </cell>
          <cell r="B616" t="str">
            <v>Malton - Phase VI</v>
          </cell>
          <cell r="D616">
            <v>1000000</v>
          </cell>
          <cell r="E616">
            <v>7</v>
          </cell>
          <cell r="F616">
            <v>1</v>
          </cell>
        </row>
        <row r="617">
          <cell r="B617" t="str">
            <v xml:space="preserve">          NE of Derry/Airport Rd.</v>
          </cell>
        </row>
        <row r="618">
          <cell r="B618" t="str">
            <v xml:space="preserve">          plus east of Goreway at Darcel/Monica</v>
          </cell>
        </row>
        <row r="620">
          <cell r="A620" t="str">
            <v>2*</v>
          </cell>
          <cell r="B620" t="str">
            <v xml:space="preserve"> Forest Glen Area east and west of Dixie Rd.</v>
          </cell>
          <cell r="D620">
            <v>1000000</v>
          </cell>
          <cell r="E620">
            <v>5</v>
          </cell>
          <cell r="F620">
            <v>1</v>
          </cell>
        </row>
        <row r="622">
          <cell r="A622" t="str">
            <v>3*</v>
          </cell>
          <cell r="B622" t="str">
            <v>Meadowvale T.C. Mainfeeders - Phase II</v>
          </cell>
          <cell r="D622">
            <v>1000000</v>
          </cell>
          <cell r="E622">
            <v>1</v>
          </cell>
          <cell r="F622">
            <v>1</v>
          </cell>
        </row>
        <row r="624">
          <cell r="A624" t="str">
            <v>4*</v>
          </cell>
          <cell r="B624" t="str">
            <v>Woodlands Area</v>
          </cell>
          <cell r="D624">
            <v>1000000</v>
          </cell>
          <cell r="E624">
            <v>2</v>
          </cell>
          <cell r="F624">
            <v>1</v>
          </cell>
        </row>
        <row r="655">
          <cell r="B655" t="str">
            <v>TOTAL REBUILDS</v>
          </cell>
          <cell r="D655">
            <v>4000000</v>
          </cell>
        </row>
        <row r="657">
          <cell r="A657" t="str">
            <v>(*)  Included  in  1998  Capital  Budget.</v>
          </cell>
        </row>
        <row r="662">
          <cell r="A662" t="str">
            <v>SYSTEM MAINTENANCE PROJECTS</v>
          </cell>
        </row>
        <row r="665">
          <cell r="A665" t="str">
            <v>ITEM</v>
          </cell>
          <cell r="B665" t="str">
            <v>DESCRIPTION</v>
          </cell>
          <cell r="C665" t="str">
            <v>TYPE</v>
          </cell>
          <cell r="D665" t="str">
            <v>ESTIMATE</v>
          </cell>
          <cell r="F665" t="str">
            <v>PRIORITY</v>
          </cell>
        </row>
        <row r="666">
          <cell r="C666" t="str">
            <v>(km)</v>
          </cell>
        </row>
        <row r="668">
          <cell r="A668" t="str">
            <v>1*</v>
          </cell>
          <cell r="B668" t="str">
            <v>Wood Pole Replacement</v>
          </cell>
          <cell r="D668">
            <v>250000</v>
          </cell>
        </row>
        <row r="672">
          <cell r="A672" t="str">
            <v>2*</v>
          </cell>
          <cell r="B672" t="str">
            <v>Overhead Switch Replacement</v>
          </cell>
          <cell r="D672">
            <v>300000</v>
          </cell>
        </row>
        <row r="676">
          <cell r="A676" t="str">
            <v>3*</v>
          </cell>
          <cell r="B676" t="str">
            <v>Feeder Overhauls</v>
          </cell>
          <cell r="D676">
            <v>600000</v>
          </cell>
        </row>
        <row r="680">
          <cell r="A680" t="str">
            <v>4*</v>
          </cell>
          <cell r="B680" t="str">
            <v>Overhead Rebuilds</v>
          </cell>
          <cell r="D680">
            <v>600000</v>
          </cell>
        </row>
        <row r="684">
          <cell r="A684" t="str">
            <v>5*</v>
          </cell>
          <cell r="B684" t="str">
            <v>Load Centre Replacement</v>
          </cell>
          <cell r="D684">
            <v>100000</v>
          </cell>
        </row>
        <row r="688">
          <cell r="A688" t="str">
            <v>6*</v>
          </cell>
          <cell r="B688" t="str">
            <v>Underground Cable Replacement</v>
          </cell>
          <cell r="D688">
            <v>1200000</v>
          </cell>
        </row>
        <row r="692">
          <cell r="A692" t="str">
            <v>7*</v>
          </cell>
          <cell r="B692" t="str">
            <v>Meter Base Replacement</v>
          </cell>
          <cell r="D692">
            <v>40000</v>
          </cell>
        </row>
        <row r="696">
          <cell r="A696" t="str">
            <v>8*</v>
          </cell>
          <cell r="B696" t="str">
            <v>Secondary Cable Replacement</v>
          </cell>
          <cell r="D696">
            <v>60000</v>
          </cell>
        </row>
        <row r="700">
          <cell r="A700" t="str">
            <v>9*</v>
          </cell>
          <cell r="B700" t="str">
            <v>Underground Transformer Replacements</v>
          </cell>
          <cell r="D700">
            <v>150000</v>
          </cell>
        </row>
        <row r="704">
          <cell r="A704" t="str">
            <v>10*</v>
          </cell>
          <cell r="B704" t="str">
            <v>Overhead Transformer Replacement</v>
          </cell>
          <cell r="D704">
            <v>150000</v>
          </cell>
        </row>
        <row r="708">
          <cell r="A708" t="str">
            <v>11*</v>
          </cell>
          <cell r="B708" t="str">
            <v>PowerT/former O/H &amp; Station Upgrade</v>
          </cell>
          <cell r="D708">
            <v>100000</v>
          </cell>
        </row>
        <row r="712">
          <cell r="A712" t="str">
            <v>12*</v>
          </cell>
          <cell r="B712" t="str">
            <v>Auto-Switches/SCADA</v>
          </cell>
          <cell r="D712">
            <v>1200000</v>
          </cell>
        </row>
        <row r="714">
          <cell r="B714" t="str">
            <v>TOTAL MAINTENANCE</v>
          </cell>
          <cell r="D714">
            <v>4750000</v>
          </cell>
        </row>
        <row r="716">
          <cell r="A716" t="str">
            <v>(*)  Included  in  1998  Capital  Budget.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Log"/>
      <sheetName val="Dashboard"/>
      <sheetName val="Key Metrics"/>
      <sheetName val="4.Pro Forma FS"/>
      <sheetName val="6. ICM Calculation"/>
      <sheetName val="11.∑Pro Forma FS"/>
      <sheetName val="Balance Sheet Adj."/>
      <sheetName val="IRR &amp; Payback"/>
      <sheetName val="RORB"/>
      <sheetName val="Cap Struct Summ - 13%"/>
      <sheetName val="I. Input"/>
      <sheetName val="A.General Assumptions"/>
      <sheetName val="B.Financial Inputs"/>
      <sheetName val="C.Volume Inputs"/>
      <sheetName val="D. Merger Inputs"/>
      <sheetName val="II. Calculation"/>
      <sheetName val="&gt;"/>
      <sheetName val="1.Demand"/>
      <sheetName val="2.Rate"/>
      <sheetName val="3.Cash Flows"/>
      <sheetName val="5.Database"/>
      <sheetName val="&gt; "/>
      <sheetName val="7. ESM Rider (NI Overearn)"/>
      <sheetName val="8.∑Demand"/>
      <sheetName val="9.∑Rate"/>
      <sheetName val="10.∑Cash Flows"/>
      <sheetName val="IV. Output"/>
      <sheetName val="&gt;   "/>
      <sheetName val="Graph Data"/>
      <sheetName val="Graphs"/>
      <sheetName val="Historical Data Backup"/>
      <sheetName val="3-Way+HOBI Savings-Costs"/>
      <sheetName val="3-Way Savings-Costs"/>
      <sheetName val="PS Solar Cal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E8">
            <v>1</v>
          </cell>
          <cell r="F8">
            <v>1</v>
          </cell>
          <cell r="G8">
            <v>1</v>
          </cell>
          <cell r="H8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B6">
            <v>0</v>
          </cell>
          <cell r="C6">
            <v>0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</row>
        <row r="7">
          <cell r="B7">
            <v>0</v>
          </cell>
          <cell r="C7">
            <v>0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  <cell r="AD7">
            <v>1</v>
          </cell>
          <cell r="AE7">
            <v>1</v>
          </cell>
          <cell r="AF7">
            <v>1</v>
          </cell>
        </row>
        <row r="8">
          <cell r="B8">
            <v>0</v>
          </cell>
          <cell r="C8">
            <v>0</v>
          </cell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</row>
        <row r="9">
          <cell r="B9">
            <v>0</v>
          </cell>
          <cell r="C9">
            <v>0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PTIMUM"/>
      <sheetName val="CALC1"/>
      <sheetName val="Global"/>
      <sheetName val="NEW"/>
      <sheetName val="NEW LOADS"/>
      <sheetName val="GWh"/>
      <sheetName val="Projects"/>
      <sheetName val="600 v"/>
      <sheetName val="Forecast9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S3" t="str">
            <v>LOAD FORECAST INPUT</v>
          </cell>
          <cell r="X3" t="str">
            <v>LOAD FORECAST ENERGY INPUT</v>
          </cell>
        </row>
        <row r="6">
          <cell r="S6" t="str">
            <v>Utility: HYDRO MISSISSAUGA</v>
          </cell>
          <cell r="X6" t="str">
            <v>Utility: HYDRO MISSISSAUGA</v>
          </cell>
        </row>
        <row r="8">
          <cell r="S8">
            <v>1996</v>
          </cell>
          <cell r="T8" t="str">
            <v>On-peak (kW)</v>
          </cell>
          <cell r="U8">
            <v>1997</v>
          </cell>
          <cell r="V8" t="str">
            <v>On-peak (kW)</v>
          </cell>
          <cell r="X8">
            <v>1996</v>
          </cell>
          <cell r="Y8" t="str">
            <v>On-peak</v>
          </cell>
          <cell r="Z8" t="str">
            <v>Off-peak</v>
          </cell>
          <cell r="AA8">
            <v>1997</v>
          </cell>
          <cell r="AB8" t="str">
            <v>On-peak</v>
          </cell>
          <cell r="AC8" t="str">
            <v>Off-peak</v>
          </cell>
        </row>
        <row r="9">
          <cell r="Y9" t="str">
            <v>Energy MWh</v>
          </cell>
          <cell r="Z9" t="str">
            <v>Energy MWh</v>
          </cell>
          <cell r="AB9" t="str">
            <v>Energy MWh</v>
          </cell>
          <cell r="AC9" t="str">
            <v>Energy MWh</v>
          </cell>
        </row>
        <row r="10">
          <cell r="S10" t="str">
            <v>Jan</v>
          </cell>
          <cell r="T10">
            <v>962148</v>
          </cell>
          <cell r="U10" t="str">
            <v>Jan</v>
          </cell>
          <cell r="V10">
            <v>1005075.5193319455</v>
          </cell>
          <cell r="X10" t="str">
            <v>Jan</v>
          </cell>
          <cell r="Y10">
            <v>315045</v>
          </cell>
          <cell r="Z10">
            <v>249176</v>
          </cell>
          <cell r="AA10" t="str">
            <v>Jan</v>
          </cell>
          <cell r="AB10">
            <v>297597.18261393643</v>
          </cell>
          <cell r="AC10">
            <v>274077.71187584201</v>
          </cell>
        </row>
        <row r="11">
          <cell r="S11" t="str">
            <v>Feb</v>
          </cell>
          <cell r="T11">
            <v>968496</v>
          </cell>
          <cell r="U11" t="str">
            <v>Feb</v>
          </cell>
          <cell r="V11">
            <v>1002302.9698027835</v>
          </cell>
          <cell r="X11" t="str">
            <v>Feb</v>
          </cell>
          <cell r="Y11">
            <v>289439</v>
          </cell>
          <cell r="Z11">
            <v>242183</v>
          </cell>
          <cell r="AA11" t="str">
            <v>Feb</v>
          </cell>
          <cell r="AB11">
            <v>284514.74493274605</v>
          </cell>
          <cell r="AC11">
            <v>244556.89149547205</v>
          </cell>
        </row>
        <row r="12">
          <cell r="S12" t="str">
            <v>Mar</v>
          </cell>
          <cell r="T12">
            <v>925943</v>
          </cell>
          <cell r="U12" t="str">
            <v>Mar</v>
          </cell>
          <cell r="V12">
            <v>918466.50345913635</v>
          </cell>
          <cell r="X12" t="str">
            <v>Mar</v>
          </cell>
          <cell r="Y12">
            <v>277076</v>
          </cell>
          <cell r="Z12">
            <v>262472</v>
          </cell>
          <cell r="AA12" t="str">
            <v>Mar</v>
          </cell>
          <cell r="AB12">
            <v>305170.55802757182</v>
          </cell>
          <cell r="AC12">
            <v>237059.00082057776</v>
          </cell>
        </row>
        <row r="13">
          <cell r="S13" t="str">
            <v>Apr</v>
          </cell>
          <cell r="T13">
            <v>871792</v>
          </cell>
          <cell r="U13" t="str">
            <v>Apr</v>
          </cell>
          <cell r="V13">
            <v>908737.31769678078</v>
          </cell>
          <cell r="X13" t="str">
            <v>Apr</v>
          </cell>
          <cell r="Y13">
            <v>265020</v>
          </cell>
          <cell r="Z13">
            <v>226058</v>
          </cell>
          <cell r="AA13" t="str">
            <v>Apr</v>
          </cell>
          <cell r="AB13">
            <v>246650.75028259715</v>
          </cell>
          <cell r="AC13">
            <v>250283.16452671046</v>
          </cell>
        </row>
        <row r="14">
          <cell r="S14" t="str">
            <v>May</v>
          </cell>
          <cell r="T14">
            <v>862852.27363163664</v>
          </cell>
          <cell r="U14" t="str">
            <v>May</v>
          </cell>
          <cell r="V14">
            <v>885286.43274605926</v>
          </cell>
          <cell r="X14" t="str">
            <v>May</v>
          </cell>
          <cell r="Y14">
            <v>255822.78540157832</v>
          </cell>
          <cell r="Z14">
            <v>200612.26171317938</v>
          </cell>
          <cell r="AA14" t="str">
            <v>May</v>
          </cell>
          <cell r="AB14">
            <v>262474.17782201938</v>
          </cell>
          <cell r="AC14">
            <v>205828.18051772207</v>
          </cell>
        </row>
        <row r="15">
          <cell r="S15" t="str">
            <v>Jun</v>
          </cell>
          <cell r="T15">
            <v>1088780.94</v>
          </cell>
          <cell r="U15" t="str">
            <v>Jun</v>
          </cell>
          <cell r="V15">
            <v>1117089.24444</v>
          </cell>
          <cell r="X15" t="str">
            <v>Jun</v>
          </cell>
          <cell r="Y15">
            <v>282849.19362290145</v>
          </cell>
          <cell r="Z15">
            <v>213373.60759149861</v>
          </cell>
          <cell r="AA15" t="str">
            <v>Jun</v>
          </cell>
          <cell r="AB15">
            <v>290203.27265709685</v>
          </cell>
          <cell r="AC15">
            <v>218921.32138887755</v>
          </cell>
        </row>
        <row r="16">
          <cell r="S16" t="str">
            <v>Jul</v>
          </cell>
          <cell r="T16">
            <v>1200420</v>
          </cell>
          <cell r="U16" t="str">
            <v>Jul</v>
          </cell>
          <cell r="V16">
            <v>1231630.92</v>
          </cell>
          <cell r="X16" t="str">
            <v>Jul</v>
          </cell>
          <cell r="Y16">
            <v>304841.29588121059</v>
          </cell>
          <cell r="Z16">
            <v>287292.27835878951</v>
          </cell>
          <cell r="AA16" t="str">
            <v>Jul</v>
          </cell>
          <cell r="AB16">
            <v>312767.169574122</v>
          </cell>
          <cell r="AC16">
            <v>294761.87759611796</v>
          </cell>
        </row>
        <row r="17">
          <cell r="S17" t="str">
            <v>Aug</v>
          </cell>
          <cell r="T17">
            <v>1164407.3999999999</v>
          </cell>
          <cell r="U17" t="str">
            <v>Aug</v>
          </cell>
          <cell r="V17">
            <v>1194681.9924000001</v>
          </cell>
          <cell r="X17" t="str">
            <v>Aug</v>
          </cell>
          <cell r="Y17">
            <v>330594.69120970037</v>
          </cell>
          <cell r="Z17">
            <v>268898.12986549974</v>
          </cell>
          <cell r="AA17" t="str">
            <v>Aug</v>
          </cell>
          <cell r="AB17">
            <v>339190.15318115253</v>
          </cell>
          <cell r="AC17">
            <v>275889.48124200269</v>
          </cell>
        </row>
        <row r="18">
          <cell r="S18" t="str">
            <v>Sep</v>
          </cell>
          <cell r="T18">
            <v>983434.52644425526</v>
          </cell>
          <cell r="U18" t="str">
            <v>Sep</v>
          </cell>
          <cell r="V18">
            <v>1009003.8241318059</v>
          </cell>
          <cell r="X18" t="str">
            <v>Sep</v>
          </cell>
          <cell r="Y18">
            <v>257682.04708880882</v>
          </cell>
          <cell r="Z18">
            <v>233720.5170848566</v>
          </cell>
          <cell r="AA18" t="str">
            <v>Sep</v>
          </cell>
          <cell r="AB18">
            <v>264381.7803131179</v>
          </cell>
          <cell r="AC18">
            <v>239797.25052906293</v>
          </cell>
        </row>
        <row r="19">
          <cell r="S19" t="str">
            <v>Oct</v>
          </cell>
          <cell r="T19">
            <v>864239.3260483864</v>
          </cell>
          <cell r="U19" t="str">
            <v>Oct</v>
          </cell>
          <cell r="V19">
            <v>886709.54852564435</v>
          </cell>
          <cell r="X19" t="str">
            <v>Oct</v>
          </cell>
          <cell r="Y19">
            <v>265982.94199429528</v>
          </cell>
          <cell r="Z19">
            <v>233301.94449307432</v>
          </cell>
          <cell r="AA19" t="str">
            <v>Oct</v>
          </cell>
          <cell r="AB19">
            <v>272898.49848614691</v>
          </cell>
          <cell r="AC19">
            <v>239367.79504989419</v>
          </cell>
        </row>
        <row r="20">
          <cell r="S20" t="str">
            <v>Nov</v>
          </cell>
          <cell r="T20">
            <v>942809.89508445538</v>
          </cell>
          <cell r="U20" t="str">
            <v>Nov</v>
          </cell>
          <cell r="V20">
            <v>967322.95235665131</v>
          </cell>
          <cell r="X20" t="str">
            <v>Nov</v>
          </cell>
          <cell r="Y20">
            <v>293818.34098169976</v>
          </cell>
          <cell r="Z20">
            <v>231590.75735096564</v>
          </cell>
          <cell r="AA20" t="str">
            <v>Nov</v>
          </cell>
          <cell r="AB20">
            <v>301457.61784722382</v>
          </cell>
          <cell r="AC20">
            <v>237612.11704209066</v>
          </cell>
        </row>
        <row r="21">
          <cell r="S21" t="str">
            <v>Dec</v>
          </cell>
          <cell r="T21">
            <v>1030547.1160019281</v>
          </cell>
          <cell r="U21" t="str">
            <v>Dec</v>
          </cell>
          <cell r="V21">
            <v>1057341.3410179783</v>
          </cell>
          <cell r="X21" t="str">
            <v>Dec</v>
          </cell>
          <cell r="Y21">
            <v>267579.35083704971</v>
          </cell>
          <cell r="Z21">
            <v>296348.39760459744</v>
          </cell>
          <cell r="AA21" t="str">
            <v>Dec</v>
          </cell>
          <cell r="AB21">
            <v>274536.41395881295</v>
          </cell>
          <cell r="AC21">
            <v>304053.45594231691</v>
          </cell>
        </row>
        <row r="22">
          <cell r="U22" t="str">
            <v>Dec - 1998</v>
          </cell>
          <cell r="V22">
            <v>1084832.2158844455</v>
          </cell>
          <cell r="AA22" t="str">
            <v>Dec - 1998</v>
          </cell>
          <cell r="AB22">
            <v>281674.36072174204</v>
          </cell>
          <cell r="AC22">
            <v>311958.84579681716</v>
          </cell>
        </row>
        <row r="23">
          <cell r="U23" t="str">
            <v>Dec - 1999</v>
          </cell>
          <cell r="V23">
            <v>1113037.8534974414</v>
          </cell>
          <cell r="AA23" t="str">
            <v>Dec - 1999</v>
          </cell>
          <cell r="AB23">
            <v>288997.89410050737</v>
          </cell>
          <cell r="AC23">
            <v>320069.77578753443</v>
          </cell>
        </row>
        <row r="24">
          <cell r="U24" t="str">
            <v>Dec - 2000</v>
          </cell>
          <cell r="V24">
            <v>1141976.8376883746</v>
          </cell>
          <cell r="AA24" t="str">
            <v>Dec - 2000</v>
          </cell>
          <cell r="AB24">
            <v>296511.83934712055</v>
          </cell>
          <cell r="AC24">
            <v>328391.5899580103</v>
          </cell>
        </row>
        <row r="25">
          <cell r="U25" t="str">
            <v>Dec - 2001</v>
          </cell>
          <cell r="V25">
            <v>1164816.3744421422</v>
          </cell>
          <cell r="AA25" t="str">
            <v>Dec - 2001</v>
          </cell>
          <cell r="AB25">
            <v>302442.07613406295</v>
          </cell>
          <cell r="AC25">
            <v>334959.42175717052</v>
          </cell>
        </row>
        <row r="28">
          <cell r="X28" t="str">
            <v xml:space="preserve">Submitted by:   Vaffi Poonja </v>
          </cell>
        </row>
        <row r="29">
          <cell r="S29" t="str">
            <v xml:space="preserve">Submitted by:   Vaffi Poonja </v>
          </cell>
        </row>
        <row r="30">
          <cell r="X30" t="str">
            <v>Date:                June 26, 1996 - Revised</v>
          </cell>
        </row>
        <row r="31">
          <cell r="S31" t="str">
            <v>Date:                June 4, 1996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f &gt;&gt;"/>
      <sheetName val="1a. Acct"/>
      <sheetName val="1b. CC Comb"/>
      <sheetName val="1d. HC Rates"/>
      <sheetName val="1e. Forecast Mapping"/>
      <sheetName val="2. Realized Payroll &gt;&gt;"/>
      <sheetName val="2a. YTD Var"/>
      <sheetName val="2b. Pivot"/>
      <sheetName val="2c. Adj "/>
      <sheetName val="3. Operating &gt;&gt;"/>
      <sheetName val="3a. YTD Var"/>
      <sheetName val="3b. Pivot"/>
      <sheetName val="5. Templates"/>
      <sheetName val="5a. OPEX"/>
      <sheetName val="5b. CAPEX"/>
      <sheetName val="5c. HEAD"/>
      <sheetName val="5d. Adj"/>
      <sheetName val="6. Future Payroll &gt;&gt;"/>
      <sheetName val="6a. Budget"/>
      <sheetName val="6b. Forecast"/>
      <sheetName val="6c. Adj"/>
      <sheetName val="6d. Perm Redux"/>
      <sheetName val="7. Dist Cost &gt;&gt;"/>
      <sheetName val="7a. Alloc Percent"/>
      <sheetName val="7b. No of PCs"/>
      <sheetName val="7c. Allocation Entries"/>
      <sheetName val="8. Consol &gt;&gt;"/>
      <sheetName val="8a. 2012 EDO - Details"/>
      <sheetName val="New Mapping Table"/>
      <sheetName val="Data Dashboard"/>
      <sheetName val="8b. FRS Transfer"/>
      <sheetName val="8d. Taxes"/>
      <sheetName val="8e. Frcst Smmry Extract"/>
      <sheetName val="8f. Forecast Summary"/>
      <sheetName val="8g. Finance Cuts"/>
      <sheetName val="8h. FRS Pivot"/>
      <sheetName val="8i. Detailed Pivot"/>
      <sheetName val="8j. Payroll Savings"/>
      <sheetName val="9. Review &gt;&gt;"/>
      <sheetName val="9a. Variance Analysis"/>
      <sheetName val="9b. CC Variance"/>
      <sheetName val="9c. Realized Payroll Savings"/>
      <sheetName val="9d. Future Payroll Savings"/>
      <sheetName val="10. Reporting &gt;&gt;"/>
      <sheetName val="10a. EDO - Inc St"/>
      <sheetName val="10b. EDO - Mgmt Fee"/>
      <sheetName val="10c. CS - Inc St"/>
      <sheetName val="10d. HHI - Inc St"/>
      <sheetName val="10e. Solar PV - Inc St"/>
      <sheetName val="10f. CDM - Inc St"/>
      <sheetName val="10g. HESI - Inc St"/>
      <sheetName val="10h. Eliminations"/>
      <sheetName val="10i. HHI Cons Inc Stmt"/>
      <sheetName val="11. Inputs-Financial 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A13" t="str">
            <v>100-101</v>
          </cell>
          <cell r="B13">
            <v>100</v>
          </cell>
          <cell r="C13">
            <v>101</v>
          </cell>
          <cell r="D13">
            <v>5</v>
          </cell>
          <cell r="E13">
            <v>0</v>
          </cell>
          <cell r="F13">
            <v>1.1876484560570071E-2</v>
          </cell>
          <cell r="G13">
            <v>1.1876484560570071E-2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200-101</v>
          </cell>
          <cell r="B14">
            <v>200</v>
          </cell>
          <cell r="C14">
            <v>101</v>
          </cell>
          <cell r="D14">
            <v>1</v>
          </cell>
          <cell r="E14">
            <v>0</v>
          </cell>
          <cell r="F14">
            <v>2.3752969121140144E-3</v>
          </cell>
          <cell r="G14">
            <v>2.3752969121140144E-3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201-101</v>
          </cell>
          <cell r="B15">
            <v>201</v>
          </cell>
          <cell r="C15">
            <v>101</v>
          </cell>
          <cell r="D15">
            <v>8</v>
          </cell>
          <cell r="E15">
            <v>0</v>
          </cell>
          <cell r="F15">
            <v>1.9002375296912115E-2</v>
          </cell>
          <cell r="G15">
            <v>1.9002375296912115E-2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205-101</v>
          </cell>
          <cell r="B16">
            <v>205</v>
          </cell>
          <cell r="C16">
            <v>101</v>
          </cell>
          <cell r="D16">
            <v>22</v>
          </cell>
          <cell r="E16">
            <v>0</v>
          </cell>
          <cell r="F16">
            <v>5.2256532066508314E-2</v>
          </cell>
          <cell r="G16">
            <v>5.2256532066508314E-2</v>
          </cell>
          <cell r="H16">
            <v>0</v>
          </cell>
          <cell r="I16">
            <v>0.25</v>
          </cell>
          <cell r="J16">
            <v>0</v>
          </cell>
          <cell r="K16">
            <v>0.27200000000000002</v>
          </cell>
          <cell r="L16">
            <v>0</v>
          </cell>
          <cell r="M16">
            <v>0</v>
          </cell>
          <cell r="N16">
            <v>0.04</v>
          </cell>
        </row>
        <row r="17">
          <cell r="A17" t="str">
            <v>210-101</v>
          </cell>
          <cell r="B17">
            <v>210</v>
          </cell>
          <cell r="C17">
            <v>101</v>
          </cell>
          <cell r="D17">
            <v>17</v>
          </cell>
          <cell r="E17">
            <v>0.2</v>
          </cell>
          <cell r="F17">
            <v>4.0380047505938245E-2</v>
          </cell>
          <cell r="G17">
            <v>4.0380047505938245E-2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211-101</v>
          </cell>
          <cell r="B18">
            <v>211</v>
          </cell>
          <cell r="C18">
            <v>101</v>
          </cell>
          <cell r="D18">
            <v>28</v>
          </cell>
          <cell r="E18">
            <v>0.2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212-101</v>
          </cell>
          <cell r="B19">
            <v>212</v>
          </cell>
          <cell r="C19">
            <v>101</v>
          </cell>
          <cell r="D19">
            <v>4</v>
          </cell>
          <cell r="E19">
            <v>0.2</v>
          </cell>
          <cell r="F19">
            <v>9.5011876484560574E-3</v>
          </cell>
          <cell r="G19">
            <v>9.5011876484560574E-3</v>
          </cell>
          <cell r="H19">
            <v>0.4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213-101</v>
          </cell>
          <cell r="B20">
            <v>213</v>
          </cell>
          <cell r="C20">
            <v>101</v>
          </cell>
          <cell r="D20">
            <v>0</v>
          </cell>
          <cell r="E20">
            <v>0.2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214-101</v>
          </cell>
          <cell r="B21">
            <v>214</v>
          </cell>
          <cell r="C21">
            <v>101</v>
          </cell>
          <cell r="D21">
            <v>0</v>
          </cell>
          <cell r="E21">
            <v>0.2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293-101</v>
          </cell>
          <cell r="B22">
            <v>293</v>
          </cell>
          <cell r="C22">
            <v>101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300-101</v>
          </cell>
          <cell r="B23">
            <v>300</v>
          </cell>
          <cell r="C23">
            <v>101</v>
          </cell>
          <cell r="D23">
            <v>1</v>
          </cell>
          <cell r="E23">
            <v>0</v>
          </cell>
          <cell r="F23">
            <v>2.3752969121140144E-3</v>
          </cell>
          <cell r="G23">
            <v>2.3752969121140144E-3</v>
          </cell>
          <cell r="H23">
            <v>1.0699999999999999E-2</v>
          </cell>
          <cell r="I23">
            <v>0</v>
          </cell>
          <cell r="J23">
            <v>0</v>
          </cell>
          <cell r="K23">
            <v>0.2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300-102</v>
          </cell>
          <cell r="B24">
            <v>300</v>
          </cell>
          <cell r="C24">
            <v>102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9.0999999999999998E-2</v>
          </cell>
        </row>
        <row r="25">
          <cell r="A25" t="str">
            <v>301-102</v>
          </cell>
          <cell r="B25">
            <v>301</v>
          </cell>
          <cell r="C25">
            <v>102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302-101</v>
          </cell>
          <cell r="B26">
            <v>302</v>
          </cell>
          <cell r="C26">
            <v>101</v>
          </cell>
          <cell r="D26">
            <v>16</v>
          </cell>
          <cell r="E26">
            <v>0</v>
          </cell>
          <cell r="F26">
            <v>3.800475059382423E-2</v>
          </cell>
          <cell r="G26">
            <v>3.800475059382423E-2</v>
          </cell>
          <cell r="H26">
            <v>7.4999999999999997E-2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303-101</v>
          </cell>
          <cell r="B27">
            <v>303</v>
          </cell>
          <cell r="C27">
            <v>101</v>
          </cell>
          <cell r="D27">
            <v>25</v>
          </cell>
          <cell r="E27">
            <v>0</v>
          </cell>
          <cell r="F27">
            <v>5.9382422802850353E-2</v>
          </cell>
          <cell r="G27">
            <v>5.9382422802850353E-2</v>
          </cell>
          <cell r="H27">
            <v>0.3644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303-102</v>
          </cell>
          <cell r="B28">
            <v>303</v>
          </cell>
          <cell r="C28">
            <v>102</v>
          </cell>
          <cell r="D28">
            <v>25</v>
          </cell>
          <cell r="E28">
            <v>0</v>
          </cell>
          <cell r="F28">
            <v>5.9382422802850353E-2</v>
          </cell>
          <cell r="G28">
            <v>5.9382422802850353E-2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305-101</v>
          </cell>
          <cell r="B29">
            <v>305</v>
          </cell>
          <cell r="C29">
            <v>101</v>
          </cell>
          <cell r="D29">
            <v>10</v>
          </cell>
          <cell r="E29">
            <v>0</v>
          </cell>
          <cell r="F29">
            <v>2.3752969121140142E-2</v>
          </cell>
          <cell r="G29">
            <v>2.3752969121140142E-2</v>
          </cell>
          <cell r="H29">
            <v>4.82E-2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310-101</v>
          </cell>
          <cell r="B30">
            <v>310</v>
          </cell>
          <cell r="C30">
            <v>101</v>
          </cell>
          <cell r="D30">
            <v>12</v>
          </cell>
          <cell r="E30">
            <v>0</v>
          </cell>
          <cell r="F30">
            <v>2.8503562945368172E-2</v>
          </cell>
          <cell r="G30">
            <v>2.8503562945368172E-2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311-101</v>
          </cell>
          <cell r="B31">
            <v>311</v>
          </cell>
          <cell r="C31">
            <v>101</v>
          </cell>
          <cell r="D31">
            <v>33</v>
          </cell>
          <cell r="E31">
            <v>0</v>
          </cell>
          <cell r="F31">
            <v>7.8384798099762468E-2</v>
          </cell>
          <cell r="G31">
            <v>7.8384798099762468E-2</v>
          </cell>
          <cell r="H31">
            <v>0</v>
          </cell>
          <cell r="I31">
            <v>0.1</v>
          </cell>
          <cell r="J31">
            <v>0.5</v>
          </cell>
          <cell r="K31">
            <v>0.155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311-102</v>
          </cell>
          <cell r="B32">
            <v>311</v>
          </cell>
          <cell r="C32">
            <v>102</v>
          </cell>
          <cell r="D32">
            <v>10</v>
          </cell>
          <cell r="E32">
            <v>0</v>
          </cell>
          <cell r="F32">
            <v>2.3752969121140142E-2</v>
          </cell>
          <cell r="G32">
            <v>2.3752969121140142E-2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6.9000000000000006E-2</v>
          </cell>
        </row>
        <row r="33">
          <cell r="A33" t="str">
            <v>312-101</v>
          </cell>
          <cell r="B33">
            <v>312</v>
          </cell>
          <cell r="C33">
            <v>101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313-101</v>
          </cell>
          <cell r="B34">
            <v>313</v>
          </cell>
          <cell r="C34">
            <v>101</v>
          </cell>
          <cell r="D34">
            <v>10</v>
          </cell>
          <cell r="E34">
            <v>0</v>
          </cell>
          <cell r="F34">
            <v>2.3752969121140142E-2</v>
          </cell>
          <cell r="G34">
            <v>2.3752969121140142E-2</v>
          </cell>
          <cell r="H34">
            <v>0.1017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330-101</v>
          </cell>
          <cell r="B35">
            <v>330</v>
          </cell>
          <cell r="C35">
            <v>101</v>
          </cell>
          <cell r="D35">
            <v>14</v>
          </cell>
          <cell r="E35">
            <v>0</v>
          </cell>
          <cell r="F35">
            <v>3.3254156769596199E-2</v>
          </cell>
          <cell r="G35">
            <v>3.3254156769596199E-2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392-101</v>
          </cell>
          <cell r="B36">
            <v>392</v>
          </cell>
          <cell r="C36">
            <v>101</v>
          </cell>
          <cell r="D36">
            <v>1</v>
          </cell>
          <cell r="E36">
            <v>0</v>
          </cell>
          <cell r="F36">
            <v>2.3752969121140144E-3</v>
          </cell>
          <cell r="G36">
            <v>2.3752969121140144E-3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400-101</v>
          </cell>
          <cell r="B37">
            <v>400</v>
          </cell>
          <cell r="C37">
            <v>101</v>
          </cell>
          <cell r="D37">
            <v>3</v>
          </cell>
          <cell r="E37">
            <v>0</v>
          </cell>
          <cell r="F37">
            <v>7.1258907363420431E-3</v>
          </cell>
          <cell r="G37">
            <v>7.1258907363420431E-3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500-101</v>
          </cell>
          <cell r="B38">
            <v>500</v>
          </cell>
          <cell r="C38">
            <v>101</v>
          </cell>
          <cell r="D38">
            <v>3</v>
          </cell>
          <cell r="E38">
            <v>0</v>
          </cell>
          <cell r="F38">
            <v>7.1258907363420431E-3</v>
          </cell>
          <cell r="G38">
            <v>7.1258907363420431E-3</v>
          </cell>
          <cell r="H38">
            <v>0</v>
          </cell>
          <cell r="I38">
            <v>0.25</v>
          </cell>
          <cell r="J38">
            <v>0</v>
          </cell>
          <cell r="K38">
            <v>8.6999999999999994E-2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501-101</v>
          </cell>
          <cell r="B39">
            <v>501</v>
          </cell>
          <cell r="C39">
            <v>101</v>
          </cell>
          <cell r="D39">
            <v>16</v>
          </cell>
          <cell r="E39">
            <v>0</v>
          </cell>
          <cell r="F39">
            <v>3.800475059382423E-2</v>
          </cell>
          <cell r="G39">
            <v>3.800475059382423E-2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502-101</v>
          </cell>
          <cell r="B40">
            <v>502</v>
          </cell>
          <cell r="C40">
            <v>101</v>
          </cell>
          <cell r="D40">
            <v>25</v>
          </cell>
          <cell r="E40">
            <v>0</v>
          </cell>
          <cell r="F40">
            <v>5.9382422802850353E-2</v>
          </cell>
          <cell r="G40">
            <v>5.9382422802850353E-2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0.16</v>
          </cell>
          <cell r="M40">
            <v>0.77</v>
          </cell>
          <cell r="N40">
            <v>0</v>
          </cell>
        </row>
        <row r="41">
          <cell r="A41" t="str">
            <v>502-102</v>
          </cell>
          <cell r="B41">
            <v>502</v>
          </cell>
          <cell r="C41">
            <v>102</v>
          </cell>
          <cell r="D41">
            <v>6</v>
          </cell>
          <cell r="E41">
            <v>0</v>
          </cell>
          <cell r="F41">
            <v>1.4251781472684086E-2</v>
          </cell>
          <cell r="G41">
            <v>1.4251781472684086E-2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0.29199999999999998</v>
          </cell>
        </row>
        <row r="42">
          <cell r="A42" t="str">
            <v>503-101</v>
          </cell>
          <cell r="B42">
            <v>503</v>
          </cell>
          <cell r="C42">
            <v>101</v>
          </cell>
          <cell r="D42">
            <v>23</v>
          </cell>
          <cell r="E42">
            <v>0</v>
          </cell>
          <cell r="F42">
            <v>5.4631828978622329E-2</v>
          </cell>
          <cell r="G42">
            <v>5.4631828978622329E-2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0.16</v>
          </cell>
          <cell r="M42">
            <v>0</v>
          </cell>
          <cell r="N42">
            <v>0</v>
          </cell>
        </row>
        <row r="43">
          <cell r="A43" t="str">
            <v>504-101</v>
          </cell>
          <cell r="B43">
            <v>504</v>
          </cell>
          <cell r="C43">
            <v>101</v>
          </cell>
          <cell r="D43">
            <v>3</v>
          </cell>
          <cell r="E43">
            <v>0</v>
          </cell>
          <cell r="F43">
            <v>7.1258907363420431E-3</v>
          </cell>
          <cell r="G43">
            <v>7.1258907363420431E-3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521-101</v>
          </cell>
          <cell r="B44">
            <v>521</v>
          </cell>
          <cell r="C44">
            <v>101</v>
          </cell>
          <cell r="D44">
            <v>6</v>
          </cell>
          <cell r="E44">
            <v>0</v>
          </cell>
          <cell r="F44">
            <v>1.4251781472684086E-2</v>
          </cell>
          <cell r="G44">
            <v>1.4251781472684086E-2</v>
          </cell>
          <cell r="H44">
            <v>0</v>
          </cell>
          <cell r="I44">
            <v>0</v>
          </cell>
          <cell r="J44">
            <v>0</v>
          </cell>
          <cell r="K44">
            <v>0.113</v>
          </cell>
          <cell r="L44">
            <v>0</v>
          </cell>
          <cell r="M44">
            <v>0</v>
          </cell>
          <cell r="N44">
            <v>5.0000000000000001E-3</v>
          </cell>
        </row>
        <row r="45">
          <cell r="A45" t="str">
            <v>522-101</v>
          </cell>
          <cell r="B45">
            <v>522</v>
          </cell>
          <cell r="C45">
            <v>101</v>
          </cell>
          <cell r="D45">
            <v>14</v>
          </cell>
          <cell r="E45">
            <v>0</v>
          </cell>
          <cell r="F45">
            <v>3.3254156769596199E-2</v>
          </cell>
          <cell r="G45">
            <v>3.3254156769596199E-2</v>
          </cell>
          <cell r="H45">
            <v>0</v>
          </cell>
          <cell r="I45">
            <v>0.05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523-101</v>
          </cell>
          <cell r="B46">
            <v>523</v>
          </cell>
          <cell r="C46">
            <v>101</v>
          </cell>
          <cell r="D46">
            <v>22</v>
          </cell>
          <cell r="E46">
            <v>0</v>
          </cell>
          <cell r="F46">
            <v>5.2256532066508314E-2</v>
          </cell>
          <cell r="G46">
            <v>5.2256532066508314E-2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3.1E-2</v>
          </cell>
        </row>
        <row r="47">
          <cell r="A47" t="str">
            <v>524-101</v>
          </cell>
          <cell r="B47">
            <v>524</v>
          </cell>
          <cell r="C47">
            <v>101</v>
          </cell>
          <cell r="D47">
            <v>3</v>
          </cell>
          <cell r="E47">
            <v>0</v>
          </cell>
          <cell r="F47">
            <v>7.1258907363420431E-3</v>
          </cell>
          <cell r="G47">
            <v>7.1258907363420431E-3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525-101</v>
          </cell>
          <cell r="B48">
            <v>525</v>
          </cell>
          <cell r="C48">
            <v>101</v>
          </cell>
          <cell r="D48">
            <v>7</v>
          </cell>
          <cell r="E48">
            <v>0</v>
          </cell>
          <cell r="F48">
            <v>1.66270783847981E-2</v>
          </cell>
          <cell r="G48">
            <v>1.66270783847981E-2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543-101</v>
          </cell>
          <cell r="B49">
            <v>543</v>
          </cell>
          <cell r="C49">
            <v>101</v>
          </cell>
          <cell r="D49">
            <v>4</v>
          </cell>
          <cell r="E49">
            <v>0</v>
          </cell>
          <cell r="F49">
            <v>9.5011876484560574E-3</v>
          </cell>
          <cell r="G49">
            <v>9.5011876484560574E-3</v>
          </cell>
          <cell r="H49">
            <v>0</v>
          </cell>
          <cell r="I49">
            <v>0</v>
          </cell>
          <cell r="J49">
            <v>0</v>
          </cell>
          <cell r="K49">
            <v>1.2999999999999999E-2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544-101</v>
          </cell>
          <cell r="B50">
            <v>544</v>
          </cell>
          <cell r="C50">
            <v>101</v>
          </cell>
          <cell r="D50">
            <v>7</v>
          </cell>
          <cell r="E50">
            <v>0</v>
          </cell>
          <cell r="F50">
            <v>1.66270783847981E-2</v>
          </cell>
          <cell r="G50">
            <v>1.66270783847981E-2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0.11</v>
          </cell>
          <cell r="M50">
            <v>0</v>
          </cell>
          <cell r="N50">
            <v>0</v>
          </cell>
        </row>
        <row r="51">
          <cell r="A51" t="str">
            <v>544-102</v>
          </cell>
          <cell r="B51">
            <v>544</v>
          </cell>
          <cell r="C51">
            <v>102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6.9000000000000006E-2</v>
          </cell>
        </row>
        <row r="52">
          <cell r="A52" t="str">
            <v>545-101</v>
          </cell>
          <cell r="B52">
            <v>545</v>
          </cell>
          <cell r="C52">
            <v>101</v>
          </cell>
          <cell r="D52">
            <v>9</v>
          </cell>
          <cell r="E52">
            <v>0</v>
          </cell>
          <cell r="F52">
            <v>2.1377672209026127E-2</v>
          </cell>
          <cell r="G52">
            <v>2.1377672209026127E-2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0.56999999999999995</v>
          </cell>
          <cell r="M52">
            <v>0.23</v>
          </cell>
          <cell r="N52">
            <v>0</v>
          </cell>
        </row>
        <row r="53">
          <cell r="A53" t="str">
            <v>545-102</v>
          </cell>
          <cell r="B53">
            <v>545</v>
          </cell>
          <cell r="C53">
            <v>102</v>
          </cell>
          <cell r="D53">
            <v>1</v>
          </cell>
          <cell r="E53">
            <v>0</v>
          </cell>
          <cell r="F53">
            <v>2.3752969121140144E-3</v>
          </cell>
          <cell r="G53">
            <v>2.3752969121140144E-3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0.33700000000000002</v>
          </cell>
        </row>
        <row r="54">
          <cell r="A54" t="str">
            <v>592-101</v>
          </cell>
          <cell r="B54">
            <v>592</v>
          </cell>
          <cell r="C54">
            <v>101</v>
          </cell>
          <cell r="D54">
            <v>1</v>
          </cell>
          <cell r="E54">
            <v>0</v>
          </cell>
          <cell r="F54">
            <v>2.3752969121140144E-3</v>
          </cell>
          <cell r="G54">
            <v>2.3752969121140144E-3</v>
          </cell>
          <cell r="H54">
            <v>0</v>
          </cell>
          <cell r="I54">
            <v>0</v>
          </cell>
          <cell r="J54">
            <v>0.5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593-101</v>
          </cell>
          <cell r="B55">
            <v>593</v>
          </cell>
          <cell r="C55">
            <v>101</v>
          </cell>
          <cell r="D55">
            <v>3</v>
          </cell>
          <cell r="E55">
            <v>0</v>
          </cell>
          <cell r="F55">
            <v>7.1258907363420431E-3</v>
          </cell>
          <cell r="G55">
            <v>7.1258907363420431E-3</v>
          </cell>
          <cell r="H55">
            <v>0</v>
          </cell>
          <cell r="I55">
            <v>0.25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600-101</v>
          </cell>
          <cell r="B56">
            <v>600</v>
          </cell>
          <cell r="C56">
            <v>101</v>
          </cell>
          <cell r="D56">
            <v>1</v>
          </cell>
          <cell r="E56">
            <v>0</v>
          </cell>
          <cell r="F56">
            <v>2.3752969121140144E-3</v>
          </cell>
          <cell r="G56">
            <v>2.3752969121140144E-3</v>
          </cell>
          <cell r="H56">
            <v>0</v>
          </cell>
          <cell r="I56">
            <v>0</v>
          </cell>
          <cell r="J56">
            <v>0</v>
          </cell>
          <cell r="K56">
            <v>2.5000000000000001E-2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601-101</v>
          </cell>
          <cell r="B57">
            <v>601</v>
          </cell>
          <cell r="C57">
            <v>101</v>
          </cell>
          <cell r="D57">
            <v>2</v>
          </cell>
          <cell r="E57">
            <v>0</v>
          </cell>
          <cell r="F57">
            <v>4.7505938242280287E-3</v>
          </cell>
          <cell r="G57">
            <v>4.7505938242280287E-3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620-101</v>
          </cell>
          <cell r="B58">
            <v>620</v>
          </cell>
          <cell r="C58">
            <v>101</v>
          </cell>
          <cell r="D58">
            <v>12</v>
          </cell>
          <cell r="E58">
            <v>0</v>
          </cell>
          <cell r="F58">
            <v>2.8503562945368172E-2</v>
          </cell>
          <cell r="G58">
            <v>2.8503562945368172E-2</v>
          </cell>
          <cell r="H58">
            <v>0</v>
          </cell>
          <cell r="I58">
            <v>0.1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650-101</v>
          </cell>
          <cell r="B59">
            <v>650</v>
          </cell>
          <cell r="C59">
            <v>101</v>
          </cell>
          <cell r="D59">
            <v>10</v>
          </cell>
          <cell r="E59">
            <v>0</v>
          </cell>
          <cell r="F59">
            <v>2.3752969121140142E-2</v>
          </cell>
          <cell r="G59">
            <v>2.3752969121140142E-2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651-101</v>
          </cell>
          <cell r="B60">
            <v>651</v>
          </cell>
          <cell r="C60">
            <v>101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0.13500000000000001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654-102</v>
          </cell>
          <cell r="B61">
            <v>654</v>
          </cell>
          <cell r="C61">
            <v>102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6.6000000000000003E-2</v>
          </cell>
        </row>
        <row r="62">
          <cell r="A62" t="str">
            <v>680-101</v>
          </cell>
          <cell r="B62">
            <v>680</v>
          </cell>
          <cell r="C62">
            <v>101</v>
          </cell>
          <cell r="D62">
            <v>26</v>
          </cell>
          <cell r="E62">
            <v>0</v>
          </cell>
          <cell r="F62">
            <v>6.1757719714964368E-2</v>
          </cell>
          <cell r="G62">
            <v>6.1757719714964368E-2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Total</v>
          </cell>
          <cell r="B63">
            <v>0</v>
          </cell>
          <cell r="C63">
            <v>0</v>
          </cell>
          <cell r="D63">
            <v>453</v>
          </cell>
          <cell r="E63">
            <v>0</v>
          </cell>
          <cell r="F63">
            <v>421</v>
          </cell>
          <cell r="G63">
            <v>421</v>
          </cell>
          <cell r="H63">
            <v>404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77">
          <cell r="B77">
            <v>100</v>
          </cell>
        </row>
        <row r="78">
          <cell r="B78">
            <v>200</v>
          </cell>
        </row>
        <row r="79">
          <cell r="B79">
            <v>201</v>
          </cell>
        </row>
        <row r="80">
          <cell r="B80">
            <v>205</v>
          </cell>
        </row>
        <row r="81">
          <cell r="B81">
            <v>210</v>
          </cell>
        </row>
        <row r="82">
          <cell r="B82">
            <v>211</v>
          </cell>
        </row>
        <row r="83">
          <cell r="B83">
            <v>212</v>
          </cell>
        </row>
        <row r="84">
          <cell r="B84">
            <v>213</v>
          </cell>
        </row>
        <row r="85">
          <cell r="B85">
            <v>214</v>
          </cell>
        </row>
        <row r="86">
          <cell r="B86">
            <v>293</v>
          </cell>
        </row>
        <row r="87">
          <cell r="B87">
            <v>400</v>
          </cell>
        </row>
        <row r="88">
          <cell r="B88">
            <v>600</v>
          </cell>
        </row>
        <row r="89">
          <cell r="B89">
            <v>601</v>
          </cell>
        </row>
        <row r="90">
          <cell r="B90">
            <v>620</v>
          </cell>
        </row>
        <row r="91">
          <cell r="B91">
            <v>650</v>
          </cell>
        </row>
        <row r="92">
          <cell r="B92">
            <v>651</v>
          </cell>
        </row>
        <row r="93">
          <cell r="B93">
            <v>654</v>
          </cell>
        </row>
        <row r="94">
          <cell r="B94">
            <v>680</v>
          </cell>
        </row>
        <row r="95">
          <cell r="B95">
            <v>690</v>
          </cell>
        </row>
        <row r="96">
          <cell r="B96">
            <v>800</v>
          </cell>
        </row>
        <row r="97">
          <cell r="B97">
            <v>900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Monthly inputs"/>
      <sheetName val="Sheet3"/>
      <sheetName val="InputSheet"/>
      <sheetName val="Grouping"/>
      <sheetName val="Upload"/>
      <sheetName val="Hoep"/>
      <sheetName val="Customer Allocation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E3">
            <v>6.6349999999999992E-2</v>
          </cell>
        </row>
        <row r="4">
          <cell r="E4">
            <v>7.0993515947131894E-2</v>
          </cell>
        </row>
        <row r="5">
          <cell r="E5">
            <v>7.0999999999999994E-2</v>
          </cell>
        </row>
        <row r="6">
          <cell r="E6">
            <v>5.7654322927226255E-2</v>
          </cell>
        </row>
        <row r="7">
          <cell r="E7">
            <v>4.6186384399659976E-2</v>
          </cell>
        </row>
        <row r="8">
          <cell r="E8">
            <v>5.5249352929579949E-2</v>
          </cell>
        </row>
        <row r="9">
          <cell r="E9">
            <v>6.2162928349367326E-2</v>
          </cell>
        </row>
        <row r="10">
          <cell r="E10">
            <v>6.8674858086432061E-2</v>
          </cell>
        </row>
        <row r="11">
          <cell r="E11">
            <v>6.1087524223463772E-2</v>
          </cell>
        </row>
        <row r="12">
          <cell r="E12">
            <v>6.1087524223463772E-2</v>
          </cell>
        </row>
        <row r="13">
          <cell r="E13">
            <v>5.3984779069158426E-2</v>
          </cell>
        </row>
        <row r="14">
          <cell r="E14">
            <v>5.8228434687110149E-2</v>
          </cell>
        </row>
      </sheetData>
      <sheetData sheetId="8" refreshError="1"/>
      <sheetData sheetId="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B. Setup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3">
          <cell r="A123" t="str">
            <v>W35</v>
          </cell>
          <cell r="B123">
            <v>1500</v>
          </cell>
        </row>
        <row r="124">
          <cell r="A124" t="str">
            <v>W40</v>
          </cell>
          <cell r="B124">
            <v>1710</v>
          </cell>
        </row>
        <row r="125">
          <cell r="A125" t="str">
            <v>P35</v>
          </cell>
          <cell r="B125">
            <v>1540</v>
          </cell>
        </row>
        <row r="126">
          <cell r="A126" t="str">
            <v>P40</v>
          </cell>
          <cell r="B126">
            <v>1700</v>
          </cell>
        </row>
        <row r="131">
          <cell r="A131" t="str">
            <v>Union</v>
          </cell>
          <cell r="B131" t="str">
            <v>Full Time - Temporary</v>
          </cell>
          <cell r="C131" t="str">
            <v>P</v>
          </cell>
        </row>
        <row r="132">
          <cell r="A132" t="str">
            <v>Non-Union</v>
          </cell>
          <cell r="B132" t="str">
            <v>Full Time - Permanent</v>
          </cell>
          <cell r="C132" t="str">
            <v>W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tbd 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  <sheetName val="Rate Riders Calc."/>
      <sheetName val="LV Charges Allocation"/>
      <sheetName val="Bill Impact Summ"/>
      <sheetName val="DISTR. Impact by CC"/>
      <sheetName val="DISTR.at Current 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15">
          <cell r="B15">
            <v>1</v>
          </cell>
          <cell r="C15" t="str">
            <v/>
          </cell>
          <cell r="D15" t="str">
            <v>RESIDENTIAL</v>
          </cell>
          <cell r="F15" t="str">
            <v/>
          </cell>
          <cell r="G15" t="str">
            <v>X</v>
          </cell>
        </row>
        <row r="16">
          <cell r="B16">
            <v>2</v>
          </cell>
          <cell r="C16" t="str">
            <v>RESIDENTIAL</v>
          </cell>
          <cell r="D16" t="str">
            <v>Regular</v>
          </cell>
          <cell r="E16" t="str">
            <v>A</v>
          </cell>
          <cell r="F16" t="str">
            <v>X</v>
          </cell>
          <cell r="G16" t="str">
            <v>X</v>
          </cell>
          <cell r="H16">
            <v>1.0999999999999999E-2</v>
          </cell>
          <cell r="I16">
            <v>6.1999999999999998E-3</v>
          </cell>
          <cell r="J16">
            <v>7.0000000000000001E-3</v>
          </cell>
          <cell r="K16">
            <v>2.4199999999999999E-2</v>
          </cell>
          <cell r="L16">
            <v>2.4199999999999996E-2</v>
          </cell>
          <cell r="M16">
            <v>0</v>
          </cell>
          <cell r="Q16">
            <v>0</v>
          </cell>
          <cell r="R16">
            <v>5.2999999999999999E-2</v>
          </cell>
          <cell r="S16">
            <v>6.2E-2</v>
          </cell>
          <cell r="T16">
            <v>1.0432999999999999</v>
          </cell>
          <cell r="U16">
            <v>1.0432999999999999</v>
          </cell>
          <cell r="V16">
            <v>1.3899999999999999E-2</v>
          </cell>
          <cell r="W16">
            <v>0</v>
          </cell>
          <cell r="X16">
            <v>12.33</v>
          </cell>
          <cell r="Y16">
            <v>1.21E-2</v>
          </cell>
          <cell r="Z16">
            <v>0</v>
          </cell>
          <cell r="AA16">
            <v>11.31</v>
          </cell>
          <cell r="AB16">
            <v>2.8E-3</v>
          </cell>
          <cell r="AC16">
            <v>100</v>
          </cell>
          <cell r="AD16">
            <v>0</v>
          </cell>
          <cell r="AE16">
            <v>250</v>
          </cell>
          <cell r="AF16">
            <v>0</v>
          </cell>
          <cell r="AG16">
            <v>500</v>
          </cell>
          <cell r="AH16">
            <v>0</v>
          </cell>
          <cell r="AI16">
            <v>750</v>
          </cell>
          <cell r="AJ16">
            <v>0</v>
          </cell>
          <cell r="AK16">
            <v>1000</v>
          </cell>
          <cell r="AL16">
            <v>0</v>
          </cell>
          <cell r="AM16">
            <v>1500</v>
          </cell>
          <cell r="AN16">
            <v>0</v>
          </cell>
          <cell r="AO16">
            <v>2000</v>
          </cell>
          <cell r="AP16">
            <v>0</v>
          </cell>
          <cell r="AQ16">
            <v>7</v>
          </cell>
          <cell r="AR16" t="str">
            <v>kWh</v>
          </cell>
          <cell r="AS16" t="str">
            <v>X</v>
          </cell>
        </row>
        <row r="17">
          <cell r="B17">
            <v>3</v>
          </cell>
          <cell r="C17" t="str">
            <v>RESIDENTIAL</v>
          </cell>
          <cell r="D17" t="str">
            <v>Regular</v>
          </cell>
          <cell r="E17" t="str">
            <v>B</v>
          </cell>
          <cell r="F17" t="str">
            <v/>
          </cell>
          <cell r="G17" t="str">
            <v/>
          </cell>
          <cell r="H17">
            <v>0</v>
          </cell>
          <cell r="K17">
            <v>0</v>
          </cell>
          <cell r="L17">
            <v>0</v>
          </cell>
          <cell r="M17">
            <v>0</v>
          </cell>
          <cell r="Q17">
            <v>0</v>
          </cell>
          <cell r="T17">
            <v>1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100</v>
          </cell>
          <cell r="AD17">
            <v>0</v>
          </cell>
          <cell r="AE17">
            <v>250</v>
          </cell>
          <cell r="AF17">
            <v>0</v>
          </cell>
          <cell r="AG17">
            <v>500</v>
          </cell>
          <cell r="AH17">
            <v>0</v>
          </cell>
          <cell r="AI17">
            <v>750</v>
          </cell>
          <cell r="AJ17">
            <v>0</v>
          </cell>
          <cell r="AK17">
            <v>1000</v>
          </cell>
          <cell r="AL17">
            <v>0</v>
          </cell>
          <cell r="AM17">
            <v>1500</v>
          </cell>
          <cell r="AN17">
            <v>0</v>
          </cell>
          <cell r="AO17">
            <v>2000</v>
          </cell>
          <cell r="AP17">
            <v>0</v>
          </cell>
          <cell r="AQ17">
            <v>7</v>
          </cell>
          <cell r="AR17" t="str">
            <v>kWh</v>
          </cell>
          <cell r="AS17" t="str">
            <v/>
          </cell>
        </row>
        <row r="18">
          <cell r="B18">
            <v>4</v>
          </cell>
          <cell r="C18" t="str">
            <v>RESIDENTIAL</v>
          </cell>
          <cell r="D18" t="str">
            <v>Regular</v>
          </cell>
          <cell r="E18" t="str">
            <v>C</v>
          </cell>
          <cell r="F18" t="str">
            <v/>
          </cell>
          <cell r="G18" t="str">
            <v/>
          </cell>
          <cell r="H18">
            <v>0</v>
          </cell>
          <cell r="K18">
            <v>0</v>
          </cell>
          <cell r="L18">
            <v>0</v>
          </cell>
          <cell r="M18">
            <v>0</v>
          </cell>
          <cell r="Q18">
            <v>0</v>
          </cell>
          <cell r="T18">
            <v>1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100</v>
          </cell>
          <cell r="AD18">
            <v>0</v>
          </cell>
          <cell r="AE18">
            <v>250</v>
          </cell>
          <cell r="AF18">
            <v>0</v>
          </cell>
          <cell r="AG18">
            <v>500</v>
          </cell>
          <cell r="AH18">
            <v>0</v>
          </cell>
          <cell r="AI18">
            <v>750</v>
          </cell>
          <cell r="AJ18">
            <v>0</v>
          </cell>
          <cell r="AK18">
            <v>1000</v>
          </cell>
          <cell r="AL18">
            <v>0</v>
          </cell>
          <cell r="AM18">
            <v>1500</v>
          </cell>
          <cell r="AN18">
            <v>0</v>
          </cell>
          <cell r="AO18">
            <v>2000</v>
          </cell>
          <cell r="AP18">
            <v>0</v>
          </cell>
          <cell r="AQ18">
            <v>7</v>
          </cell>
          <cell r="AR18" t="str">
            <v>kWh</v>
          </cell>
          <cell r="AS18" t="str">
            <v/>
          </cell>
        </row>
        <row r="19">
          <cell r="B19">
            <v>5</v>
          </cell>
          <cell r="C19" t="str">
            <v>RESIDENTIAL</v>
          </cell>
          <cell r="D19" t="str">
            <v>Regular</v>
          </cell>
          <cell r="E19" t="str">
            <v>D</v>
          </cell>
          <cell r="F19" t="str">
            <v/>
          </cell>
          <cell r="G19" t="str">
            <v/>
          </cell>
          <cell r="H19">
            <v>0</v>
          </cell>
          <cell r="K19">
            <v>0</v>
          </cell>
          <cell r="L19">
            <v>0</v>
          </cell>
          <cell r="M19">
            <v>0</v>
          </cell>
          <cell r="Q19">
            <v>0</v>
          </cell>
          <cell r="T19">
            <v>1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100</v>
          </cell>
          <cell r="AD19">
            <v>0</v>
          </cell>
          <cell r="AE19">
            <v>250</v>
          </cell>
          <cell r="AF19">
            <v>0</v>
          </cell>
          <cell r="AG19">
            <v>500</v>
          </cell>
          <cell r="AH19">
            <v>0</v>
          </cell>
          <cell r="AI19">
            <v>750</v>
          </cell>
          <cell r="AJ19">
            <v>0</v>
          </cell>
          <cell r="AK19">
            <v>1000</v>
          </cell>
          <cell r="AL19">
            <v>0</v>
          </cell>
          <cell r="AM19">
            <v>1500</v>
          </cell>
          <cell r="AN19">
            <v>0</v>
          </cell>
          <cell r="AO19">
            <v>2000</v>
          </cell>
          <cell r="AP19">
            <v>0</v>
          </cell>
          <cell r="AQ19">
            <v>7</v>
          </cell>
          <cell r="AR19" t="str">
            <v>kWh</v>
          </cell>
          <cell r="AS19" t="str">
            <v/>
          </cell>
        </row>
        <row r="20">
          <cell r="B20">
            <v>6</v>
          </cell>
          <cell r="C20" t="str">
            <v>RESIDENTIAL</v>
          </cell>
          <cell r="D20" t="str">
            <v>Time of Use</v>
          </cell>
          <cell r="E20" t="str">
            <v>A</v>
          </cell>
          <cell r="F20" t="str">
            <v/>
          </cell>
          <cell r="G20" t="str">
            <v/>
          </cell>
          <cell r="H20">
            <v>0</v>
          </cell>
          <cell r="K20">
            <v>0</v>
          </cell>
          <cell r="L20">
            <v>0</v>
          </cell>
          <cell r="M20">
            <v>0</v>
          </cell>
          <cell r="Q20">
            <v>0</v>
          </cell>
          <cell r="T20">
            <v>1</v>
          </cell>
          <cell r="U20">
            <v>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100</v>
          </cell>
          <cell r="AD20">
            <v>0</v>
          </cell>
          <cell r="AE20">
            <v>250</v>
          </cell>
          <cell r="AF20">
            <v>0</v>
          </cell>
          <cell r="AG20">
            <v>500</v>
          </cell>
          <cell r="AH20">
            <v>0</v>
          </cell>
          <cell r="AI20">
            <v>750</v>
          </cell>
          <cell r="AJ20">
            <v>0</v>
          </cell>
          <cell r="AK20">
            <v>1000</v>
          </cell>
          <cell r="AL20">
            <v>0</v>
          </cell>
          <cell r="AM20">
            <v>1500</v>
          </cell>
          <cell r="AN20">
            <v>0</v>
          </cell>
          <cell r="AO20">
            <v>2000</v>
          </cell>
          <cell r="AP20">
            <v>0</v>
          </cell>
          <cell r="AQ20">
            <v>7</v>
          </cell>
          <cell r="AR20" t="str">
            <v>kWh</v>
          </cell>
          <cell r="AS20" t="str">
            <v/>
          </cell>
        </row>
        <row r="21">
          <cell r="B21">
            <v>7</v>
          </cell>
          <cell r="C21" t="str">
            <v>RESIDENTIAL</v>
          </cell>
          <cell r="D21" t="str">
            <v>Time of Use</v>
          </cell>
          <cell r="E21" t="str">
            <v>B</v>
          </cell>
          <cell r="F21" t="str">
            <v/>
          </cell>
          <cell r="G21" t="str">
            <v/>
          </cell>
          <cell r="H21">
            <v>0</v>
          </cell>
          <cell r="K21">
            <v>0</v>
          </cell>
          <cell r="L21">
            <v>0</v>
          </cell>
          <cell r="M21">
            <v>0</v>
          </cell>
          <cell r="Q21">
            <v>0</v>
          </cell>
          <cell r="T21">
            <v>1</v>
          </cell>
          <cell r="U21">
            <v>1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100</v>
          </cell>
          <cell r="AD21">
            <v>0</v>
          </cell>
          <cell r="AE21">
            <v>250</v>
          </cell>
          <cell r="AF21">
            <v>0</v>
          </cell>
          <cell r="AG21">
            <v>500</v>
          </cell>
          <cell r="AH21">
            <v>0</v>
          </cell>
          <cell r="AI21">
            <v>750</v>
          </cell>
          <cell r="AJ21">
            <v>0</v>
          </cell>
          <cell r="AK21">
            <v>1000</v>
          </cell>
          <cell r="AL21">
            <v>0</v>
          </cell>
          <cell r="AM21">
            <v>1500</v>
          </cell>
          <cell r="AN21">
            <v>0</v>
          </cell>
          <cell r="AO21">
            <v>2000</v>
          </cell>
          <cell r="AP21">
            <v>0</v>
          </cell>
          <cell r="AQ21">
            <v>7</v>
          </cell>
          <cell r="AR21" t="str">
            <v>kWh</v>
          </cell>
          <cell r="AS21" t="str">
            <v/>
          </cell>
        </row>
        <row r="22">
          <cell r="B22">
            <v>8</v>
          </cell>
          <cell r="C22" t="str">
            <v>RESIDENTIAL</v>
          </cell>
          <cell r="D22" t="str">
            <v>Time of Use</v>
          </cell>
          <cell r="E22" t="str">
            <v>C</v>
          </cell>
          <cell r="F22" t="str">
            <v/>
          </cell>
          <cell r="G22" t="str">
            <v/>
          </cell>
          <cell r="H22">
            <v>0</v>
          </cell>
          <cell r="K22">
            <v>0</v>
          </cell>
          <cell r="L22">
            <v>0</v>
          </cell>
          <cell r="M22">
            <v>0</v>
          </cell>
          <cell r="Q22">
            <v>0</v>
          </cell>
          <cell r="T22">
            <v>1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100</v>
          </cell>
          <cell r="AD22">
            <v>0</v>
          </cell>
          <cell r="AE22">
            <v>250</v>
          </cell>
          <cell r="AF22">
            <v>0</v>
          </cell>
          <cell r="AG22">
            <v>500</v>
          </cell>
          <cell r="AH22">
            <v>0</v>
          </cell>
          <cell r="AI22">
            <v>750</v>
          </cell>
          <cell r="AJ22">
            <v>0</v>
          </cell>
          <cell r="AK22">
            <v>1000</v>
          </cell>
          <cell r="AL22">
            <v>0</v>
          </cell>
          <cell r="AM22">
            <v>1500</v>
          </cell>
          <cell r="AN22">
            <v>0</v>
          </cell>
          <cell r="AO22">
            <v>2000</v>
          </cell>
          <cell r="AP22">
            <v>0</v>
          </cell>
          <cell r="AQ22">
            <v>7</v>
          </cell>
          <cell r="AR22" t="str">
            <v>kWh</v>
          </cell>
          <cell r="AS22" t="str">
            <v/>
          </cell>
        </row>
        <row r="23">
          <cell r="B23">
            <v>9</v>
          </cell>
          <cell r="C23" t="str">
            <v>RESIDENTIAL</v>
          </cell>
          <cell r="D23" t="str">
            <v>Time of Use</v>
          </cell>
          <cell r="E23" t="str">
            <v>D</v>
          </cell>
          <cell r="F23" t="str">
            <v/>
          </cell>
          <cell r="G23" t="str">
            <v/>
          </cell>
          <cell r="H23">
            <v>0</v>
          </cell>
          <cell r="K23">
            <v>0</v>
          </cell>
          <cell r="L23">
            <v>0</v>
          </cell>
          <cell r="M23">
            <v>0</v>
          </cell>
          <cell r="Q23">
            <v>0</v>
          </cell>
          <cell r="T23">
            <v>1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100</v>
          </cell>
          <cell r="AD23">
            <v>0</v>
          </cell>
          <cell r="AE23">
            <v>250</v>
          </cell>
          <cell r="AF23">
            <v>0</v>
          </cell>
          <cell r="AG23">
            <v>500</v>
          </cell>
          <cell r="AH23">
            <v>0</v>
          </cell>
          <cell r="AI23">
            <v>750</v>
          </cell>
          <cell r="AJ23">
            <v>0</v>
          </cell>
          <cell r="AK23">
            <v>1000</v>
          </cell>
          <cell r="AL23">
            <v>0</v>
          </cell>
          <cell r="AM23">
            <v>1500</v>
          </cell>
          <cell r="AN23">
            <v>0</v>
          </cell>
          <cell r="AO23">
            <v>2000</v>
          </cell>
          <cell r="AP23">
            <v>0</v>
          </cell>
          <cell r="AQ23">
            <v>7</v>
          </cell>
          <cell r="AR23" t="str">
            <v>kWh</v>
          </cell>
          <cell r="AS23" t="str">
            <v/>
          </cell>
        </row>
        <row r="24">
          <cell r="B24">
            <v>10</v>
          </cell>
          <cell r="C24" t="str">
            <v>RESIDENTIAL</v>
          </cell>
          <cell r="D24" t="str">
            <v>Urban</v>
          </cell>
          <cell r="E24" t="str">
            <v>A</v>
          </cell>
          <cell r="F24" t="str">
            <v/>
          </cell>
          <cell r="G24" t="str">
            <v/>
          </cell>
          <cell r="H24">
            <v>0</v>
          </cell>
          <cell r="K24">
            <v>0</v>
          </cell>
          <cell r="L24">
            <v>0</v>
          </cell>
          <cell r="M24">
            <v>0</v>
          </cell>
          <cell r="Q24">
            <v>0</v>
          </cell>
          <cell r="T24">
            <v>1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100</v>
          </cell>
          <cell r="AD24">
            <v>0</v>
          </cell>
          <cell r="AE24">
            <v>250</v>
          </cell>
          <cell r="AF24">
            <v>0</v>
          </cell>
          <cell r="AG24">
            <v>500</v>
          </cell>
          <cell r="AH24">
            <v>0</v>
          </cell>
          <cell r="AI24">
            <v>750</v>
          </cell>
          <cell r="AJ24">
            <v>0</v>
          </cell>
          <cell r="AK24">
            <v>1000</v>
          </cell>
          <cell r="AL24">
            <v>0</v>
          </cell>
          <cell r="AM24">
            <v>1500</v>
          </cell>
          <cell r="AN24">
            <v>0</v>
          </cell>
          <cell r="AO24">
            <v>2000</v>
          </cell>
          <cell r="AP24">
            <v>0</v>
          </cell>
          <cell r="AQ24">
            <v>7</v>
          </cell>
          <cell r="AR24" t="str">
            <v>kWh</v>
          </cell>
          <cell r="AS24" t="str">
            <v/>
          </cell>
        </row>
        <row r="25">
          <cell r="B25">
            <v>11</v>
          </cell>
          <cell r="C25" t="str">
            <v>RESIDENTIAL</v>
          </cell>
          <cell r="D25" t="str">
            <v>Urban</v>
          </cell>
          <cell r="E25" t="str">
            <v>B</v>
          </cell>
          <cell r="F25" t="str">
            <v/>
          </cell>
          <cell r="G25" t="str">
            <v/>
          </cell>
          <cell r="H25">
            <v>0</v>
          </cell>
          <cell r="K25">
            <v>0</v>
          </cell>
          <cell r="L25">
            <v>0</v>
          </cell>
          <cell r="M25">
            <v>0</v>
          </cell>
          <cell r="Q25">
            <v>0</v>
          </cell>
          <cell r="T25">
            <v>1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100</v>
          </cell>
          <cell r="AD25">
            <v>0</v>
          </cell>
          <cell r="AE25">
            <v>250</v>
          </cell>
          <cell r="AF25">
            <v>0</v>
          </cell>
          <cell r="AG25">
            <v>500</v>
          </cell>
          <cell r="AH25">
            <v>0</v>
          </cell>
          <cell r="AI25">
            <v>750</v>
          </cell>
          <cell r="AJ25">
            <v>0</v>
          </cell>
          <cell r="AK25">
            <v>1000</v>
          </cell>
          <cell r="AL25">
            <v>0</v>
          </cell>
          <cell r="AM25">
            <v>1500</v>
          </cell>
          <cell r="AN25">
            <v>0</v>
          </cell>
          <cell r="AO25">
            <v>2000</v>
          </cell>
          <cell r="AP25">
            <v>0</v>
          </cell>
          <cell r="AQ25">
            <v>7</v>
          </cell>
          <cell r="AR25" t="str">
            <v>kWh</v>
          </cell>
          <cell r="AS25" t="str">
            <v/>
          </cell>
        </row>
        <row r="26">
          <cell r="B26">
            <v>12</v>
          </cell>
          <cell r="C26" t="str">
            <v>RESIDENTIAL</v>
          </cell>
          <cell r="D26" t="str">
            <v>Urban</v>
          </cell>
          <cell r="E26" t="str">
            <v>C</v>
          </cell>
          <cell r="F26" t="str">
            <v/>
          </cell>
          <cell r="G26" t="str">
            <v/>
          </cell>
          <cell r="H26">
            <v>0</v>
          </cell>
          <cell r="K26">
            <v>0</v>
          </cell>
          <cell r="L26">
            <v>0</v>
          </cell>
          <cell r="M26">
            <v>0</v>
          </cell>
          <cell r="Q26">
            <v>0</v>
          </cell>
          <cell r="T26">
            <v>1</v>
          </cell>
          <cell r="U26">
            <v>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100</v>
          </cell>
          <cell r="AD26">
            <v>0</v>
          </cell>
          <cell r="AE26">
            <v>250</v>
          </cell>
          <cell r="AF26">
            <v>0</v>
          </cell>
          <cell r="AG26">
            <v>500</v>
          </cell>
          <cell r="AH26">
            <v>0</v>
          </cell>
          <cell r="AI26">
            <v>750</v>
          </cell>
          <cell r="AJ26">
            <v>0</v>
          </cell>
          <cell r="AK26">
            <v>1000</v>
          </cell>
          <cell r="AL26">
            <v>0</v>
          </cell>
          <cell r="AM26">
            <v>1500</v>
          </cell>
          <cell r="AN26">
            <v>0</v>
          </cell>
          <cell r="AO26">
            <v>2000</v>
          </cell>
          <cell r="AP26">
            <v>0</v>
          </cell>
          <cell r="AQ26">
            <v>7</v>
          </cell>
          <cell r="AR26" t="str">
            <v>kWh</v>
          </cell>
          <cell r="AS26" t="str">
            <v/>
          </cell>
        </row>
        <row r="27">
          <cell r="B27">
            <v>13</v>
          </cell>
          <cell r="C27" t="str">
            <v>RESIDENTIAL</v>
          </cell>
          <cell r="D27" t="str">
            <v>Urban</v>
          </cell>
          <cell r="E27" t="str">
            <v>D</v>
          </cell>
          <cell r="F27" t="str">
            <v/>
          </cell>
          <cell r="G27" t="str">
            <v/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Q27">
            <v>0</v>
          </cell>
          <cell r="T27">
            <v>1</v>
          </cell>
          <cell r="U27">
            <v>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100</v>
          </cell>
          <cell r="AD27">
            <v>0</v>
          </cell>
          <cell r="AE27">
            <v>250</v>
          </cell>
          <cell r="AF27">
            <v>0</v>
          </cell>
          <cell r="AG27">
            <v>500</v>
          </cell>
          <cell r="AH27">
            <v>0</v>
          </cell>
          <cell r="AI27">
            <v>750</v>
          </cell>
          <cell r="AJ27">
            <v>0</v>
          </cell>
          <cell r="AK27">
            <v>1000</v>
          </cell>
          <cell r="AL27">
            <v>0</v>
          </cell>
          <cell r="AM27">
            <v>1500</v>
          </cell>
          <cell r="AN27">
            <v>0</v>
          </cell>
          <cell r="AO27">
            <v>2000</v>
          </cell>
          <cell r="AP27">
            <v>0</v>
          </cell>
          <cell r="AQ27">
            <v>7</v>
          </cell>
          <cell r="AR27" t="str">
            <v>kWh</v>
          </cell>
          <cell r="AS27" t="str">
            <v/>
          </cell>
        </row>
        <row r="28">
          <cell r="B28">
            <v>14</v>
          </cell>
          <cell r="C28" t="str">
            <v>RESIDENTIAL</v>
          </cell>
          <cell r="D28" t="str">
            <v>Suburban</v>
          </cell>
          <cell r="E28" t="str">
            <v>A</v>
          </cell>
          <cell r="F28" t="str">
            <v/>
          </cell>
          <cell r="G28" t="str">
            <v/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Q28">
            <v>0</v>
          </cell>
          <cell r="T28">
            <v>1</v>
          </cell>
          <cell r="U28">
            <v>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100</v>
          </cell>
          <cell r="AD28">
            <v>0</v>
          </cell>
          <cell r="AE28">
            <v>250</v>
          </cell>
          <cell r="AF28">
            <v>0</v>
          </cell>
          <cell r="AG28">
            <v>500</v>
          </cell>
          <cell r="AH28">
            <v>0</v>
          </cell>
          <cell r="AI28">
            <v>750</v>
          </cell>
          <cell r="AJ28">
            <v>0</v>
          </cell>
          <cell r="AK28">
            <v>1000</v>
          </cell>
          <cell r="AL28">
            <v>0</v>
          </cell>
          <cell r="AM28">
            <v>1500</v>
          </cell>
          <cell r="AN28">
            <v>0</v>
          </cell>
          <cell r="AO28">
            <v>2000</v>
          </cell>
          <cell r="AP28">
            <v>0</v>
          </cell>
          <cell r="AQ28">
            <v>7</v>
          </cell>
          <cell r="AR28" t="str">
            <v>kWh</v>
          </cell>
          <cell r="AS28" t="str">
            <v/>
          </cell>
        </row>
        <row r="29">
          <cell r="B29">
            <v>15</v>
          </cell>
          <cell r="C29" t="str">
            <v>RESIDENTIAL</v>
          </cell>
          <cell r="D29" t="str">
            <v>Suburban</v>
          </cell>
          <cell r="E29" t="str">
            <v>B</v>
          </cell>
          <cell r="F29" t="str">
            <v/>
          </cell>
          <cell r="G29" t="str">
            <v/>
          </cell>
          <cell r="H29">
            <v>0</v>
          </cell>
          <cell r="K29">
            <v>0</v>
          </cell>
          <cell r="L29">
            <v>0</v>
          </cell>
          <cell r="M29">
            <v>0</v>
          </cell>
          <cell r="Q29">
            <v>0</v>
          </cell>
          <cell r="T29">
            <v>1</v>
          </cell>
          <cell r="U29">
            <v>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100</v>
          </cell>
          <cell r="AD29">
            <v>0</v>
          </cell>
          <cell r="AE29">
            <v>250</v>
          </cell>
          <cell r="AF29">
            <v>0</v>
          </cell>
          <cell r="AG29">
            <v>500</v>
          </cell>
          <cell r="AH29">
            <v>0</v>
          </cell>
          <cell r="AI29">
            <v>750</v>
          </cell>
          <cell r="AJ29">
            <v>0</v>
          </cell>
          <cell r="AK29">
            <v>1000</v>
          </cell>
          <cell r="AL29">
            <v>0</v>
          </cell>
          <cell r="AM29">
            <v>1500</v>
          </cell>
          <cell r="AN29">
            <v>0</v>
          </cell>
          <cell r="AO29">
            <v>2000</v>
          </cell>
          <cell r="AP29">
            <v>0</v>
          </cell>
          <cell r="AQ29">
            <v>7</v>
          </cell>
          <cell r="AR29" t="str">
            <v>kWh</v>
          </cell>
          <cell r="AS29" t="str">
            <v/>
          </cell>
        </row>
        <row r="30">
          <cell r="B30">
            <v>16</v>
          </cell>
          <cell r="C30" t="str">
            <v>RESIDENTIAL</v>
          </cell>
          <cell r="D30" t="str">
            <v>Suburban</v>
          </cell>
          <cell r="E30" t="str">
            <v>C</v>
          </cell>
          <cell r="F30" t="str">
            <v/>
          </cell>
          <cell r="G30" t="str">
            <v/>
          </cell>
          <cell r="H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100</v>
          </cell>
          <cell r="AD30">
            <v>0</v>
          </cell>
          <cell r="AE30">
            <v>250</v>
          </cell>
          <cell r="AF30">
            <v>0</v>
          </cell>
          <cell r="AG30">
            <v>500</v>
          </cell>
          <cell r="AH30">
            <v>0</v>
          </cell>
          <cell r="AI30">
            <v>750</v>
          </cell>
          <cell r="AJ30">
            <v>0</v>
          </cell>
          <cell r="AK30">
            <v>1000</v>
          </cell>
          <cell r="AL30">
            <v>0</v>
          </cell>
          <cell r="AM30">
            <v>1500</v>
          </cell>
          <cell r="AN30">
            <v>0</v>
          </cell>
          <cell r="AO30">
            <v>2000</v>
          </cell>
          <cell r="AP30">
            <v>0</v>
          </cell>
          <cell r="AQ30">
            <v>7</v>
          </cell>
          <cell r="AR30" t="str">
            <v>kWh</v>
          </cell>
          <cell r="AS30" t="str">
            <v/>
          </cell>
        </row>
        <row r="31">
          <cell r="B31">
            <v>17</v>
          </cell>
          <cell r="C31" t="str">
            <v>RESIDENTIAL</v>
          </cell>
          <cell r="D31" t="str">
            <v>Suburban</v>
          </cell>
          <cell r="E31" t="str">
            <v>D</v>
          </cell>
          <cell r="F31" t="str">
            <v/>
          </cell>
          <cell r="G31" t="str">
            <v/>
          </cell>
          <cell r="H31">
            <v>0</v>
          </cell>
          <cell r="K31">
            <v>0</v>
          </cell>
          <cell r="L31">
            <v>0</v>
          </cell>
          <cell r="M31">
            <v>0</v>
          </cell>
          <cell r="Q31">
            <v>0</v>
          </cell>
          <cell r="T31">
            <v>1</v>
          </cell>
          <cell r="U31">
            <v>1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100</v>
          </cell>
          <cell r="AD31">
            <v>0</v>
          </cell>
          <cell r="AE31">
            <v>250</v>
          </cell>
          <cell r="AF31">
            <v>0</v>
          </cell>
          <cell r="AG31">
            <v>500</v>
          </cell>
          <cell r="AH31">
            <v>0</v>
          </cell>
          <cell r="AI31">
            <v>750</v>
          </cell>
          <cell r="AJ31">
            <v>0</v>
          </cell>
          <cell r="AK31">
            <v>1000</v>
          </cell>
          <cell r="AL31">
            <v>0</v>
          </cell>
          <cell r="AM31">
            <v>1500</v>
          </cell>
          <cell r="AN31">
            <v>0</v>
          </cell>
          <cell r="AO31">
            <v>2000</v>
          </cell>
          <cell r="AP31">
            <v>0</v>
          </cell>
          <cell r="AQ31">
            <v>7</v>
          </cell>
          <cell r="AR31" t="str">
            <v>kWh</v>
          </cell>
          <cell r="AS31" t="str">
            <v/>
          </cell>
        </row>
        <row r="32">
          <cell r="B32">
            <v>18</v>
          </cell>
          <cell r="C32" t="str">
            <v>RESIDENTIAL</v>
          </cell>
          <cell r="D32" t="str">
            <v>Other (specify) . . . . . . . .</v>
          </cell>
          <cell r="E32" t="str">
            <v>A</v>
          </cell>
          <cell r="F32" t="str">
            <v/>
          </cell>
          <cell r="G32" t="str">
            <v/>
          </cell>
          <cell r="H32">
            <v>0</v>
          </cell>
          <cell r="K32">
            <v>0</v>
          </cell>
          <cell r="L32">
            <v>0</v>
          </cell>
          <cell r="M32">
            <v>0</v>
          </cell>
          <cell r="Q32">
            <v>0</v>
          </cell>
          <cell r="T32">
            <v>1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100</v>
          </cell>
          <cell r="AD32">
            <v>0</v>
          </cell>
          <cell r="AE32">
            <v>250</v>
          </cell>
          <cell r="AF32">
            <v>0</v>
          </cell>
          <cell r="AG32">
            <v>500</v>
          </cell>
          <cell r="AH32">
            <v>0</v>
          </cell>
          <cell r="AI32">
            <v>750</v>
          </cell>
          <cell r="AJ32">
            <v>0</v>
          </cell>
          <cell r="AK32">
            <v>1000</v>
          </cell>
          <cell r="AL32">
            <v>0</v>
          </cell>
          <cell r="AM32">
            <v>1500</v>
          </cell>
          <cell r="AN32">
            <v>0</v>
          </cell>
          <cell r="AO32">
            <v>2000</v>
          </cell>
          <cell r="AP32">
            <v>0</v>
          </cell>
          <cell r="AQ32">
            <v>7</v>
          </cell>
          <cell r="AR32" t="str">
            <v>kWh</v>
          </cell>
          <cell r="AS32" t="str">
            <v/>
          </cell>
        </row>
        <row r="33">
          <cell r="B33">
            <v>19</v>
          </cell>
          <cell r="C33" t="str">
            <v>RESIDENTIAL</v>
          </cell>
          <cell r="D33" t="str">
            <v>Other (specify) . . . . . . . .</v>
          </cell>
          <cell r="E33" t="str">
            <v>B</v>
          </cell>
          <cell r="F33" t="str">
            <v/>
          </cell>
          <cell r="G33" t="str">
            <v/>
          </cell>
          <cell r="H33">
            <v>0</v>
          </cell>
          <cell r="K33">
            <v>0</v>
          </cell>
          <cell r="L33">
            <v>0</v>
          </cell>
          <cell r="M33">
            <v>0</v>
          </cell>
          <cell r="Q33">
            <v>0</v>
          </cell>
          <cell r="T33">
            <v>1</v>
          </cell>
          <cell r="U33">
            <v>1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100</v>
          </cell>
          <cell r="AD33">
            <v>0</v>
          </cell>
          <cell r="AE33">
            <v>250</v>
          </cell>
          <cell r="AF33">
            <v>0</v>
          </cell>
          <cell r="AG33">
            <v>500</v>
          </cell>
          <cell r="AH33">
            <v>0</v>
          </cell>
          <cell r="AI33">
            <v>750</v>
          </cell>
          <cell r="AJ33">
            <v>0</v>
          </cell>
          <cell r="AK33">
            <v>1000</v>
          </cell>
          <cell r="AL33">
            <v>0</v>
          </cell>
          <cell r="AM33">
            <v>1500</v>
          </cell>
          <cell r="AN33">
            <v>0</v>
          </cell>
          <cell r="AO33">
            <v>2000</v>
          </cell>
          <cell r="AP33">
            <v>0</v>
          </cell>
          <cell r="AQ33">
            <v>7</v>
          </cell>
          <cell r="AR33" t="str">
            <v>kWh</v>
          </cell>
          <cell r="AS33" t="str">
            <v/>
          </cell>
        </row>
        <row r="34">
          <cell r="B34">
            <v>20</v>
          </cell>
          <cell r="C34" t="str">
            <v>RESIDENTIAL</v>
          </cell>
          <cell r="D34" t="str">
            <v>Other (specify) . . . . . . . .</v>
          </cell>
          <cell r="E34" t="str">
            <v>C</v>
          </cell>
          <cell r="F34" t="str">
            <v/>
          </cell>
          <cell r="G34" t="str">
            <v/>
          </cell>
          <cell r="H34">
            <v>0</v>
          </cell>
          <cell r="K34">
            <v>0</v>
          </cell>
          <cell r="L34">
            <v>0</v>
          </cell>
          <cell r="M34">
            <v>0</v>
          </cell>
          <cell r="Q34">
            <v>0</v>
          </cell>
          <cell r="T34">
            <v>1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100</v>
          </cell>
          <cell r="AD34">
            <v>0</v>
          </cell>
          <cell r="AE34">
            <v>250</v>
          </cell>
          <cell r="AF34">
            <v>0</v>
          </cell>
          <cell r="AG34">
            <v>500</v>
          </cell>
          <cell r="AH34">
            <v>0</v>
          </cell>
          <cell r="AI34">
            <v>750</v>
          </cell>
          <cell r="AJ34">
            <v>0</v>
          </cell>
          <cell r="AK34">
            <v>1000</v>
          </cell>
          <cell r="AL34">
            <v>0</v>
          </cell>
          <cell r="AM34">
            <v>1500</v>
          </cell>
          <cell r="AN34">
            <v>0</v>
          </cell>
          <cell r="AO34">
            <v>2000</v>
          </cell>
          <cell r="AP34">
            <v>0</v>
          </cell>
          <cell r="AQ34">
            <v>7</v>
          </cell>
          <cell r="AR34" t="str">
            <v>kWh</v>
          </cell>
          <cell r="AS34" t="str">
            <v/>
          </cell>
        </row>
        <row r="35">
          <cell r="B35">
            <v>21</v>
          </cell>
          <cell r="C35" t="str">
            <v>RESIDENTIAL</v>
          </cell>
          <cell r="D35" t="str">
            <v>Other (specify) . . . . . . . .</v>
          </cell>
          <cell r="E35" t="str">
            <v>D</v>
          </cell>
          <cell r="F35" t="str">
            <v/>
          </cell>
          <cell r="G35" t="str">
            <v/>
          </cell>
          <cell r="H35">
            <v>0</v>
          </cell>
          <cell r="K35">
            <v>0</v>
          </cell>
          <cell r="L35">
            <v>0</v>
          </cell>
          <cell r="M35">
            <v>0</v>
          </cell>
          <cell r="Q35">
            <v>0</v>
          </cell>
          <cell r="T35">
            <v>1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100</v>
          </cell>
          <cell r="AD35">
            <v>0</v>
          </cell>
          <cell r="AE35">
            <v>250</v>
          </cell>
          <cell r="AF35">
            <v>0</v>
          </cell>
          <cell r="AG35">
            <v>500</v>
          </cell>
          <cell r="AH35">
            <v>0</v>
          </cell>
          <cell r="AI35">
            <v>750</v>
          </cell>
          <cell r="AJ35">
            <v>0</v>
          </cell>
          <cell r="AK35">
            <v>1000</v>
          </cell>
          <cell r="AL35">
            <v>0</v>
          </cell>
          <cell r="AM35">
            <v>1500</v>
          </cell>
          <cell r="AN35">
            <v>0</v>
          </cell>
          <cell r="AO35">
            <v>2000</v>
          </cell>
          <cell r="AP35">
            <v>0</v>
          </cell>
          <cell r="AQ35">
            <v>7</v>
          </cell>
          <cell r="AR35" t="str">
            <v>kWh</v>
          </cell>
          <cell r="AS35" t="str">
            <v/>
          </cell>
        </row>
        <row r="36">
          <cell r="B36">
            <v>22</v>
          </cell>
          <cell r="C36" t="str">
            <v>RESIDENTIAL</v>
          </cell>
          <cell r="D36" t="str">
            <v>Other (specify) . . . . . . . .</v>
          </cell>
          <cell r="E36" t="str">
            <v>A</v>
          </cell>
          <cell r="F36" t="str">
            <v/>
          </cell>
          <cell r="G36" t="str">
            <v/>
          </cell>
          <cell r="H36">
            <v>0</v>
          </cell>
          <cell r="K36">
            <v>0</v>
          </cell>
          <cell r="L36">
            <v>0</v>
          </cell>
          <cell r="M36">
            <v>0</v>
          </cell>
          <cell r="Q36">
            <v>0</v>
          </cell>
          <cell r="T36">
            <v>1</v>
          </cell>
          <cell r="U36">
            <v>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100</v>
          </cell>
          <cell r="AD36">
            <v>0</v>
          </cell>
          <cell r="AE36">
            <v>250</v>
          </cell>
          <cell r="AF36">
            <v>0</v>
          </cell>
          <cell r="AG36">
            <v>500</v>
          </cell>
          <cell r="AH36">
            <v>0</v>
          </cell>
          <cell r="AI36">
            <v>750</v>
          </cell>
          <cell r="AJ36">
            <v>0</v>
          </cell>
          <cell r="AK36">
            <v>1000</v>
          </cell>
          <cell r="AL36">
            <v>0</v>
          </cell>
          <cell r="AM36">
            <v>1500</v>
          </cell>
          <cell r="AN36">
            <v>0</v>
          </cell>
          <cell r="AO36">
            <v>2000</v>
          </cell>
          <cell r="AP36">
            <v>0</v>
          </cell>
          <cell r="AQ36">
            <v>7</v>
          </cell>
          <cell r="AR36" t="str">
            <v>kWh</v>
          </cell>
          <cell r="AS36" t="str">
            <v/>
          </cell>
        </row>
        <row r="37">
          <cell r="B37">
            <v>23</v>
          </cell>
          <cell r="C37" t="str">
            <v>RESIDENTIAL</v>
          </cell>
          <cell r="D37" t="str">
            <v>Other (specify) . . . . . . . .</v>
          </cell>
          <cell r="E37" t="str">
            <v>B</v>
          </cell>
          <cell r="F37" t="str">
            <v/>
          </cell>
          <cell r="G37" t="str">
            <v/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T37">
            <v>1</v>
          </cell>
          <cell r="U37">
            <v>1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100</v>
          </cell>
          <cell r="AD37">
            <v>0</v>
          </cell>
          <cell r="AE37">
            <v>250</v>
          </cell>
          <cell r="AF37">
            <v>0</v>
          </cell>
          <cell r="AG37">
            <v>500</v>
          </cell>
          <cell r="AH37">
            <v>0</v>
          </cell>
          <cell r="AI37">
            <v>750</v>
          </cell>
          <cell r="AJ37">
            <v>0</v>
          </cell>
          <cell r="AK37">
            <v>1000</v>
          </cell>
          <cell r="AL37">
            <v>0</v>
          </cell>
          <cell r="AM37">
            <v>1500</v>
          </cell>
          <cell r="AN37">
            <v>0</v>
          </cell>
          <cell r="AO37">
            <v>2000</v>
          </cell>
          <cell r="AP37">
            <v>0</v>
          </cell>
          <cell r="AQ37">
            <v>7</v>
          </cell>
          <cell r="AR37" t="str">
            <v>kWh</v>
          </cell>
          <cell r="AS37" t="str">
            <v/>
          </cell>
        </row>
        <row r="38">
          <cell r="B38">
            <v>24</v>
          </cell>
          <cell r="C38" t="str">
            <v>RESIDENTIAL</v>
          </cell>
          <cell r="D38" t="str">
            <v>Other (specify) . . . . . . . .</v>
          </cell>
          <cell r="E38" t="str">
            <v>C</v>
          </cell>
          <cell r="F38" t="str">
            <v/>
          </cell>
          <cell r="G38" t="str">
            <v/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Q38">
            <v>0</v>
          </cell>
          <cell r="T38">
            <v>1</v>
          </cell>
          <cell r="U38">
            <v>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100</v>
          </cell>
          <cell r="AD38">
            <v>0</v>
          </cell>
          <cell r="AE38">
            <v>250</v>
          </cell>
          <cell r="AF38">
            <v>0</v>
          </cell>
          <cell r="AG38">
            <v>500</v>
          </cell>
          <cell r="AH38">
            <v>0</v>
          </cell>
          <cell r="AI38">
            <v>750</v>
          </cell>
          <cell r="AJ38">
            <v>0</v>
          </cell>
          <cell r="AK38">
            <v>1000</v>
          </cell>
          <cell r="AL38">
            <v>0</v>
          </cell>
          <cell r="AM38">
            <v>1500</v>
          </cell>
          <cell r="AN38">
            <v>0</v>
          </cell>
          <cell r="AO38">
            <v>2000</v>
          </cell>
          <cell r="AP38">
            <v>0</v>
          </cell>
          <cell r="AQ38">
            <v>7</v>
          </cell>
          <cell r="AR38" t="str">
            <v>kWh</v>
          </cell>
          <cell r="AS38" t="str">
            <v/>
          </cell>
        </row>
        <row r="39">
          <cell r="B39">
            <v>25</v>
          </cell>
          <cell r="C39" t="str">
            <v>RESIDENTIAL</v>
          </cell>
          <cell r="D39" t="str">
            <v>Other (specify) . . . . . . . .</v>
          </cell>
          <cell r="E39" t="str">
            <v>D</v>
          </cell>
          <cell r="F39" t="str">
            <v/>
          </cell>
          <cell r="G39" t="str">
            <v/>
          </cell>
          <cell r="H39">
            <v>0</v>
          </cell>
          <cell r="K39">
            <v>0</v>
          </cell>
          <cell r="L39">
            <v>0</v>
          </cell>
          <cell r="M39">
            <v>0</v>
          </cell>
          <cell r="Q39">
            <v>0</v>
          </cell>
          <cell r="T39">
            <v>1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100</v>
          </cell>
          <cell r="AD39">
            <v>0</v>
          </cell>
          <cell r="AE39">
            <v>250</v>
          </cell>
          <cell r="AF39">
            <v>0</v>
          </cell>
          <cell r="AG39">
            <v>500</v>
          </cell>
          <cell r="AH39">
            <v>0</v>
          </cell>
          <cell r="AI39">
            <v>750</v>
          </cell>
          <cell r="AJ39">
            <v>0</v>
          </cell>
          <cell r="AK39">
            <v>1000</v>
          </cell>
          <cell r="AL39">
            <v>0</v>
          </cell>
          <cell r="AM39">
            <v>1500</v>
          </cell>
          <cell r="AN39">
            <v>0</v>
          </cell>
          <cell r="AO39">
            <v>2000</v>
          </cell>
          <cell r="AP39">
            <v>0</v>
          </cell>
          <cell r="AQ39">
            <v>7</v>
          </cell>
          <cell r="AR39" t="str">
            <v>kWh</v>
          </cell>
          <cell r="AS39" t="str">
            <v/>
          </cell>
        </row>
        <row r="40">
          <cell r="B40">
            <v>26</v>
          </cell>
          <cell r="C40" t="str">
            <v>RESIDENTIAL</v>
          </cell>
          <cell r="D40" t="str">
            <v>Other (specify) . . . . . . . .</v>
          </cell>
          <cell r="E40" t="str">
            <v>A</v>
          </cell>
          <cell r="F40" t="str">
            <v/>
          </cell>
          <cell r="G40" t="str">
            <v/>
          </cell>
          <cell r="H40">
            <v>0</v>
          </cell>
          <cell r="K40">
            <v>0</v>
          </cell>
          <cell r="L40">
            <v>0</v>
          </cell>
          <cell r="M40">
            <v>0</v>
          </cell>
          <cell r="Q40">
            <v>0</v>
          </cell>
          <cell r="T40">
            <v>1</v>
          </cell>
          <cell r="U40">
            <v>1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100</v>
          </cell>
          <cell r="AD40">
            <v>0</v>
          </cell>
          <cell r="AE40">
            <v>250</v>
          </cell>
          <cell r="AF40">
            <v>0</v>
          </cell>
          <cell r="AG40">
            <v>500</v>
          </cell>
          <cell r="AH40">
            <v>0</v>
          </cell>
          <cell r="AI40">
            <v>750</v>
          </cell>
          <cell r="AJ40">
            <v>0</v>
          </cell>
          <cell r="AK40">
            <v>1000</v>
          </cell>
          <cell r="AL40">
            <v>0</v>
          </cell>
          <cell r="AM40">
            <v>1500</v>
          </cell>
          <cell r="AN40">
            <v>0</v>
          </cell>
          <cell r="AO40">
            <v>2000</v>
          </cell>
          <cell r="AP40">
            <v>0</v>
          </cell>
          <cell r="AQ40">
            <v>7</v>
          </cell>
          <cell r="AR40" t="str">
            <v>kWh</v>
          </cell>
          <cell r="AS40" t="str">
            <v/>
          </cell>
        </row>
        <row r="41">
          <cell r="B41">
            <v>27</v>
          </cell>
          <cell r="C41" t="str">
            <v>RESIDENTIAL</v>
          </cell>
          <cell r="D41" t="str">
            <v>Other (specify) . . . . . . . .</v>
          </cell>
          <cell r="E41" t="str">
            <v>B</v>
          </cell>
          <cell r="F41" t="str">
            <v/>
          </cell>
          <cell r="G41" t="str">
            <v/>
          </cell>
          <cell r="H41">
            <v>0</v>
          </cell>
          <cell r="K41">
            <v>0</v>
          </cell>
          <cell r="L41">
            <v>0</v>
          </cell>
          <cell r="M41">
            <v>0</v>
          </cell>
          <cell r="Q41">
            <v>0</v>
          </cell>
          <cell r="T41">
            <v>1</v>
          </cell>
          <cell r="U41">
            <v>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100</v>
          </cell>
          <cell r="AD41">
            <v>0</v>
          </cell>
          <cell r="AE41">
            <v>250</v>
          </cell>
          <cell r="AF41">
            <v>0</v>
          </cell>
          <cell r="AG41">
            <v>500</v>
          </cell>
          <cell r="AH41">
            <v>0</v>
          </cell>
          <cell r="AI41">
            <v>750</v>
          </cell>
          <cell r="AJ41">
            <v>0</v>
          </cell>
          <cell r="AK41">
            <v>1000</v>
          </cell>
          <cell r="AL41">
            <v>0</v>
          </cell>
          <cell r="AM41">
            <v>1500</v>
          </cell>
          <cell r="AN41">
            <v>0</v>
          </cell>
          <cell r="AO41">
            <v>2000</v>
          </cell>
          <cell r="AP41">
            <v>0</v>
          </cell>
          <cell r="AQ41">
            <v>7</v>
          </cell>
          <cell r="AR41" t="str">
            <v>kWh</v>
          </cell>
          <cell r="AS41" t="str">
            <v/>
          </cell>
        </row>
        <row r="42">
          <cell r="B42">
            <v>28</v>
          </cell>
          <cell r="C42" t="str">
            <v>RESIDENTIAL</v>
          </cell>
          <cell r="D42" t="str">
            <v>Other (specify) . . . . . . . .</v>
          </cell>
          <cell r="E42" t="str">
            <v>C</v>
          </cell>
          <cell r="F42" t="str">
            <v/>
          </cell>
          <cell r="G42" t="str">
            <v/>
          </cell>
          <cell r="H42">
            <v>0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T42">
            <v>1</v>
          </cell>
          <cell r="U42">
            <v>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100</v>
          </cell>
          <cell r="AD42">
            <v>0</v>
          </cell>
          <cell r="AE42">
            <v>250</v>
          </cell>
          <cell r="AF42">
            <v>0</v>
          </cell>
          <cell r="AG42">
            <v>500</v>
          </cell>
          <cell r="AH42">
            <v>0</v>
          </cell>
          <cell r="AI42">
            <v>750</v>
          </cell>
          <cell r="AJ42">
            <v>0</v>
          </cell>
          <cell r="AK42">
            <v>1000</v>
          </cell>
          <cell r="AL42">
            <v>0</v>
          </cell>
          <cell r="AM42">
            <v>1500</v>
          </cell>
          <cell r="AN42">
            <v>0</v>
          </cell>
          <cell r="AO42">
            <v>2000</v>
          </cell>
          <cell r="AP42">
            <v>0</v>
          </cell>
          <cell r="AQ42">
            <v>7</v>
          </cell>
          <cell r="AR42" t="str">
            <v>kWh</v>
          </cell>
          <cell r="AS42" t="str">
            <v/>
          </cell>
        </row>
        <row r="43">
          <cell r="B43">
            <v>29</v>
          </cell>
          <cell r="C43" t="str">
            <v>RESIDENTIAL</v>
          </cell>
          <cell r="D43" t="str">
            <v>Other (specify) . . . . . . . .</v>
          </cell>
          <cell r="E43" t="str">
            <v>D</v>
          </cell>
          <cell r="F43" t="str">
            <v/>
          </cell>
          <cell r="G43" t="str">
            <v/>
          </cell>
          <cell r="H43">
            <v>0</v>
          </cell>
          <cell r="K43">
            <v>0</v>
          </cell>
          <cell r="L43">
            <v>0</v>
          </cell>
          <cell r="M43">
            <v>0</v>
          </cell>
          <cell r="Q43">
            <v>0</v>
          </cell>
          <cell r="T43">
            <v>1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100</v>
          </cell>
          <cell r="AD43">
            <v>0</v>
          </cell>
          <cell r="AE43">
            <v>250</v>
          </cell>
          <cell r="AF43">
            <v>0</v>
          </cell>
          <cell r="AG43">
            <v>500</v>
          </cell>
          <cell r="AH43">
            <v>0</v>
          </cell>
          <cell r="AI43">
            <v>750</v>
          </cell>
          <cell r="AJ43">
            <v>0</v>
          </cell>
          <cell r="AK43">
            <v>1000</v>
          </cell>
          <cell r="AL43">
            <v>0</v>
          </cell>
          <cell r="AM43">
            <v>1500</v>
          </cell>
          <cell r="AN43">
            <v>0</v>
          </cell>
          <cell r="AO43">
            <v>2000</v>
          </cell>
          <cell r="AP43">
            <v>0</v>
          </cell>
          <cell r="AQ43">
            <v>7</v>
          </cell>
          <cell r="AR43" t="str">
            <v>kWh</v>
          </cell>
          <cell r="AS43" t="str">
            <v/>
          </cell>
        </row>
        <row r="44">
          <cell r="B44">
            <v>30</v>
          </cell>
          <cell r="C44" t="str">
            <v>RESIDENTIAL</v>
          </cell>
          <cell r="D44" t="str">
            <v>Other (specify) . . . . . . . .</v>
          </cell>
          <cell r="E44" t="str">
            <v>A</v>
          </cell>
          <cell r="F44" t="str">
            <v/>
          </cell>
          <cell r="G44" t="str">
            <v/>
          </cell>
          <cell r="H44">
            <v>0</v>
          </cell>
          <cell r="K44">
            <v>0</v>
          </cell>
          <cell r="L44">
            <v>0</v>
          </cell>
          <cell r="M44">
            <v>0</v>
          </cell>
          <cell r="Q44">
            <v>0</v>
          </cell>
          <cell r="T44">
            <v>1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100</v>
          </cell>
          <cell r="AD44">
            <v>0</v>
          </cell>
          <cell r="AE44">
            <v>250</v>
          </cell>
          <cell r="AF44">
            <v>0</v>
          </cell>
          <cell r="AG44">
            <v>500</v>
          </cell>
          <cell r="AH44">
            <v>0</v>
          </cell>
          <cell r="AI44">
            <v>750</v>
          </cell>
          <cell r="AJ44">
            <v>0</v>
          </cell>
          <cell r="AK44">
            <v>1000</v>
          </cell>
          <cell r="AL44">
            <v>0</v>
          </cell>
          <cell r="AM44">
            <v>1500</v>
          </cell>
          <cell r="AN44">
            <v>0</v>
          </cell>
          <cell r="AO44">
            <v>2000</v>
          </cell>
          <cell r="AP44">
            <v>0</v>
          </cell>
          <cell r="AQ44">
            <v>7</v>
          </cell>
          <cell r="AR44" t="str">
            <v>kWh</v>
          </cell>
          <cell r="AS44" t="str">
            <v/>
          </cell>
        </row>
        <row r="45">
          <cell r="B45">
            <v>31</v>
          </cell>
          <cell r="C45" t="str">
            <v>RESIDENTIAL</v>
          </cell>
          <cell r="D45" t="str">
            <v>Other (specify) . . . . . . . .</v>
          </cell>
          <cell r="E45" t="str">
            <v>B</v>
          </cell>
          <cell r="F45" t="str">
            <v/>
          </cell>
          <cell r="G45" t="str">
            <v/>
          </cell>
          <cell r="H45">
            <v>0</v>
          </cell>
          <cell r="K45">
            <v>0</v>
          </cell>
          <cell r="L45">
            <v>0</v>
          </cell>
          <cell r="M45">
            <v>0</v>
          </cell>
          <cell r="Q45">
            <v>0</v>
          </cell>
          <cell r="T45">
            <v>1</v>
          </cell>
          <cell r="U45">
            <v>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100</v>
          </cell>
          <cell r="AD45">
            <v>0</v>
          </cell>
          <cell r="AE45">
            <v>250</v>
          </cell>
          <cell r="AF45">
            <v>0</v>
          </cell>
          <cell r="AG45">
            <v>500</v>
          </cell>
          <cell r="AH45">
            <v>0</v>
          </cell>
          <cell r="AI45">
            <v>750</v>
          </cell>
          <cell r="AJ45">
            <v>0</v>
          </cell>
          <cell r="AK45">
            <v>1000</v>
          </cell>
          <cell r="AL45">
            <v>0</v>
          </cell>
          <cell r="AM45">
            <v>1500</v>
          </cell>
          <cell r="AN45">
            <v>0</v>
          </cell>
          <cell r="AO45">
            <v>2000</v>
          </cell>
          <cell r="AP45">
            <v>0</v>
          </cell>
          <cell r="AQ45">
            <v>7</v>
          </cell>
          <cell r="AR45" t="str">
            <v>kWh</v>
          </cell>
          <cell r="AS45" t="str">
            <v/>
          </cell>
        </row>
        <row r="46">
          <cell r="B46">
            <v>32</v>
          </cell>
          <cell r="C46" t="str">
            <v>RESIDENTIAL</v>
          </cell>
          <cell r="D46" t="str">
            <v>Other (specify) . . . . . . . .</v>
          </cell>
          <cell r="E46" t="str">
            <v>C</v>
          </cell>
          <cell r="F46" t="str">
            <v/>
          </cell>
          <cell r="G46" t="str">
            <v/>
          </cell>
          <cell r="H46">
            <v>0</v>
          </cell>
          <cell r="K46">
            <v>0</v>
          </cell>
          <cell r="L46">
            <v>0</v>
          </cell>
          <cell r="M46">
            <v>0</v>
          </cell>
          <cell r="Q46">
            <v>0</v>
          </cell>
          <cell r="T46">
            <v>1</v>
          </cell>
          <cell r="U46">
            <v>1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100</v>
          </cell>
          <cell r="AD46">
            <v>0</v>
          </cell>
          <cell r="AE46">
            <v>250</v>
          </cell>
          <cell r="AF46">
            <v>0</v>
          </cell>
          <cell r="AG46">
            <v>500</v>
          </cell>
          <cell r="AH46">
            <v>0</v>
          </cell>
          <cell r="AI46">
            <v>750</v>
          </cell>
          <cell r="AJ46">
            <v>0</v>
          </cell>
          <cell r="AK46">
            <v>1000</v>
          </cell>
          <cell r="AL46">
            <v>0</v>
          </cell>
          <cell r="AM46">
            <v>1500</v>
          </cell>
          <cell r="AN46">
            <v>0</v>
          </cell>
          <cell r="AO46">
            <v>2000</v>
          </cell>
          <cell r="AP46">
            <v>0</v>
          </cell>
          <cell r="AQ46">
            <v>7</v>
          </cell>
          <cell r="AR46" t="str">
            <v>kWh</v>
          </cell>
          <cell r="AS46" t="str">
            <v/>
          </cell>
        </row>
        <row r="47">
          <cell r="B47">
            <v>33</v>
          </cell>
          <cell r="C47" t="str">
            <v>RESIDENTIAL</v>
          </cell>
          <cell r="D47" t="str">
            <v>Other (specify) . . . . . . . .</v>
          </cell>
          <cell r="E47" t="str">
            <v>D</v>
          </cell>
          <cell r="F47" t="str">
            <v/>
          </cell>
          <cell r="G47" t="str">
            <v/>
          </cell>
          <cell r="H47">
            <v>0</v>
          </cell>
          <cell r="K47">
            <v>0</v>
          </cell>
          <cell r="L47">
            <v>0</v>
          </cell>
          <cell r="M47">
            <v>0</v>
          </cell>
          <cell r="Q47">
            <v>0</v>
          </cell>
          <cell r="T47">
            <v>1</v>
          </cell>
          <cell r="U47">
            <v>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100</v>
          </cell>
          <cell r="AD47">
            <v>0</v>
          </cell>
          <cell r="AE47">
            <v>250</v>
          </cell>
          <cell r="AF47">
            <v>0</v>
          </cell>
          <cell r="AG47">
            <v>500</v>
          </cell>
          <cell r="AH47">
            <v>0</v>
          </cell>
          <cell r="AI47">
            <v>750</v>
          </cell>
          <cell r="AJ47">
            <v>0</v>
          </cell>
          <cell r="AK47">
            <v>1000</v>
          </cell>
          <cell r="AL47">
            <v>0</v>
          </cell>
          <cell r="AM47">
            <v>1500</v>
          </cell>
          <cell r="AN47">
            <v>0</v>
          </cell>
          <cell r="AO47">
            <v>2000</v>
          </cell>
          <cell r="AP47">
            <v>0</v>
          </cell>
          <cell r="AQ47">
            <v>7</v>
          </cell>
          <cell r="AR47" t="str">
            <v>kWh</v>
          </cell>
          <cell r="AS47" t="str">
            <v/>
          </cell>
        </row>
        <row r="48">
          <cell r="B48">
            <v>34</v>
          </cell>
          <cell r="C48" t="str">
            <v>RESIDENTIAL</v>
          </cell>
          <cell r="D48" t="str">
            <v>Other (specify) . . . . . . . .</v>
          </cell>
          <cell r="E48" t="str">
            <v>A</v>
          </cell>
          <cell r="F48" t="str">
            <v/>
          </cell>
          <cell r="G48" t="str">
            <v/>
          </cell>
          <cell r="H48">
            <v>0</v>
          </cell>
          <cell r="K48">
            <v>0</v>
          </cell>
          <cell r="L48">
            <v>0</v>
          </cell>
          <cell r="M48">
            <v>0</v>
          </cell>
          <cell r="Q48">
            <v>0</v>
          </cell>
          <cell r="T48">
            <v>1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100</v>
          </cell>
          <cell r="AD48">
            <v>0</v>
          </cell>
          <cell r="AE48">
            <v>250</v>
          </cell>
          <cell r="AF48">
            <v>0</v>
          </cell>
          <cell r="AG48">
            <v>500</v>
          </cell>
          <cell r="AH48">
            <v>0</v>
          </cell>
          <cell r="AI48">
            <v>750</v>
          </cell>
          <cell r="AJ48">
            <v>0</v>
          </cell>
          <cell r="AK48">
            <v>1000</v>
          </cell>
          <cell r="AL48">
            <v>0</v>
          </cell>
          <cell r="AM48">
            <v>1500</v>
          </cell>
          <cell r="AN48">
            <v>0</v>
          </cell>
          <cell r="AO48">
            <v>2000</v>
          </cell>
          <cell r="AP48">
            <v>0</v>
          </cell>
          <cell r="AQ48">
            <v>7</v>
          </cell>
          <cell r="AR48" t="str">
            <v>kWh</v>
          </cell>
          <cell r="AS48" t="str">
            <v/>
          </cell>
        </row>
        <row r="49">
          <cell r="B49">
            <v>35</v>
          </cell>
          <cell r="C49" t="str">
            <v>RESIDENTIAL</v>
          </cell>
          <cell r="D49" t="str">
            <v>Other (specify) . . . . . . . .</v>
          </cell>
          <cell r="E49" t="str">
            <v>B</v>
          </cell>
          <cell r="F49" t="str">
            <v/>
          </cell>
          <cell r="G49" t="str">
            <v/>
          </cell>
          <cell r="H49">
            <v>0</v>
          </cell>
          <cell r="K49">
            <v>0</v>
          </cell>
          <cell r="L49">
            <v>0</v>
          </cell>
          <cell r="M49">
            <v>0</v>
          </cell>
          <cell r="Q49">
            <v>0</v>
          </cell>
          <cell r="T49">
            <v>1</v>
          </cell>
          <cell r="U49">
            <v>1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100</v>
          </cell>
          <cell r="AD49">
            <v>0</v>
          </cell>
          <cell r="AE49">
            <v>250</v>
          </cell>
          <cell r="AF49">
            <v>0</v>
          </cell>
          <cell r="AG49">
            <v>500</v>
          </cell>
          <cell r="AH49">
            <v>0</v>
          </cell>
          <cell r="AI49">
            <v>750</v>
          </cell>
          <cell r="AJ49">
            <v>0</v>
          </cell>
          <cell r="AK49">
            <v>1000</v>
          </cell>
          <cell r="AL49">
            <v>0</v>
          </cell>
          <cell r="AM49">
            <v>1500</v>
          </cell>
          <cell r="AN49">
            <v>0</v>
          </cell>
          <cell r="AO49">
            <v>2000</v>
          </cell>
          <cell r="AP49">
            <v>0</v>
          </cell>
          <cell r="AQ49">
            <v>7</v>
          </cell>
          <cell r="AR49" t="str">
            <v>kWh</v>
          </cell>
          <cell r="AS49" t="str">
            <v/>
          </cell>
        </row>
        <row r="50">
          <cell r="B50">
            <v>36</v>
          </cell>
          <cell r="C50" t="str">
            <v>RESIDENTIAL</v>
          </cell>
          <cell r="D50" t="str">
            <v>Other (specify) . . . . . . . .</v>
          </cell>
          <cell r="E50" t="str">
            <v>C</v>
          </cell>
          <cell r="F50" t="str">
            <v/>
          </cell>
          <cell r="G50" t="str">
            <v/>
          </cell>
          <cell r="H50">
            <v>0</v>
          </cell>
          <cell r="K50">
            <v>0</v>
          </cell>
          <cell r="L50">
            <v>0</v>
          </cell>
          <cell r="M50">
            <v>0</v>
          </cell>
          <cell r="Q50">
            <v>0</v>
          </cell>
          <cell r="T50">
            <v>1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100</v>
          </cell>
          <cell r="AD50">
            <v>0</v>
          </cell>
          <cell r="AE50">
            <v>250</v>
          </cell>
          <cell r="AF50">
            <v>0</v>
          </cell>
          <cell r="AG50">
            <v>500</v>
          </cell>
          <cell r="AH50">
            <v>0</v>
          </cell>
          <cell r="AI50">
            <v>750</v>
          </cell>
          <cell r="AJ50">
            <v>0</v>
          </cell>
          <cell r="AK50">
            <v>1000</v>
          </cell>
          <cell r="AL50">
            <v>0</v>
          </cell>
          <cell r="AM50">
            <v>1500</v>
          </cell>
          <cell r="AN50">
            <v>0</v>
          </cell>
          <cell r="AO50">
            <v>2000</v>
          </cell>
          <cell r="AP50">
            <v>0</v>
          </cell>
          <cell r="AQ50">
            <v>7</v>
          </cell>
          <cell r="AR50" t="str">
            <v>kWh</v>
          </cell>
          <cell r="AS50" t="str">
            <v/>
          </cell>
        </row>
        <row r="51">
          <cell r="B51">
            <v>37</v>
          </cell>
          <cell r="C51" t="str">
            <v>RESIDENTIAL</v>
          </cell>
          <cell r="D51" t="str">
            <v>Other (specify) . . . . . . . .</v>
          </cell>
          <cell r="E51" t="str">
            <v>D</v>
          </cell>
          <cell r="F51" t="str">
            <v/>
          </cell>
          <cell r="G51" t="str">
            <v/>
          </cell>
          <cell r="H51">
            <v>0</v>
          </cell>
          <cell r="K51">
            <v>0</v>
          </cell>
          <cell r="L51">
            <v>0</v>
          </cell>
          <cell r="M51">
            <v>0</v>
          </cell>
          <cell r="Q51">
            <v>0</v>
          </cell>
          <cell r="T51">
            <v>1</v>
          </cell>
          <cell r="U51">
            <v>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100</v>
          </cell>
          <cell r="AD51">
            <v>0</v>
          </cell>
          <cell r="AE51">
            <v>250</v>
          </cell>
          <cell r="AF51">
            <v>0</v>
          </cell>
          <cell r="AG51">
            <v>500</v>
          </cell>
          <cell r="AH51">
            <v>0</v>
          </cell>
          <cell r="AI51">
            <v>750</v>
          </cell>
          <cell r="AJ51">
            <v>0</v>
          </cell>
          <cell r="AK51">
            <v>1000</v>
          </cell>
          <cell r="AL51">
            <v>0</v>
          </cell>
          <cell r="AM51">
            <v>1500</v>
          </cell>
          <cell r="AN51">
            <v>0</v>
          </cell>
          <cell r="AO51">
            <v>2000</v>
          </cell>
          <cell r="AP51">
            <v>0</v>
          </cell>
          <cell r="AQ51">
            <v>7</v>
          </cell>
          <cell r="AR51" t="str">
            <v>kWh</v>
          </cell>
          <cell r="AS51" t="str">
            <v/>
          </cell>
        </row>
        <row r="52">
          <cell r="B52">
            <v>38</v>
          </cell>
          <cell r="C52" t="str">
            <v/>
          </cell>
          <cell r="D52" t="str">
            <v/>
          </cell>
          <cell r="F52" t="str">
            <v/>
          </cell>
          <cell r="G52" t="str">
            <v/>
          </cell>
          <cell r="AQ52">
            <v>0</v>
          </cell>
          <cell r="AR52">
            <v>0</v>
          </cell>
          <cell r="AS52" t="str">
            <v/>
          </cell>
        </row>
        <row r="53">
          <cell r="B53">
            <v>39</v>
          </cell>
          <cell r="C53" t="str">
            <v/>
          </cell>
          <cell r="D53" t="str">
            <v>GENERAL SERVICE</v>
          </cell>
          <cell r="F53" t="str">
            <v/>
          </cell>
          <cell r="G53" t="str">
            <v>X</v>
          </cell>
          <cell r="AQ53">
            <v>0</v>
          </cell>
          <cell r="AR53">
            <v>0</v>
          </cell>
          <cell r="AS53" t="str">
            <v>XXX</v>
          </cell>
        </row>
        <row r="54">
          <cell r="B54">
            <v>40</v>
          </cell>
          <cell r="C54" t="str">
            <v>GENERAL SERVICE</v>
          </cell>
          <cell r="D54" t="str">
            <v>Less than 50 kW</v>
          </cell>
          <cell r="E54" t="str">
            <v>A</v>
          </cell>
          <cell r="F54" t="str">
            <v>X</v>
          </cell>
          <cell r="G54" t="str">
            <v>X</v>
          </cell>
          <cell r="H54">
            <v>9.8999999999999991E-3</v>
          </cell>
          <cell r="I54">
            <v>6.1999999999999998E-3</v>
          </cell>
          <cell r="J54">
            <v>7.0000000000000001E-3</v>
          </cell>
          <cell r="K54">
            <v>2.3099999999999999E-2</v>
          </cell>
          <cell r="L54">
            <v>2.3100000000000002E-2</v>
          </cell>
          <cell r="M54">
            <v>0</v>
          </cell>
          <cell r="Q54">
            <v>0</v>
          </cell>
          <cell r="R54">
            <v>5.2999999999999999E-2</v>
          </cell>
          <cell r="S54">
            <v>6.2E-2</v>
          </cell>
          <cell r="T54">
            <v>1.0432999999999999</v>
          </cell>
          <cell r="U54">
            <v>1.0432999999999999</v>
          </cell>
          <cell r="V54">
            <v>1.6E-2</v>
          </cell>
          <cell r="W54">
            <v>0</v>
          </cell>
          <cell r="X54">
            <v>29.93</v>
          </cell>
          <cell r="Y54">
            <v>1.4800000000000001E-2</v>
          </cell>
          <cell r="Z54">
            <v>0</v>
          </cell>
          <cell r="AA54">
            <v>28.84</v>
          </cell>
          <cell r="AB54">
            <v>1.1000000000000001E-3</v>
          </cell>
          <cell r="AC54">
            <v>1000</v>
          </cell>
          <cell r="AD54">
            <v>0</v>
          </cell>
          <cell r="AE54">
            <v>2000</v>
          </cell>
          <cell r="AF54">
            <v>0</v>
          </cell>
          <cell r="AG54">
            <v>5000</v>
          </cell>
          <cell r="AH54">
            <v>0</v>
          </cell>
          <cell r="AI54">
            <v>10000</v>
          </cell>
          <cell r="AJ54">
            <v>0</v>
          </cell>
          <cell r="AK54">
            <v>15000</v>
          </cell>
          <cell r="AQ54">
            <v>5</v>
          </cell>
          <cell r="AR54" t="str">
            <v>kWh</v>
          </cell>
          <cell r="AS54" t="str">
            <v>X</v>
          </cell>
        </row>
        <row r="55">
          <cell r="B55">
            <v>41</v>
          </cell>
          <cell r="C55" t="str">
            <v>GENERAL SERVICE</v>
          </cell>
          <cell r="D55" t="str">
            <v>Less than 50 kW</v>
          </cell>
          <cell r="E55" t="str">
            <v>B</v>
          </cell>
          <cell r="F55" t="str">
            <v/>
          </cell>
          <cell r="G55" t="str">
            <v/>
          </cell>
          <cell r="H55">
            <v>0</v>
          </cell>
          <cell r="K55">
            <v>0</v>
          </cell>
          <cell r="L55">
            <v>0</v>
          </cell>
          <cell r="M55">
            <v>0</v>
          </cell>
          <cell r="Q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1000</v>
          </cell>
          <cell r="AD55">
            <v>0</v>
          </cell>
          <cell r="AE55">
            <v>2000</v>
          </cell>
          <cell r="AF55">
            <v>0</v>
          </cell>
          <cell r="AG55">
            <v>5000</v>
          </cell>
          <cell r="AH55">
            <v>0</v>
          </cell>
          <cell r="AI55">
            <v>10000</v>
          </cell>
          <cell r="AJ55">
            <v>0</v>
          </cell>
          <cell r="AK55">
            <v>15000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5</v>
          </cell>
          <cell r="AR55" t="str">
            <v>kWh</v>
          </cell>
          <cell r="AS55" t="str">
            <v/>
          </cell>
        </row>
        <row r="56">
          <cell r="B56">
            <v>42</v>
          </cell>
          <cell r="C56" t="str">
            <v>GENERAL SERVICE</v>
          </cell>
          <cell r="D56" t="str">
            <v>Less than 50 kW</v>
          </cell>
          <cell r="E56" t="str">
            <v>C</v>
          </cell>
          <cell r="F56" t="str">
            <v/>
          </cell>
          <cell r="G56" t="str">
            <v/>
          </cell>
          <cell r="H56">
            <v>0</v>
          </cell>
          <cell r="K56">
            <v>0</v>
          </cell>
          <cell r="L56">
            <v>0</v>
          </cell>
          <cell r="M56">
            <v>0</v>
          </cell>
          <cell r="Q56">
            <v>0</v>
          </cell>
          <cell r="T56">
            <v>1</v>
          </cell>
          <cell r="U56">
            <v>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1000</v>
          </cell>
          <cell r="AD56">
            <v>0</v>
          </cell>
          <cell r="AE56">
            <v>2000</v>
          </cell>
          <cell r="AF56">
            <v>0</v>
          </cell>
          <cell r="AG56">
            <v>5000</v>
          </cell>
          <cell r="AH56">
            <v>0</v>
          </cell>
          <cell r="AI56">
            <v>10000</v>
          </cell>
          <cell r="AJ56">
            <v>0</v>
          </cell>
          <cell r="AK56">
            <v>15000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5</v>
          </cell>
          <cell r="AR56" t="str">
            <v>kWh</v>
          </cell>
          <cell r="AS56" t="str">
            <v/>
          </cell>
        </row>
        <row r="57">
          <cell r="B57">
            <v>43</v>
          </cell>
          <cell r="C57" t="str">
            <v>GENERAL SERVICE</v>
          </cell>
          <cell r="D57" t="str">
            <v>Less than 50 kW</v>
          </cell>
          <cell r="E57" t="str">
            <v>D</v>
          </cell>
          <cell r="F57" t="str">
            <v/>
          </cell>
          <cell r="G57" t="str">
            <v/>
          </cell>
          <cell r="H57">
            <v>0</v>
          </cell>
          <cell r="K57">
            <v>0</v>
          </cell>
          <cell r="L57">
            <v>0</v>
          </cell>
          <cell r="M57">
            <v>0</v>
          </cell>
          <cell r="Q57">
            <v>0</v>
          </cell>
          <cell r="T57">
            <v>1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1000</v>
          </cell>
          <cell r="AD57">
            <v>0</v>
          </cell>
          <cell r="AE57">
            <v>2000</v>
          </cell>
          <cell r="AF57">
            <v>0</v>
          </cell>
          <cell r="AG57">
            <v>5000</v>
          </cell>
          <cell r="AH57">
            <v>0</v>
          </cell>
          <cell r="AI57">
            <v>10000</v>
          </cell>
          <cell r="AJ57">
            <v>0</v>
          </cell>
          <cell r="AK57">
            <v>15000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5</v>
          </cell>
          <cell r="AR57" t="str">
            <v>kWh</v>
          </cell>
          <cell r="AS57" t="str">
            <v/>
          </cell>
        </row>
        <row r="58">
          <cell r="B58">
            <v>44</v>
          </cell>
          <cell r="C58" t="str">
            <v>GENERAL SERVICE</v>
          </cell>
          <cell r="D58" t="str">
            <v>Less than 50 kW Time of Use</v>
          </cell>
          <cell r="E58" t="str">
            <v>A</v>
          </cell>
          <cell r="F58" t="str">
            <v/>
          </cell>
          <cell r="G58" t="str">
            <v/>
          </cell>
          <cell r="H58">
            <v>0</v>
          </cell>
          <cell r="K58">
            <v>0</v>
          </cell>
          <cell r="L58">
            <v>0</v>
          </cell>
          <cell r="M58">
            <v>0</v>
          </cell>
          <cell r="Q58">
            <v>0</v>
          </cell>
          <cell r="T58">
            <v>1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1000</v>
          </cell>
          <cell r="AD58">
            <v>0</v>
          </cell>
          <cell r="AE58">
            <v>2000</v>
          </cell>
          <cell r="AF58">
            <v>0</v>
          </cell>
          <cell r="AG58">
            <v>5000</v>
          </cell>
          <cell r="AH58">
            <v>0</v>
          </cell>
          <cell r="AI58">
            <v>10000</v>
          </cell>
          <cell r="AJ58">
            <v>0</v>
          </cell>
          <cell r="AK58">
            <v>15000</v>
          </cell>
          <cell r="AQ58">
            <v>5</v>
          </cell>
          <cell r="AR58" t="str">
            <v>kWh</v>
          </cell>
          <cell r="AS58" t="str">
            <v/>
          </cell>
        </row>
        <row r="59">
          <cell r="B59">
            <v>45</v>
          </cell>
          <cell r="C59" t="str">
            <v>GENERAL SERVICE</v>
          </cell>
          <cell r="D59" t="str">
            <v>Less than 50 kW Time of Use</v>
          </cell>
          <cell r="E59" t="str">
            <v>B</v>
          </cell>
          <cell r="F59" t="str">
            <v/>
          </cell>
          <cell r="G59" t="str">
            <v/>
          </cell>
          <cell r="H59">
            <v>0</v>
          </cell>
          <cell r="K59">
            <v>0</v>
          </cell>
          <cell r="L59">
            <v>0</v>
          </cell>
          <cell r="M59">
            <v>0</v>
          </cell>
          <cell r="Q59">
            <v>0</v>
          </cell>
          <cell r="T59">
            <v>1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1000</v>
          </cell>
          <cell r="AD59">
            <v>0</v>
          </cell>
          <cell r="AE59">
            <v>2000</v>
          </cell>
          <cell r="AF59">
            <v>0</v>
          </cell>
          <cell r="AG59">
            <v>5000</v>
          </cell>
          <cell r="AH59">
            <v>0</v>
          </cell>
          <cell r="AI59">
            <v>10000</v>
          </cell>
          <cell r="AJ59">
            <v>0</v>
          </cell>
          <cell r="AK59">
            <v>15000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5</v>
          </cell>
          <cell r="AR59" t="str">
            <v>kWh</v>
          </cell>
          <cell r="AS59" t="str">
            <v/>
          </cell>
        </row>
        <row r="60">
          <cell r="B60">
            <v>46</v>
          </cell>
          <cell r="C60" t="str">
            <v>GENERAL SERVICE</v>
          </cell>
          <cell r="D60" t="str">
            <v>Less than 50 kW Time of Use</v>
          </cell>
          <cell r="E60" t="str">
            <v>C</v>
          </cell>
          <cell r="F60" t="str">
            <v/>
          </cell>
          <cell r="G60" t="str">
            <v/>
          </cell>
          <cell r="H60">
            <v>0</v>
          </cell>
          <cell r="K60">
            <v>0</v>
          </cell>
          <cell r="L60">
            <v>0</v>
          </cell>
          <cell r="M60">
            <v>0</v>
          </cell>
          <cell r="Q60">
            <v>0</v>
          </cell>
          <cell r="T60">
            <v>1</v>
          </cell>
          <cell r="U60">
            <v>1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1000</v>
          </cell>
          <cell r="AD60">
            <v>0</v>
          </cell>
          <cell r="AE60">
            <v>2000</v>
          </cell>
          <cell r="AF60">
            <v>0</v>
          </cell>
          <cell r="AG60">
            <v>5000</v>
          </cell>
          <cell r="AH60">
            <v>0</v>
          </cell>
          <cell r="AI60">
            <v>10000</v>
          </cell>
          <cell r="AJ60">
            <v>0</v>
          </cell>
          <cell r="AK60">
            <v>15000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5</v>
          </cell>
          <cell r="AR60" t="str">
            <v>kWh</v>
          </cell>
          <cell r="AS60" t="str">
            <v/>
          </cell>
        </row>
        <row r="61">
          <cell r="B61">
            <v>47</v>
          </cell>
          <cell r="C61" t="str">
            <v>GENERAL SERVICE</v>
          </cell>
          <cell r="D61" t="str">
            <v>Less than 50 kW Time of Use</v>
          </cell>
          <cell r="E61" t="str">
            <v>D</v>
          </cell>
          <cell r="F61" t="str">
            <v/>
          </cell>
          <cell r="G61" t="str">
            <v/>
          </cell>
          <cell r="H61">
            <v>0</v>
          </cell>
          <cell r="K61">
            <v>0</v>
          </cell>
          <cell r="L61">
            <v>0</v>
          </cell>
          <cell r="M61">
            <v>0</v>
          </cell>
          <cell r="Q61">
            <v>0</v>
          </cell>
          <cell r="T61">
            <v>1</v>
          </cell>
          <cell r="U61">
            <v>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1000</v>
          </cell>
          <cell r="AD61">
            <v>0</v>
          </cell>
          <cell r="AE61">
            <v>2000</v>
          </cell>
          <cell r="AF61">
            <v>0</v>
          </cell>
          <cell r="AG61">
            <v>5000</v>
          </cell>
          <cell r="AH61">
            <v>0</v>
          </cell>
          <cell r="AI61">
            <v>10000</v>
          </cell>
          <cell r="AJ61">
            <v>0</v>
          </cell>
          <cell r="AK61">
            <v>15000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5</v>
          </cell>
          <cell r="AR61" t="str">
            <v>kWh</v>
          </cell>
          <cell r="AS61" t="str">
            <v/>
          </cell>
        </row>
        <row r="62">
          <cell r="B62">
            <v>48</v>
          </cell>
          <cell r="C62" t="str">
            <v>GENERAL SERVICE</v>
          </cell>
          <cell r="D62" t="str">
            <v>Other &lt; 50 kW (specify) .Small Commercial</v>
          </cell>
          <cell r="E62" t="str">
            <v>A</v>
          </cell>
          <cell r="F62" t="str">
            <v>X</v>
          </cell>
          <cell r="G62" t="str">
            <v>X</v>
          </cell>
          <cell r="H62">
            <v>9.8999999999999991E-3</v>
          </cell>
          <cell r="I62">
            <v>6.1999999999999998E-3</v>
          </cell>
          <cell r="J62">
            <v>7.0000000000000001E-3</v>
          </cell>
          <cell r="K62">
            <v>2.3099999999999999E-2</v>
          </cell>
          <cell r="L62">
            <v>2.3100000000000002E-2</v>
          </cell>
          <cell r="M62">
            <v>0</v>
          </cell>
          <cell r="Q62">
            <v>0</v>
          </cell>
          <cell r="R62">
            <v>5.2999999999999999E-2</v>
          </cell>
          <cell r="S62">
            <v>6.2E-2</v>
          </cell>
          <cell r="T62">
            <v>1.0432999999999999</v>
          </cell>
          <cell r="U62">
            <v>1.0432999999999999</v>
          </cell>
          <cell r="V62">
            <v>2.6499999999999999E-2</v>
          </cell>
          <cell r="W62">
            <v>0</v>
          </cell>
          <cell r="X62">
            <v>14.04</v>
          </cell>
          <cell r="Y62">
            <v>2.5600000000000001E-2</v>
          </cell>
          <cell r="Z62">
            <v>0</v>
          </cell>
          <cell r="AA62">
            <v>14.29</v>
          </cell>
          <cell r="AB62">
            <v>8.0000000000000004E-4</v>
          </cell>
          <cell r="AC62">
            <v>1000</v>
          </cell>
          <cell r="AD62">
            <v>0</v>
          </cell>
          <cell r="AE62">
            <v>2000</v>
          </cell>
          <cell r="AF62">
            <v>0</v>
          </cell>
          <cell r="AG62">
            <v>5000</v>
          </cell>
          <cell r="AH62">
            <v>0</v>
          </cell>
          <cell r="AI62">
            <v>10000</v>
          </cell>
          <cell r="AJ62">
            <v>0</v>
          </cell>
          <cell r="AK62">
            <v>15000</v>
          </cell>
          <cell r="AQ62">
            <v>5</v>
          </cell>
          <cell r="AR62" t="str">
            <v>kWh</v>
          </cell>
          <cell r="AS62" t="str">
            <v>X</v>
          </cell>
        </row>
        <row r="63">
          <cell r="B63">
            <v>49</v>
          </cell>
          <cell r="C63" t="str">
            <v>GENERAL SERVICE</v>
          </cell>
          <cell r="D63" t="str">
            <v>Other &lt; 50 kW (specify) .Small Commercial</v>
          </cell>
          <cell r="E63" t="str">
            <v>B</v>
          </cell>
          <cell r="F63" t="str">
            <v/>
          </cell>
          <cell r="G63" t="str">
            <v/>
          </cell>
          <cell r="H63">
            <v>0</v>
          </cell>
          <cell r="K63">
            <v>0</v>
          </cell>
          <cell r="L63">
            <v>0</v>
          </cell>
          <cell r="M63">
            <v>0</v>
          </cell>
          <cell r="Q63">
            <v>0</v>
          </cell>
          <cell r="T63">
            <v>1</v>
          </cell>
          <cell r="U63">
            <v>1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1000</v>
          </cell>
          <cell r="AD63">
            <v>0</v>
          </cell>
          <cell r="AE63">
            <v>2000</v>
          </cell>
          <cell r="AF63">
            <v>0</v>
          </cell>
          <cell r="AG63">
            <v>5000</v>
          </cell>
          <cell r="AH63">
            <v>0</v>
          </cell>
          <cell r="AI63">
            <v>10000</v>
          </cell>
          <cell r="AJ63">
            <v>0</v>
          </cell>
          <cell r="AK63">
            <v>15000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5</v>
          </cell>
          <cell r="AR63" t="str">
            <v>kWh</v>
          </cell>
          <cell r="AS63" t="str">
            <v/>
          </cell>
        </row>
        <row r="64">
          <cell r="B64">
            <v>50</v>
          </cell>
          <cell r="C64" t="str">
            <v>GENERAL SERVICE</v>
          </cell>
          <cell r="D64" t="str">
            <v>Other &lt; 50 kW (specify) .Small Commercial</v>
          </cell>
          <cell r="E64" t="str">
            <v>C</v>
          </cell>
          <cell r="F64" t="str">
            <v/>
          </cell>
          <cell r="G64" t="str">
            <v/>
          </cell>
          <cell r="H64">
            <v>0</v>
          </cell>
          <cell r="K64">
            <v>0</v>
          </cell>
          <cell r="L64">
            <v>0</v>
          </cell>
          <cell r="M64">
            <v>0</v>
          </cell>
          <cell r="Q64">
            <v>0</v>
          </cell>
          <cell r="T64">
            <v>1</v>
          </cell>
          <cell r="U64">
            <v>1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1000</v>
          </cell>
          <cell r="AD64">
            <v>0</v>
          </cell>
          <cell r="AE64">
            <v>2000</v>
          </cell>
          <cell r="AF64">
            <v>0</v>
          </cell>
          <cell r="AG64">
            <v>5000</v>
          </cell>
          <cell r="AH64">
            <v>0</v>
          </cell>
          <cell r="AI64">
            <v>10000</v>
          </cell>
          <cell r="AJ64">
            <v>0</v>
          </cell>
          <cell r="AK64">
            <v>15000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5</v>
          </cell>
          <cell r="AR64" t="str">
            <v>kWh</v>
          </cell>
          <cell r="AS64" t="str">
            <v/>
          </cell>
        </row>
        <row r="65">
          <cell r="B65">
            <v>51</v>
          </cell>
          <cell r="C65" t="str">
            <v>GENERAL SERVICE</v>
          </cell>
          <cell r="D65" t="str">
            <v>Other &lt; 50 kW (specify) .Small Commercial</v>
          </cell>
          <cell r="E65" t="str">
            <v>D</v>
          </cell>
          <cell r="F65" t="str">
            <v/>
          </cell>
          <cell r="G65" t="str">
            <v/>
          </cell>
          <cell r="H65">
            <v>0</v>
          </cell>
          <cell r="K65">
            <v>0</v>
          </cell>
          <cell r="L65">
            <v>0</v>
          </cell>
          <cell r="M65">
            <v>0</v>
          </cell>
          <cell r="Q65">
            <v>0</v>
          </cell>
          <cell r="T65">
            <v>1</v>
          </cell>
          <cell r="U65">
            <v>1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1000</v>
          </cell>
          <cell r="AD65">
            <v>0</v>
          </cell>
          <cell r="AE65">
            <v>2000</v>
          </cell>
          <cell r="AF65">
            <v>0</v>
          </cell>
          <cell r="AG65">
            <v>5000</v>
          </cell>
          <cell r="AH65">
            <v>0</v>
          </cell>
          <cell r="AI65">
            <v>10000</v>
          </cell>
          <cell r="AJ65">
            <v>0</v>
          </cell>
          <cell r="AK65">
            <v>15000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5</v>
          </cell>
          <cell r="AR65" t="str">
            <v>kWh</v>
          </cell>
          <cell r="AS65" t="str">
            <v/>
          </cell>
        </row>
        <row r="66">
          <cell r="B66">
            <v>52</v>
          </cell>
          <cell r="C66" t="str">
            <v>GENERAL SERVICE</v>
          </cell>
          <cell r="D66" t="str">
            <v>Greater than 50 kW (to 3000 kW)</v>
          </cell>
          <cell r="E66" t="str">
            <v>A</v>
          </cell>
          <cell r="F66" t="str">
            <v/>
          </cell>
          <cell r="G66" t="str">
            <v/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T66">
            <v>1</v>
          </cell>
          <cell r="U66">
            <v>1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15000</v>
          </cell>
          <cell r="AD66">
            <v>60</v>
          </cell>
          <cell r="AE66">
            <v>40000</v>
          </cell>
          <cell r="AF66">
            <v>100</v>
          </cell>
          <cell r="AG66">
            <v>100000</v>
          </cell>
          <cell r="AH66">
            <v>500</v>
          </cell>
          <cell r="AI66">
            <v>400000</v>
          </cell>
          <cell r="AJ66">
            <v>1000</v>
          </cell>
          <cell r="AK66">
            <v>1000000</v>
          </cell>
          <cell r="AL66">
            <v>3000</v>
          </cell>
          <cell r="AQ66">
            <v>5</v>
          </cell>
          <cell r="AR66" t="str">
            <v>kW</v>
          </cell>
          <cell r="AS66" t="str">
            <v/>
          </cell>
        </row>
        <row r="67">
          <cell r="B67">
            <v>53</v>
          </cell>
          <cell r="C67" t="str">
            <v>GENERAL SERVICE</v>
          </cell>
          <cell r="D67" t="str">
            <v>Greater than 50 kW (to 3000 kW)</v>
          </cell>
          <cell r="E67" t="str">
            <v>B</v>
          </cell>
          <cell r="F67" t="str">
            <v/>
          </cell>
          <cell r="G67" t="str">
            <v/>
          </cell>
          <cell r="H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T67">
            <v>1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15000</v>
          </cell>
          <cell r="AD67">
            <v>60</v>
          </cell>
          <cell r="AE67">
            <v>40000</v>
          </cell>
          <cell r="AF67">
            <v>100</v>
          </cell>
          <cell r="AG67">
            <v>100000</v>
          </cell>
          <cell r="AH67">
            <v>500</v>
          </cell>
          <cell r="AI67">
            <v>400000</v>
          </cell>
          <cell r="AJ67">
            <v>1000</v>
          </cell>
          <cell r="AK67">
            <v>1000000</v>
          </cell>
          <cell r="AL67">
            <v>3000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5</v>
          </cell>
          <cell r="AR67" t="str">
            <v>kW</v>
          </cell>
          <cell r="AS67" t="str">
            <v/>
          </cell>
        </row>
        <row r="68">
          <cell r="B68">
            <v>54</v>
          </cell>
          <cell r="C68" t="str">
            <v>GENERAL SERVICE</v>
          </cell>
          <cell r="D68" t="str">
            <v>Greater than 50 kW (to 3000 kW)</v>
          </cell>
          <cell r="E68" t="str">
            <v>C</v>
          </cell>
          <cell r="F68" t="str">
            <v/>
          </cell>
          <cell r="G68" t="str">
            <v/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T68">
            <v>1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15000</v>
          </cell>
          <cell r="AD68">
            <v>60</v>
          </cell>
          <cell r="AE68">
            <v>40000</v>
          </cell>
          <cell r="AF68">
            <v>100</v>
          </cell>
          <cell r="AG68">
            <v>100000</v>
          </cell>
          <cell r="AH68">
            <v>500</v>
          </cell>
          <cell r="AI68">
            <v>400000</v>
          </cell>
          <cell r="AJ68">
            <v>1000</v>
          </cell>
          <cell r="AK68">
            <v>1000000</v>
          </cell>
          <cell r="AL68">
            <v>3000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5</v>
          </cell>
          <cell r="AR68" t="str">
            <v>kW</v>
          </cell>
          <cell r="AS68" t="str">
            <v/>
          </cell>
        </row>
        <row r="69">
          <cell r="B69">
            <v>55</v>
          </cell>
          <cell r="C69" t="str">
            <v>GENERAL SERVICE</v>
          </cell>
          <cell r="D69" t="str">
            <v>Greater than 50 kW (to 3000 kW)</v>
          </cell>
          <cell r="E69" t="str">
            <v>D</v>
          </cell>
          <cell r="F69" t="str">
            <v/>
          </cell>
          <cell r="G69" t="str">
            <v/>
          </cell>
          <cell r="H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T69">
            <v>1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15000</v>
          </cell>
          <cell r="AD69">
            <v>60</v>
          </cell>
          <cell r="AE69">
            <v>40000</v>
          </cell>
          <cell r="AF69">
            <v>100</v>
          </cell>
          <cell r="AG69">
            <v>100000</v>
          </cell>
          <cell r="AH69">
            <v>500</v>
          </cell>
          <cell r="AI69">
            <v>400000</v>
          </cell>
          <cell r="AJ69">
            <v>1000</v>
          </cell>
          <cell r="AK69">
            <v>1000000</v>
          </cell>
          <cell r="AL69">
            <v>3000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5</v>
          </cell>
          <cell r="AR69" t="str">
            <v>kW</v>
          </cell>
          <cell r="AS69" t="str">
            <v/>
          </cell>
        </row>
        <row r="70">
          <cell r="B70">
            <v>56</v>
          </cell>
          <cell r="C70" t="str">
            <v>GENERAL SERVICE</v>
          </cell>
          <cell r="D70" t="str">
            <v>Greater than 50 kW Time of Use</v>
          </cell>
          <cell r="E70" t="str">
            <v>A</v>
          </cell>
          <cell r="F70" t="str">
            <v/>
          </cell>
          <cell r="G70" t="str">
            <v/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P70">
            <v>0</v>
          </cell>
          <cell r="Q70">
            <v>0</v>
          </cell>
          <cell r="T70">
            <v>1</v>
          </cell>
          <cell r="U70">
            <v>1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15000</v>
          </cell>
          <cell r="AD70">
            <v>60</v>
          </cell>
          <cell r="AE70">
            <v>40000</v>
          </cell>
          <cell r="AF70">
            <v>100</v>
          </cell>
          <cell r="AG70">
            <v>100000</v>
          </cell>
          <cell r="AH70">
            <v>500</v>
          </cell>
          <cell r="AI70">
            <v>400000</v>
          </cell>
          <cell r="AJ70">
            <v>1000</v>
          </cell>
          <cell r="AK70">
            <v>1000000</v>
          </cell>
          <cell r="AL70">
            <v>3000</v>
          </cell>
          <cell r="AQ70">
            <v>5</v>
          </cell>
          <cell r="AR70" t="str">
            <v>kW</v>
          </cell>
          <cell r="AS70" t="str">
            <v/>
          </cell>
        </row>
        <row r="71">
          <cell r="B71">
            <v>57</v>
          </cell>
          <cell r="C71" t="str">
            <v>GENERAL SERVICE</v>
          </cell>
          <cell r="D71" t="str">
            <v>Greater than 50 kW Time of Use</v>
          </cell>
          <cell r="E71" t="str">
            <v>B</v>
          </cell>
          <cell r="F71" t="str">
            <v/>
          </cell>
          <cell r="G71" t="str">
            <v/>
          </cell>
          <cell r="H71">
            <v>0</v>
          </cell>
          <cell r="K71">
            <v>0</v>
          </cell>
          <cell r="L71">
            <v>0</v>
          </cell>
          <cell r="M71">
            <v>0</v>
          </cell>
          <cell r="P71">
            <v>0</v>
          </cell>
          <cell r="Q71">
            <v>0</v>
          </cell>
          <cell r="T71">
            <v>1</v>
          </cell>
          <cell r="U71">
            <v>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15000</v>
          </cell>
          <cell r="AD71">
            <v>60</v>
          </cell>
          <cell r="AE71">
            <v>40000</v>
          </cell>
          <cell r="AF71">
            <v>100</v>
          </cell>
          <cell r="AG71">
            <v>100000</v>
          </cell>
          <cell r="AH71">
            <v>500</v>
          </cell>
          <cell r="AI71">
            <v>400000</v>
          </cell>
          <cell r="AJ71">
            <v>1000</v>
          </cell>
          <cell r="AK71">
            <v>1000000</v>
          </cell>
          <cell r="AL71">
            <v>3000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5</v>
          </cell>
          <cell r="AR71" t="str">
            <v>kW</v>
          </cell>
          <cell r="AS71" t="str">
            <v/>
          </cell>
        </row>
        <row r="72">
          <cell r="B72">
            <v>58</v>
          </cell>
          <cell r="C72" t="str">
            <v>GENERAL SERVICE</v>
          </cell>
          <cell r="D72" t="str">
            <v>Greater than 50 kW Time of Use</v>
          </cell>
          <cell r="E72" t="str">
            <v>C</v>
          </cell>
          <cell r="F72" t="str">
            <v/>
          </cell>
          <cell r="G72" t="str">
            <v/>
          </cell>
          <cell r="H72">
            <v>0</v>
          </cell>
          <cell r="K72">
            <v>0</v>
          </cell>
          <cell r="L72">
            <v>0</v>
          </cell>
          <cell r="M72">
            <v>0</v>
          </cell>
          <cell r="P72">
            <v>0</v>
          </cell>
          <cell r="Q72">
            <v>0</v>
          </cell>
          <cell r="T72">
            <v>1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15000</v>
          </cell>
          <cell r="AD72">
            <v>60</v>
          </cell>
          <cell r="AE72">
            <v>40000</v>
          </cell>
          <cell r="AF72">
            <v>100</v>
          </cell>
          <cell r="AG72">
            <v>100000</v>
          </cell>
          <cell r="AH72">
            <v>500</v>
          </cell>
          <cell r="AI72">
            <v>400000</v>
          </cell>
          <cell r="AJ72">
            <v>1000</v>
          </cell>
          <cell r="AK72">
            <v>1000000</v>
          </cell>
          <cell r="AL72">
            <v>3000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5</v>
          </cell>
          <cell r="AR72" t="str">
            <v>kW</v>
          </cell>
          <cell r="AS72" t="str">
            <v/>
          </cell>
        </row>
        <row r="73">
          <cell r="B73">
            <v>59</v>
          </cell>
          <cell r="C73" t="str">
            <v>GENERAL SERVICE</v>
          </cell>
          <cell r="D73" t="str">
            <v>Greater than 50 kW Time of Use</v>
          </cell>
          <cell r="E73" t="str">
            <v>D</v>
          </cell>
          <cell r="F73" t="str">
            <v/>
          </cell>
          <cell r="G73" t="str">
            <v/>
          </cell>
          <cell r="H73">
            <v>0</v>
          </cell>
          <cell r="K73">
            <v>0</v>
          </cell>
          <cell r="L73">
            <v>0</v>
          </cell>
          <cell r="M73">
            <v>0</v>
          </cell>
          <cell r="P73">
            <v>0</v>
          </cell>
          <cell r="Q73">
            <v>0</v>
          </cell>
          <cell r="T73">
            <v>1</v>
          </cell>
          <cell r="U73">
            <v>1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15000</v>
          </cell>
          <cell r="AD73">
            <v>60</v>
          </cell>
          <cell r="AE73">
            <v>40000</v>
          </cell>
          <cell r="AF73">
            <v>100</v>
          </cell>
          <cell r="AG73">
            <v>100000</v>
          </cell>
          <cell r="AH73">
            <v>500</v>
          </cell>
          <cell r="AI73">
            <v>400000</v>
          </cell>
          <cell r="AJ73">
            <v>1000</v>
          </cell>
          <cell r="AK73">
            <v>1000000</v>
          </cell>
          <cell r="AL73">
            <v>3000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5</v>
          </cell>
          <cell r="AR73" t="str">
            <v>kW</v>
          </cell>
          <cell r="AS73" t="str">
            <v/>
          </cell>
        </row>
        <row r="74">
          <cell r="B74">
            <v>60</v>
          </cell>
          <cell r="C74" t="str">
            <v>GENERAL SERVICE</v>
          </cell>
          <cell r="D74" t="str">
            <v>Other &gt; 50 kW (specify) .50 kW - 499 kW</v>
          </cell>
          <cell r="E74" t="str">
            <v>A</v>
          </cell>
          <cell r="F74" t="str">
            <v>X</v>
          </cell>
          <cell r="G74" t="str">
            <v>X</v>
          </cell>
          <cell r="H74">
            <v>0</v>
          </cell>
          <cell r="I74">
            <v>6.1999999999999998E-3</v>
          </cell>
          <cell r="J74">
            <v>7.0000000000000001E-3</v>
          </cell>
          <cell r="K74">
            <v>1.32E-2</v>
          </cell>
          <cell r="L74">
            <v>1.32E-2</v>
          </cell>
          <cell r="M74">
            <v>3.9245000000000001</v>
          </cell>
          <cell r="P74">
            <v>3.9245000000000001</v>
          </cell>
          <cell r="Q74">
            <v>3.9245000000000001</v>
          </cell>
          <cell r="R74">
            <v>5.2999999999999999E-2</v>
          </cell>
          <cell r="S74">
            <v>6.2E-2</v>
          </cell>
          <cell r="T74">
            <v>1.0432999999999999</v>
          </cell>
          <cell r="U74">
            <v>1.0432999999999999</v>
          </cell>
          <cell r="V74">
            <v>0</v>
          </cell>
          <cell r="W74">
            <v>4.7192999999999996</v>
          </cell>
          <cell r="X74">
            <v>74.239999999999995</v>
          </cell>
          <cell r="Y74">
            <v>0</v>
          </cell>
          <cell r="Z74">
            <v>4.3715000000000002</v>
          </cell>
          <cell r="AA74">
            <v>72.959999999999994</v>
          </cell>
          <cell r="AB74">
            <v>0.32929999999999998</v>
          </cell>
          <cell r="AC74">
            <v>15000</v>
          </cell>
          <cell r="AD74">
            <v>60</v>
          </cell>
          <cell r="AE74">
            <v>40000</v>
          </cell>
          <cell r="AF74">
            <v>100</v>
          </cell>
          <cell r="AQ74">
            <v>2</v>
          </cell>
          <cell r="AR74" t="str">
            <v>kW</v>
          </cell>
          <cell r="AS74" t="str">
            <v>X</v>
          </cell>
        </row>
        <row r="75">
          <cell r="B75">
            <v>61</v>
          </cell>
          <cell r="C75" t="str">
            <v>GENERAL SERVICE</v>
          </cell>
          <cell r="D75" t="str">
            <v>Other &gt; 50 kW (specify) .50 kW - 499 kW</v>
          </cell>
          <cell r="E75" t="str">
            <v>B</v>
          </cell>
          <cell r="F75" t="str">
            <v/>
          </cell>
          <cell r="G75" t="str">
            <v/>
          </cell>
          <cell r="H75">
            <v>0</v>
          </cell>
          <cell r="K75">
            <v>0</v>
          </cell>
          <cell r="L75">
            <v>0</v>
          </cell>
          <cell r="M75">
            <v>0</v>
          </cell>
          <cell r="P75">
            <v>0</v>
          </cell>
          <cell r="Q75">
            <v>0</v>
          </cell>
          <cell r="T75">
            <v>1</v>
          </cell>
          <cell r="U75">
            <v>1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15000</v>
          </cell>
          <cell r="AD75">
            <v>60</v>
          </cell>
          <cell r="AE75">
            <v>40000</v>
          </cell>
          <cell r="AF75">
            <v>100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2</v>
          </cell>
          <cell r="AR75" t="str">
            <v>kW</v>
          </cell>
          <cell r="AS75" t="str">
            <v/>
          </cell>
        </row>
        <row r="76">
          <cell r="B76">
            <v>62</v>
          </cell>
          <cell r="C76" t="str">
            <v>GENERAL SERVICE</v>
          </cell>
          <cell r="D76" t="str">
            <v>Other &gt; 50 kW (specify) .50 kW - 499 kW</v>
          </cell>
          <cell r="E76" t="str">
            <v>C</v>
          </cell>
          <cell r="F76" t="str">
            <v/>
          </cell>
          <cell r="G76" t="str">
            <v/>
          </cell>
          <cell r="H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T76">
            <v>1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15000</v>
          </cell>
          <cell r="AD76">
            <v>60</v>
          </cell>
          <cell r="AE76">
            <v>40000</v>
          </cell>
          <cell r="AF76">
            <v>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2</v>
          </cell>
          <cell r="AR76" t="str">
            <v>kW</v>
          </cell>
          <cell r="AS76" t="str">
            <v/>
          </cell>
        </row>
        <row r="77">
          <cell r="B77">
            <v>63</v>
          </cell>
          <cell r="C77" t="str">
            <v>GENERAL SERVICE</v>
          </cell>
          <cell r="D77" t="str">
            <v>Other &gt; 50 kW (specify) .50 kW - 499 kW</v>
          </cell>
          <cell r="E77" t="str">
            <v>D</v>
          </cell>
          <cell r="F77" t="str">
            <v/>
          </cell>
          <cell r="G77" t="str">
            <v/>
          </cell>
          <cell r="H77">
            <v>0</v>
          </cell>
          <cell r="K77">
            <v>0</v>
          </cell>
          <cell r="L77">
            <v>0</v>
          </cell>
          <cell r="M77">
            <v>0</v>
          </cell>
          <cell r="P77">
            <v>0</v>
          </cell>
          <cell r="Q77">
            <v>0</v>
          </cell>
          <cell r="T77">
            <v>1</v>
          </cell>
          <cell r="U77">
            <v>1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15000</v>
          </cell>
          <cell r="AD77">
            <v>60</v>
          </cell>
          <cell r="AE77">
            <v>40000</v>
          </cell>
          <cell r="AF77">
            <v>100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2</v>
          </cell>
          <cell r="AR77" t="str">
            <v>kW</v>
          </cell>
          <cell r="AS77" t="str">
            <v/>
          </cell>
        </row>
        <row r="78">
          <cell r="B78">
            <v>64</v>
          </cell>
          <cell r="C78" t="str">
            <v>GENERAL SERVICE</v>
          </cell>
          <cell r="D78" t="str">
            <v>Other &gt; 50 kW (specify) .500 kW - 4999 kW</v>
          </cell>
          <cell r="E78" t="str">
            <v>A</v>
          </cell>
          <cell r="F78" t="str">
            <v>X</v>
          </cell>
          <cell r="G78" t="str">
            <v>X</v>
          </cell>
          <cell r="H78">
            <v>0</v>
          </cell>
          <cell r="I78">
            <v>6.1999999999999998E-3</v>
          </cell>
          <cell r="J78">
            <v>7.0000000000000001E-3</v>
          </cell>
          <cell r="K78">
            <v>1.32E-2</v>
          </cell>
          <cell r="L78">
            <v>1.32E-2</v>
          </cell>
          <cell r="M78">
            <v>3.8168000000000002</v>
          </cell>
          <cell r="P78">
            <v>3.8168000000000002</v>
          </cell>
          <cell r="Q78">
            <v>3.8168000000000002</v>
          </cell>
          <cell r="R78">
            <v>5.2999999999999999E-2</v>
          </cell>
          <cell r="S78">
            <v>6.2E-2</v>
          </cell>
          <cell r="T78">
            <v>1.0432999999999999</v>
          </cell>
          <cell r="U78">
            <v>1.0432999999999999</v>
          </cell>
          <cell r="V78">
            <v>0</v>
          </cell>
          <cell r="W78">
            <v>1.6684000000000001</v>
          </cell>
          <cell r="X78">
            <v>1240.76</v>
          </cell>
          <cell r="Y78">
            <v>0</v>
          </cell>
          <cell r="Z78">
            <v>1.6835</v>
          </cell>
          <cell r="AA78">
            <v>1234.56</v>
          </cell>
          <cell r="AB78">
            <v>-2.2200000000000001E-2</v>
          </cell>
          <cell r="AC78">
            <v>100000</v>
          </cell>
          <cell r="AD78">
            <v>500</v>
          </cell>
          <cell r="AE78">
            <v>400000</v>
          </cell>
          <cell r="AF78">
            <v>1000</v>
          </cell>
          <cell r="AG78">
            <v>1000000</v>
          </cell>
          <cell r="AH78">
            <v>3000</v>
          </cell>
          <cell r="AQ78">
            <v>3</v>
          </cell>
          <cell r="AR78" t="str">
            <v>kW</v>
          </cell>
          <cell r="AS78" t="str">
            <v>X</v>
          </cell>
        </row>
        <row r="79">
          <cell r="B79">
            <v>65</v>
          </cell>
          <cell r="C79" t="str">
            <v>GENERAL SERVICE</v>
          </cell>
          <cell r="D79" t="str">
            <v>Other &gt; 50 kW (specify) .500 kW - 4999 kW</v>
          </cell>
          <cell r="E79" t="str">
            <v>B</v>
          </cell>
          <cell r="F79" t="str">
            <v/>
          </cell>
          <cell r="G79" t="str">
            <v/>
          </cell>
          <cell r="H79">
            <v>0</v>
          </cell>
          <cell r="K79">
            <v>0</v>
          </cell>
          <cell r="L79">
            <v>0</v>
          </cell>
          <cell r="M79">
            <v>0</v>
          </cell>
          <cell r="P79">
            <v>0</v>
          </cell>
          <cell r="Q79">
            <v>0</v>
          </cell>
          <cell r="T79">
            <v>1</v>
          </cell>
          <cell r="U79">
            <v>1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100000</v>
          </cell>
          <cell r="AD79">
            <v>500</v>
          </cell>
          <cell r="AE79">
            <v>400000</v>
          </cell>
          <cell r="AF79">
            <v>1000</v>
          </cell>
          <cell r="AG79">
            <v>1000000</v>
          </cell>
          <cell r="AH79">
            <v>3000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3</v>
          </cell>
          <cell r="AR79" t="str">
            <v>kW</v>
          </cell>
          <cell r="AS79" t="str">
            <v/>
          </cell>
        </row>
        <row r="80">
          <cell r="B80">
            <v>66</v>
          </cell>
          <cell r="C80" t="str">
            <v>GENERAL SERVICE</v>
          </cell>
          <cell r="D80" t="str">
            <v>Other &gt; 50 kW (specify) .500 kW - 4999 kW</v>
          </cell>
          <cell r="E80" t="str">
            <v>C</v>
          </cell>
          <cell r="F80" t="str">
            <v/>
          </cell>
          <cell r="G80" t="str">
            <v/>
          </cell>
          <cell r="H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T80">
            <v>1</v>
          </cell>
          <cell r="U80">
            <v>1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100000</v>
          </cell>
          <cell r="AD80">
            <v>500</v>
          </cell>
          <cell r="AE80">
            <v>400000</v>
          </cell>
          <cell r="AF80">
            <v>1000</v>
          </cell>
          <cell r="AG80">
            <v>1000000</v>
          </cell>
          <cell r="AH80">
            <v>3000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3</v>
          </cell>
          <cell r="AR80" t="str">
            <v>kW</v>
          </cell>
          <cell r="AS80" t="str">
            <v/>
          </cell>
        </row>
        <row r="81">
          <cell r="B81">
            <v>67</v>
          </cell>
          <cell r="C81" t="str">
            <v>GENERAL SERVICE</v>
          </cell>
          <cell r="D81" t="str">
            <v>Other &gt; 50 kW (specify) .500 kW - 4999 kW</v>
          </cell>
          <cell r="E81" t="str">
            <v>D</v>
          </cell>
          <cell r="F81" t="str">
            <v/>
          </cell>
          <cell r="G81" t="str">
            <v/>
          </cell>
          <cell r="H81">
            <v>0</v>
          </cell>
          <cell r="K81">
            <v>0</v>
          </cell>
          <cell r="L81">
            <v>0</v>
          </cell>
          <cell r="M81">
            <v>0</v>
          </cell>
          <cell r="P81">
            <v>0</v>
          </cell>
          <cell r="Q81">
            <v>0</v>
          </cell>
          <cell r="T81">
            <v>1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100000</v>
          </cell>
          <cell r="AD81">
            <v>500</v>
          </cell>
          <cell r="AE81">
            <v>400000</v>
          </cell>
          <cell r="AF81">
            <v>1000</v>
          </cell>
          <cell r="AG81">
            <v>1000000</v>
          </cell>
          <cell r="AH81">
            <v>3000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3</v>
          </cell>
          <cell r="AR81" t="str">
            <v>kW</v>
          </cell>
          <cell r="AS81" t="str">
            <v/>
          </cell>
        </row>
        <row r="82">
          <cell r="B82">
            <v>68</v>
          </cell>
          <cell r="C82" t="str">
            <v>GENERAL SERVICE</v>
          </cell>
          <cell r="D82" t="str">
            <v>Other &gt; 50 kW (specify) .</v>
          </cell>
          <cell r="E82" t="str">
            <v>A</v>
          </cell>
          <cell r="F82" t="str">
            <v/>
          </cell>
          <cell r="G82" t="str">
            <v/>
          </cell>
          <cell r="H82">
            <v>0</v>
          </cell>
          <cell r="K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T82">
            <v>1</v>
          </cell>
          <cell r="U82">
            <v>1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Q82">
            <v>0</v>
          </cell>
          <cell r="AR82" t="str">
            <v>kW</v>
          </cell>
          <cell r="AS82" t="str">
            <v/>
          </cell>
        </row>
        <row r="83">
          <cell r="B83">
            <v>69</v>
          </cell>
          <cell r="C83" t="str">
            <v>GENERAL SERVICE</v>
          </cell>
          <cell r="D83" t="str">
            <v>Other &gt; 50 kW (specify) .</v>
          </cell>
          <cell r="E83" t="str">
            <v>B</v>
          </cell>
          <cell r="F83" t="str">
            <v/>
          </cell>
          <cell r="G83" t="str">
            <v/>
          </cell>
          <cell r="H83">
            <v>0</v>
          </cell>
          <cell r="K83">
            <v>0</v>
          </cell>
          <cell r="L83">
            <v>0</v>
          </cell>
          <cell r="M83">
            <v>0</v>
          </cell>
          <cell r="P83">
            <v>0</v>
          </cell>
          <cell r="Q83">
            <v>0</v>
          </cell>
          <cell r="T83">
            <v>1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 t="str">
            <v>kW</v>
          </cell>
          <cell r="AS83" t="str">
            <v/>
          </cell>
        </row>
        <row r="84">
          <cell r="B84">
            <v>70</v>
          </cell>
          <cell r="C84" t="str">
            <v>GENERAL SERVICE</v>
          </cell>
          <cell r="D84" t="str">
            <v>Other &gt; 50 kW (specify) .</v>
          </cell>
          <cell r="E84" t="str">
            <v>C</v>
          </cell>
          <cell r="F84" t="str">
            <v/>
          </cell>
          <cell r="G84" t="str">
            <v/>
          </cell>
          <cell r="H84">
            <v>0</v>
          </cell>
          <cell r="K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T84">
            <v>1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 t="str">
            <v>kW</v>
          </cell>
          <cell r="AS84" t="str">
            <v/>
          </cell>
        </row>
        <row r="85">
          <cell r="B85">
            <v>71</v>
          </cell>
          <cell r="C85" t="str">
            <v>GENERAL SERVICE</v>
          </cell>
          <cell r="D85" t="str">
            <v>Other &gt; 50 kW (specify) .</v>
          </cell>
          <cell r="E85" t="str">
            <v>D</v>
          </cell>
          <cell r="F85" t="str">
            <v/>
          </cell>
          <cell r="G85" t="str">
            <v/>
          </cell>
          <cell r="H85">
            <v>0</v>
          </cell>
          <cell r="K85">
            <v>0</v>
          </cell>
          <cell r="L85">
            <v>0</v>
          </cell>
          <cell r="M85">
            <v>0</v>
          </cell>
          <cell r="P85">
            <v>0</v>
          </cell>
          <cell r="Q85">
            <v>0</v>
          </cell>
          <cell r="T85">
            <v>1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 t="str">
            <v>kW</v>
          </cell>
          <cell r="AS85" t="str">
            <v/>
          </cell>
        </row>
        <row r="86">
          <cell r="B86">
            <v>72</v>
          </cell>
          <cell r="C86" t="str">
            <v>GENERAL SERVICE</v>
          </cell>
          <cell r="D86" t="str">
            <v>Intermediate Use  (3000 - 5000 kW)</v>
          </cell>
          <cell r="E86" t="str">
            <v>A</v>
          </cell>
          <cell r="F86" t="str">
            <v/>
          </cell>
          <cell r="G86" t="str">
            <v/>
          </cell>
          <cell r="H86">
            <v>0</v>
          </cell>
          <cell r="K86">
            <v>0</v>
          </cell>
          <cell r="L86">
            <v>0</v>
          </cell>
          <cell r="M86">
            <v>0</v>
          </cell>
          <cell r="P86">
            <v>0</v>
          </cell>
          <cell r="Q86">
            <v>0</v>
          </cell>
          <cell r="T86">
            <v>1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800000</v>
          </cell>
          <cell r="AD86">
            <v>3000</v>
          </cell>
          <cell r="AE86">
            <v>1000000</v>
          </cell>
          <cell r="AF86">
            <v>3000</v>
          </cell>
          <cell r="AG86">
            <v>1200000</v>
          </cell>
          <cell r="AH86">
            <v>4000</v>
          </cell>
          <cell r="AI86">
            <v>1800000</v>
          </cell>
          <cell r="AJ86">
            <v>4000</v>
          </cell>
          <cell r="AQ86">
            <v>4</v>
          </cell>
          <cell r="AR86" t="str">
            <v>kW</v>
          </cell>
          <cell r="AS86" t="str">
            <v/>
          </cell>
        </row>
        <row r="87">
          <cell r="B87">
            <v>73</v>
          </cell>
          <cell r="C87" t="str">
            <v>GENERAL SERVICE</v>
          </cell>
          <cell r="D87" t="str">
            <v xml:space="preserve">Intermediate Use </v>
          </cell>
          <cell r="E87" t="str">
            <v>B</v>
          </cell>
          <cell r="F87" t="str">
            <v/>
          </cell>
          <cell r="G87" t="str">
            <v/>
          </cell>
          <cell r="H87">
            <v>0</v>
          </cell>
          <cell r="K87">
            <v>0</v>
          </cell>
          <cell r="L87">
            <v>0</v>
          </cell>
          <cell r="M87">
            <v>0</v>
          </cell>
          <cell r="P87">
            <v>0</v>
          </cell>
          <cell r="Q87">
            <v>0</v>
          </cell>
          <cell r="T87">
            <v>1</v>
          </cell>
          <cell r="U87">
            <v>1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800000</v>
          </cell>
          <cell r="AD87">
            <v>3000</v>
          </cell>
          <cell r="AE87">
            <v>1000000</v>
          </cell>
          <cell r="AF87">
            <v>3000</v>
          </cell>
          <cell r="AG87">
            <v>1200000</v>
          </cell>
          <cell r="AH87">
            <v>4000</v>
          </cell>
          <cell r="AI87">
            <v>1800000</v>
          </cell>
          <cell r="AJ87">
            <v>4000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</v>
          </cell>
          <cell r="AR87" t="str">
            <v>kW</v>
          </cell>
          <cell r="AS87" t="str">
            <v/>
          </cell>
        </row>
        <row r="88">
          <cell r="B88">
            <v>74</v>
          </cell>
          <cell r="C88" t="str">
            <v>GENERAL SERVICE</v>
          </cell>
          <cell r="D88" t="str">
            <v xml:space="preserve">Intermediate Use </v>
          </cell>
          <cell r="E88" t="str">
            <v>C</v>
          </cell>
          <cell r="F88" t="str">
            <v/>
          </cell>
          <cell r="G88" t="str">
            <v/>
          </cell>
          <cell r="H88">
            <v>0</v>
          </cell>
          <cell r="K88">
            <v>0</v>
          </cell>
          <cell r="L88">
            <v>0</v>
          </cell>
          <cell r="M88">
            <v>0</v>
          </cell>
          <cell r="P88">
            <v>0</v>
          </cell>
          <cell r="Q88">
            <v>0</v>
          </cell>
          <cell r="T88">
            <v>1</v>
          </cell>
          <cell r="U88">
            <v>1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800000</v>
          </cell>
          <cell r="AD88">
            <v>3000</v>
          </cell>
          <cell r="AE88">
            <v>1000000</v>
          </cell>
          <cell r="AF88">
            <v>3000</v>
          </cell>
          <cell r="AG88">
            <v>1200000</v>
          </cell>
          <cell r="AH88">
            <v>4000</v>
          </cell>
          <cell r="AI88">
            <v>1800000</v>
          </cell>
          <cell r="AJ88">
            <v>4000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4</v>
          </cell>
          <cell r="AR88" t="str">
            <v>kW</v>
          </cell>
          <cell r="AS88" t="str">
            <v/>
          </cell>
        </row>
        <row r="89">
          <cell r="B89">
            <v>75</v>
          </cell>
          <cell r="C89" t="str">
            <v>GENERAL SERVICE</v>
          </cell>
          <cell r="D89" t="str">
            <v xml:space="preserve">Intermediate Use </v>
          </cell>
          <cell r="E89" t="str">
            <v>D</v>
          </cell>
          <cell r="F89" t="str">
            <v/>
          </cell>
          <cell r="G89" t="str">
            <v/>
          </cell>
          <cell r="H89">
            <v>0</v>
          </cell>
          <cell r="K89">
            <v>0</v>
          </cell>
          <cell r="L89">
            <v>0</v>
          </cell>
          <cell r="M89">
            <v>0</v>
          </cell>
          <cell r="P89">
            <v>0</v>
          </cell>
          <cell r="Q89">
            <v>0</v>
          </cell>
          <cell r="T89">
            <v>1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800000</v>
          </cell>
          <cell r="AD89">
            <v>3000</v>
          </cell>
          <cell r="AE89">
            <v>1000000</v>
          </cell>
          <cell r="AF89">
            <v>3000</v>
          </cell>
          <cell r="AG89">
            <v>1200000</v>
          </cell>
          <cell r="AH89">
            <v>4000</v>
          </cell>
          <cell r="AI89">
            <v>1800000</v>
          </cell>
          <cell r="AJ89">
            <v>4000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4</v>
          </cell>
          <cell r="AR89" t="str">
            <v>kW</v>
          </cell>
          <cell r="AS89" t="str">
            <v/>
          </cell>
        </row>
        <row r="90">
          <cell r="B90">
            <v>76</v>
          </cell>
          <cell r="C90" t="str">
            <v>GENERAL SERVICE</v>
          </cell>
          <cell r="D90" t="str">
            <v>Large Use (&gt; 5000 kW)</v>
          </cell>
          <cell r="E90" t="str">
            <v>A</v>
          </cell>
          <cell r="F90" t="str">
            <v>X</v>
          </cell>
          <cell r="G90" t="str">
            <v>X</v>
          </cell>
          <cell r="H90">
            <v>0</v>
          </cell>
          <cell r="I90">
            <v>6.1999999999999998E-3</v>
          </cell>
          <cell r="J90">
            <v>7.0000000000000001E-3</v>
          </cell>
          <cell r="K90">
            <v>1.32E-2</v>
          </cell>
          <cell r="L90">
            <v>1.32E-2</v>
          </cell>
          <cell r="M90">
            <v>4.0743999999999998</v>
          </cell>
          <cell r="P90">
            <v>4.0743999999999998</v>
          </cell>
          <cell r="Q90">
            <v>4.0743999999999998</v>
          </cell>
          <cell r="R90">
            <v>5.2999999999999999E-2</v>
          </cell>
          <cell r="S90">
            <v>6.2E-2</v>
          </cell>
          <cell r="T90">
            <v>1.01</v>
          </cell>
          <cell r="U90">
            <v>1.01</v>
          </cell>
          <cell r="V90">
            <v>0</v>
          </cell>
          <cell r="W90">
            <v>2.8079999999999998</v>
          </cell>
          <cell r="X90">
            <v>13247.54</v>
          </cell>
          <cell r="Y90">
            <v>0</v>
          </cell>
          <cell r="Z90">
            <v>2.7818999999999998</v>
          </cell>
          <cell r="AA90">
            <v>13190.7</v>
          </cell>
          <cell r="AB90">
            <v>1.43E-2</v>
          </cell>
          <cell r="AC90">
            <v>2800000</v>
          </cell>
          <cell r="AD90">
            <v>6000</v>
          </cell>
          <cell r="AE90">
            <v>10000000</v>
          </cell>
          <cell r="AF90">
            <v>15000</v>
          </cell>
          <cell r="AG90">
            <v>1200000</v>
          </cell>
          <cell r="AQ90">
            <v>3</v>
          </cell>
          <cell r="AR90" t="str">
            <v>kW</v>
          </cell>
          <cell r="AS90" t="str">
            <v>X</v>
          </cell>
        </row>
        <row r="91">
          <cell r="B91">
            <v>77</v>
          </cell>
          <cell r="C91" t="str">
            <v>GENERAL SERVICE</v>
          </cell>
          <cell r="D91" t="str">
            <v>Large Use (&gt; 5000 kW)</v>
          </cell>
          <cell r="E91" t="str">
            <v>B</v>
          </cell>
          <cell r="F91" t="str">
            <v/>
          </cell>
          <cell r="G91" t="str">
            <v/>
          </cell>
          <cell r="H91">
            <v>0</v>
          </cell>
          <cell r="K91">
            <v>0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T91">
            <v>1</v>
          </cell>
          <cell r="U91">
            <v>1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2800000</v>
          </cell>
          <cell r="AD91">
            <v>6000</v>
          </cell>
          <cell r="AE91">
            <v>10000000</v>
          </cell>
          <cell r="AF91">
            <v>15000</v>
          </cell>
          <cell r="AG91">
            <v>1200000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3</v>
          </cell>
          <cell r="AR91" t="str">
            <v>kW</v>
          </cell>
          <cell r="AS91" t="str">
            <v/>
          </cell>
        </row>
        <row r="92">
          <cell r="B92">
            <v>78</v>
          </cell>
          <cell r="C92" t="str">
            <v>GENERAL SERVICE</v>
          </cell>
          <cell r="D92" t="str">
            <v>Large Use (&gt; 5000 kW)</v>
          </cell>
          <cell r="E92" t="str">
            <v>C</v>
          </cell>
          <cell r="F92" t="str">
            <v/>
          </cell>
          <cell r="G92" t="str">
            <v/>
          </cell>
          <cell r="H92">
            <v>0</v>
          </cell>
          <cell r="K92">
            <v>0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  <cell r="T92">
            <v>1</v>
          </cell>
          <cell r="U92">
            <v>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2800000</v>
          </cell>
          <cell r="AD92">
            <v>6000</v>
          </cell>
          <cell r="AE92">
            <v>10000000</v>
          </cell>
          <cell r="AF92">
            <v>15000</v>
          </cell>
          <cell r="AG92">
            <v>1200000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3</v>
          </cell>
          <cell r="AR92" t="str">
            <v>kW</v>
          </cell>
          <cell r="AS92" t="str">
            <v/>
          </cell>
        </row>
        <row r="93">
          <cell r="B93">
            <v>79</v>
          </cell>
          <cell r="C93" t="str">
            <v>GENERAL SERVICE</v>
          </cell>
          <cell r="D93" t="str">
            <v>Large Use (&gt; 5000 kW)</v>
          </cell>
          <cell r="E93" t="str">
            <v>D</v>
          </cell>
          <cell r="F93" t="str">
            <v/>
          </cell>
          <cell r="G93" t="str">
            <v/>
          </cell>
          <cell r="H93">
            <v>0</v>
          </cell>
          <cell r="K93">
            <v>0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T93">
            <v>1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2800000</v>
          </cell>
          <cell r="AD93">
            <v>6000</v>
          </cell>
          <cell r="AE93">
            <v>10000000</v>
          </cell>
          <cell r="AF93">
            <v>15000</v>
          </cell>
          <cell r="AG93">
            <v>1200000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3</v>
          </cell>
          <cell r="AR93" t="str">
            <v>kW</v>
          </cell>
          <cell r="AS93" t="str">
            <v/>
          </cell>
        </row>
        <row r="94">
          <cell r="B94">
            <v>80</v>
          </cell>
          <cell r="C94" t="str">
            <v>GENERAL SERVICE</v>
          </cell>
          <cell r="D94" t="str">
            <v>Unmetered Scattered Load</v>
          </cell>
          <cell r="E94" t="str">
            <v>A</v>
          </cell>
          <cell r="F94" t="str">
            <v/>
          </cell>
          <cell r="G94" t="str">
            <v/>
          </cell>
          <cell r="H94">
            <v>0</v>
          </cell>
          <cell r="K94">
            <v>0</v>
          </cell>
          <cell r="L94">
            <v>0</v>
          </cell>
          <cell r="M94">
            <v>0</v>
          </cell>
          <cell r="Q94">
            <v>0</v>
          </cell>
          <cell r="T94">
            <v>1</v>
          </cell>
          <cell r="U94">
            <v>1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Q94">
            <v>0</v>
          </cell>
          <cell r="AR94" t="str">
            <v>kWh</v>
          </cell>
          <cell r="AS94" t="str">
            <v/>
          </cell>
        </row>
        <row r="95">
          <cell r="B95">
            <v>81</v>
          </cell>
          <cell r="C95" t="str">
            <v>GENERAL SERVICE</v>
          </cell>
          <cell r="D95" t="str">
            <v>Unmetered Scattered Load</v>
          </cell>
          <cell r="E95" t="str">
            <v>B</v>
          </cell>
          <cell r="F95" t="str">
            <v/>
          </cell>
          <cell r="G95" t="str">
            <v/>
          </cell>
          <cell r="H95">
            <v>0</v>
          </cell>
          <cell r="K95">
            <v>0</v>
          </cell>
          <cell r="L95">
            <v>0</v>
          </cell>
          <cell r="M95">
            <v>0</v>
          </cell>
          <cell r="Q95">
            <v>0</v>
          </cell>
          <cell r="T95">
            <v>1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 t="str">
            <v>kWh</v>
          </cell>
          <cell r="AS95" t="str">
            <v/>
          </cell>
        </row>
        <row r="96">
          <cell r="B96">
            <v>82</v>
          </cell>
          <cell r="C96" t="str">
            <v>GENERAL SERVICE</v>
          </cell>
          <cell r="D96" t="str">
            <v>Unmetered Scattered Load</v>
          </cell>
          <cell r="E96" t="str">
            <v>C</v>
          </cell>
          <cell r="F96" t="str">
            <v/>
          </cell>
          <cell r="G96" t="str">
            <v/>
          </cell>
          <cell r="H96">
            <v>0</v>
          </cell>
          <cell r="K96">
            <v>0</v>
          </cell>
          <cell r="L96">
            <v>0</v>
          </cell>
          <cell r="M96">
            <v>0</v>
          </cell>
          <cell r="Q96">
            <v>0</v>
          </cell>
          <cell r="T96">
            <v>1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 t="str">
            <v>kWh</v>
          </cell>
          <cell r="AS96" t="str">
            <v/>
          </cell>
        </row>
        <row r="97">
          <cell r="B97">
            <v>83</v>
          </cell>
          <cell r="C97" t="str">
            <v>GENERAL SERVICE</v>
          </cell>
          <cell r="D97" t="str">
            <v>Unmetered Scattered Load</v>
          </cell>
          <cell r="E97" t="str">
            <v>D</v>
          </cell>
          <cell r="F97" t="str">
            <v/>
          </cell>
          <cell r="G97" t="str">
            <v/>
          </cell>
          <cell r="H97">
            <v>0</v>
          </cell>
          <cell r="K97">
            <v>0</v>
          </cell>
          <cell r="L97">
            <v>0</v>
          </cell>
          <cell r="M97">
            <v>0</v>
          </cell>
          <cell r="Q97">
            <v>0</v>
          </cell>
          <cell r="T97">
            <v>1</v>
          </cell>
          <cell r="U97">
            <v>1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 t="str">
            <v>kWh</v>
          </cell>
          <cell r="AS97" t="str">
            <v/>
          </cell>
        </row>
        <row r="98">
          <cell r="B98">
            <v>84</v>
          </cell>
          <cell r="C98" t="str">
            <v/>
          </cell>
          <cell r="D98" t="str">
            <v/>
          </cell>
          <cell r="F98" t="str">
            <v/>
          </cell>
          <cell r="G98" t="str">
            <v/>
          </cell>
          <cell r="AQ98">
            <v>0</v>
          </cell>
          <cell r="AR98">
            <v>0</v>
          </cell>
          <cell r="AS98" t="str">
            <v/>
          </cell>
        </row>
        <row r="99">
          <cell r="B99">
            <v>85</v>
          </cell>
          <cell r="C99" t="str">
            <v/>
          </cell>
          <cell r="D99" t="str">
            <v>Sentinel Lighting</v>
          </cell>
          <cell r="E99" t="str">
            <v>A</v>
          </cell>
          <cell r="F99" t="str">
            <v/>
          </cell>
          <cell r="G99" t="str">
            <v/>
          </cell>
          <cell r="H99">
            <v>0</v>
          </cell>
          <cell r="K99">
            <v>0</v>
          </cell>
          <cell r="L99">
            <v>0</v>
          </cell>
          <cell r="M99">
            <v>0</v>
          </cell>
          <cell r="P99">
            <v>0</v>
          </cell>
          <cell r="Q99">
            <v>0</v>
          </cell>
          <cell r="T99">
            <v>1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150</v>
          </cell>
          <cell r="AD99">
            <v>0.5</v>
          </cell>
          <cell r="AE99">
            <v>200</v>
          </cell>
          <cell r="AF99">
            <v>1</v>
          </cell>
          <cell r="AQ99">
            <v>2</v>
          </cell>
          <cell r="AR99" t="str">
            <v>kW</v>
          </cell>
          <cell r="AS99" t="str">
            <v/>
          </cell>
        </row>
        <row r="100">
          <cell r="B100">
            <v>86</v>
          </cell>
          <cell r="C100" t="str">
            <v/>
          </cell>
          <cell r="D100" t="str">
            <v>Sentinel Lighting</v>
          </cell>
          <cell r="E100" t="str">
            <v>B</v>
          </cell>
          <cell r="F100" t="str">
            <v/>
          </cell>
          <cell r="G100" t="str">
            <v/>
          </cell>
          <cell r="H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1</v>
          </cell>
          <cell r="U100">
            <v>1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150</v>
          </cell>
          <cell r="AD100">
            <v>0.5</v>
          </cell>
          <cell r="AE100">
            <v>200</v>
          </cell>
          <cell r="AF100">
            <v>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2</v>
          </cell>
          <cell r="AR100" t="str">
            <v>kW</v>
          </cell>
          <cell r="AS100" t="str">
            <v/>
          </cell>
        </row>
        <row r="101">
          <cell r="B101">
            <v>87</v>
          </cell>
          <cell r="C101" t="str">
            <v/>
          </cell>
          <cell r="D101" t="str">
            <v>Sentinel Lighting</v>
          </cell>
          <cell r="E101" t="str">
            <v>C</v>
          </cell>
          <cell r="F101" t="str">
            <v/>
          </cell>
          <cell r="G101" t="str">
            <v/>
          </cell>
          <cell r="H101">
            <v>0</v>
          </cell>
          <cell r="K101">
            <v>0</v>
          </cell>
          <cell r="L101">
            <v>0</v>
          </cell>
          <cell r="M101">
            <v>0</v>
          </cell>
          <cell r="P101">
            <v>0</v>
          </cell>
          <cell r="Q101">
            <v>0</v>
          </cell>
          <cell r="T101">
            <v>1</v>
          </cell>
          <cell r="U101">
            <v>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150</v>
          </cell>
          <cell r="AD101">
            <v>0.5</v>
          </cell>
          <cell r="AE101">
            <v>200</v>
          </cell>
          <cell r="AF101">
            <v>1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</v>
          </cell>
          <cell r="AR101" t="str">
            <v>kW</v>
          </cell>
          <cell r="AS101" t="str">
            <v/>
          </cell>
        </row>
        <row r="102">
          <cell r="B102">
            <v>88</v>
          </cell>
          <cell r="C102" t="str">
            <v/>
          </cell>
          <cell r="D102" t="str">
            <v>Sentinel Lighting</v>
          </cell>
          <cell r="E102" t="str">
            <v>D</v>
          </cell>
          <cell r="F102" t="str">
            <v/>
          </cell>
          <cell r="G102" t="str">
            <v/>
          </cell>
          <cell r="H102">
            <v>0</v>
          </cell>
          <cell r="K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T102">
            <v>1</v>
          </cell>
          <cell r="U102">
            <v>1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150</v>
          </cell>
          <cell r="AD102">
            <v>0.5</v>
          </cell>
          <cell r="AE102">
            <v>200</v>
          </cell>
          <cell r="AF102">
            <v>1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2</v>
          </cell>
          <cell r="AR102" t="str">
            <v>kW</v>
          </cell>
          <cell r="AS102" t="str">
            <v/>
          </cell>
        </row>
        <row r="103">
          <cell r="B103">
            <v>89</v>
          </cell>
          <cell r="C103" t="str">
            <v/>
          </cell>
          <cell r="D103" t="str">
            <v>Street Lighting</v>
          </cell>
          <cell r="E103" t="str">
            <v>A</v>
          </cell>
          <cell r="F103" t="str">
            <v>X</v>
          </cell>
          <cell r="G103" t="str">
            <v>X</v>
          </cell>
          <cell r="H103">
            <v>0</v>
          </cell>
          <cell r="I103">
            <v>6.1999999999999998E-3</v>
          </cell>
          <cell r="J103">
            <v>7.0000000000000001E-3</v>
          </cell>
          <cell r="K103">
            <v>1.32E-2</v>
          </cell>
          <cell r="L103">
            <v>1.32E-2</v>
          </cell>
          <cell r="M103">
            <v>2.7730999999999999</v>
          </cell>
          <cell r="P103">
            <v>2.7730999999999999</v>
          </cell>
          <cell r="Q103">
            <v>2.7730999999999999</v>
          </cell>
          <cell r="R103">
            <v>5.2999999999999999E-2</v>
          </cell>
          <cell r="S103">
            <v>6.2E-2</v>
          </cell>
          <cell r="T103">
            <v>1.0432999999999999</v>
          </cell>
          <cell r="U103">
            <v>1.0432999999999999</v>
          </cell>
          <cell r="V103">
            <v>0</v>
          </cell>
          <cell r="W103">
            <v>2.9765999999999999</v>
          </cell>
          <cell r="X103">
            <v>0.36</v>
          </cell>
          <cell r="Y103">
            <v>0</v>
          </cell>
          <cell r="Z103">
            <v>2.7345999999999999</v>
          </cell>
          <cell r="AA103">
            <v>0.36</v>
          </cell>
          <cell r="AB103">
            <v>0.23039999999999999</v>
          </cell>
          <cell r="AC103">
            <v>150</v>
          </cell>
          <cell r="AD103">
            <v>0.5</v>
          </cell>
          <cell r="AQ103">
            <v>1</v>
          </cell>
          <cell r="AR103" t="str">
            <v>kW</v>
          </cell>
          <cell r="AS103" t="str">
            <v>X</v>
          </cell>
        </row>
        <row r="104">
          <cell r="B104">
            <v>90</v>
          </cell>
          <cell r="C104" t="str">
            <v/>
          </cell>
          <cell r="D104" t="str">
            <v>Street Lighting</v>
          </cell>
          <cell r="E104" t="str">
            <v>B</v>
          </cell>
          <cell r="F104" t="str">
            <v/>
          </cell>
          <cell r="G104" t="str">
            <v/>
          </cell>
          <cell r="H104">
            <v>0</v>
          </cell>
          <cell r="K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T104">
            <v>1</v>
          </cell>
          <cell r="U104">
            <v>1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150</v>
          </cell>
          <cell r="AD104">
            <v>0.5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1</v>
          </cell>
          <cell r="AR104" t="str">
            <v>kW</v>
          </cell>
          <cell r="AS104" t="str">
            <v/>
          </cell>
        </row>
        <row r="105">
          <cell r="B105">
            <v>91</v>
          </cell>
          <cell r="C105" t="str">
            <v/>
          </cell>
          <cell r="D105" t="str">
            <v>Street Lighting</v>
          </cell>
          <cell r="E105" t="str">
            <v>C</v>
          </cell>
          <cell r="F105" t="str">
            <v/>
          </cell>
          <cell r="G105" t="str">
            <v/>
          </cell>
          <cell r="H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T105">
            <v>1</v>
          </cell>
          <cell r="U105">
            <v>1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150</v>
          </cell>
          <cell r="AD105">
            <v>0.5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1</v>
          </cell>
          <cell r="AR105" t="str">
            <v>kW</v>
          </cell>
          <cell r="AS105" t="str">
            <v/>
          </cell>
        </row>
        <row r="106">
          <cell r="B106">
            <v>92</v>
          </cell>
          <cell r="C106" t="str">
            <v/>
          </cell>
          <cell r="D106" t="str">
            <v>Street Lighting</v>
          </cell>
          <cell r="E106" t="str">
            <v>D</v>
          </cell>
          <cell r="F106" t="str">
            <v/>
          </cell>
          <cell r="G106" t="str">
            <v/>
          </cell>
          <cell r="H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T106">
            <v>1</v>
          </cell>
          <cell r="U106">
            <v>1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150</v>
          </cell>
          <cell r="AD106">
            <v>0.5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1</v>
          </cell>
          <cell r="AR106" t="str">
            <v>kW</v>
          </cell>
          <cell r="AS106" t="str">
            <v/>
          </cell>
        </row>
        <row r="107">
          <cell r="B107">
            <v>93</v>
          </cell>
          <cell r="C107" t="str">
            <v/>
          </cell>
          <cell r="D107" t="str">
            <v>Back-up/Standby Power</v>
          </cell>
          <cell r="E107" t="str">
            <v>A</v>
          </cell>
          <cell r="F107" t="str">
            <v/>
          </cell>
          <cell r="G107" t="str">
            <v/>
          </cell>
          <cell r="H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0</v>
          </cell>
          <cell r="Q107">
            <v>0</v>
          </cell>
          <cell r="T107">
            <v>1</v>
          </cell>
          <cell r="U107">
            <v>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Q107">
            <v>0</v>
          </cell>
          <cell r="AR107" t="str">
            <v>kW</v>
          </cell>
          <cell r="AS107" t="str">
            <v/>
          </cell>
        </row>
        <row r="108">
          <cell r="B108">
            <v>94</v>
          </cell>
          <cell r="C108" t="str">
            <v/>
          </cell>
          <cell r="D108" t="str">
            <v>Back-up/Standby Power</v>
          </cell>
          <cell r="E108" t="str">
            <v>B</v>
          </cell>
          <cell r="F108" t="str">
            <v/>
          </cell>
          <cell r="G108" t="str">
            <v/>
          </cell>
          <cell r="H108">
            <v>0</v>
          </cell>
          <cell r="K108">
            <v>0</v>
          </cell>
          <cell r="L108">
            <v>0</v>
          </cell>
          <cell r="M108">
            <v>0</v>
          </cell>
          <cell r="P108">
            <v>0</v>
          </cell>
          <cell r="Q108">
            <v>0</v>
          </cell>
          <cell r="T108">
            <v>1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 t="str">
            <v>kW</v>
          </cell>
          <cell r="AS108" t="str">
            <v/>
          </cell>
        </row>
        <row r="109">
          <cell r="B109">
            <v>95</v>
          </cell>
          <cell r="C109" t="str">
            <v/>
          </cell>
          <cell r="D109" t="str">
            <v>Back-up/Standby Power</v>
          </cell>
          <cell r="E109" t="str">
            <v>C</v>
          </cell>
          <cell r="F109" t="str">
            <v/>
          </cell>
          <cell r="G109" t="str">
            <v/>
          </cell>
          <cell r="H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T109">
            <v>1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kW</v>
          </cell>
          <cell r="AS109" t="str">
            <v/>
          </cell>
        </row>
        <row r="110">
          <cell r="B110">
            <v>96</v>
          </cell>
          <cell r="C110" t="str">
            <v/>
          </cell>
          <cell r="D110" t="str">
            <v>Back-up/Standby Power</v>
          </cell>
          <cell r="E110" t="str">
            <v>D</v>
          </cell>
          <cell r="F110" t="str">
            <v/>
          </cell>
          <cell r="G110" t="str">
            <v/>
          </cell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0</v>
          </cell>
          <cell r="T110">
            <v>1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 t="str">
            <v>kW</v>
          </cell>
          <cell r="AS110" t="str">
            <v/>
          </cell>
        </row>
        <row r="111">
          <cell r="B111">
            <v>97</v>
          </cell>
          <cell r="C111" t="str">
            <v/>
          </cell>
          <cell r="D111" t="str">
            <v>Other (specify) . . . . . . . .</v>
          </cell>
          <cell r="E111" t="str">
            <v>A</v>
          </cell>
          <cell r="F111" t="str">
            <v/>
          </cell>
          <cell r="G111" t="str">
            <v/>
          </cell>
          <cell r="H111">
            <v>0</v>
          </cell>
          <cell r="K111">
            <v>0</v>
          </cell>
          <cell r="L111">
            <v>0</v>
          </cell>
          <cell r="M111">
            <v>0</v>
          </cell>
          <cell r="P111">
            <v>0</v>
          </cell>
          <cell r="Q111">
            <v>0</v>
          </cell>
          <cell r="T111">
            <v>1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Q111">
            <v>0</v>
          </cell>
          <cell r="AR111" t="str">
            <v>kW</v>
          </cell>
          <cell r="AS111" t="str">
            <v/>
          </cell>
        </row>
        <row r="112">
          <cell r="B112">
            <v>98</v>
          </cell>
          <cell r="C112" t="str">
            <v/>
          </cell>
          <cell r="D112" t="str">
            <v>Other (specify) . . . . . . . .</v>
          </cell>
          <cell r="E112" t="str">
            <v>B</v>
          </cell>
          <cell r="F112" t="str">
            <v/>
          </cell>
          <cell r="G112" t="str">
            <v/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P112">
            <v>0</v>
          </cell>
          <cell r="Q112">
            <v>0</v>
          </cell>
          <cell r="T112">
            <v>1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 t="str">
            <v>kW</v>
          </cell>
          <cell r="AS112" t="str">
            <v/>
          </cell>
        </row>
        <row r="113">
          <cell r="B113">
            <v>99</v>
          </cell>
          <cell r="C113" t="str">
            <v/>
          </cell>
          <cell r="D113" t="str">
            <v>Other (specify) . . . . . . . .</v>
          </cell>
          <cell r="E113" t="str">
            <v>C</v>
          </cell>
          <cell r="F113" t="str">
            <v/>
          </cell>
          <cell r="G113" t="str">
            <v/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P113">
            <v>0</v>
          </cell>
          <cell r="Q113">
            <v>0</v>
          </cell>
          <cell r="T113">
            <v>1</v>
          </cell>
          <cell r="U113">
            <v>1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 t="str">
            <v>kW</v>
          </cell>
          <cell r="AS113" t="str">
            <v/>
          </cell>
        </row>
        <row r="114">
          <cell r="B114">
            <v>100</v>
          </cell>
          <cell r="C114" t="str">
            <v/>
          </cell>
          <cell r="D114" t="str">
            <v>Other (specify) . . . . . . . .</v>
          </cell>
          <cell r="E114" t="str">
            <v>D</v>
          </cell>
          <cell r="F114" t="str">
            <v/>
          </cell>
          <cell r="G114" t="str">
            <v/>
          </cell>
          <cell r="H114">
            <v>0</v>
          </cell>
          <cell r="K114">
            <v>0</v>
          </cell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1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 t="str">
            <v>kW</v>
          </cell>
          <cell r="AS114" t="str">
            <v/>
          </cell>
        </row>
        <row r="115">
          <cell r="B115">
            <v>101</v>
          </cell>
          <cell r="C115" t="str">
            <v/>
          </cell>
          <cell r="D115" t="str">
            <v>Other (specify) . . . . . . . .</v>
          </cell>
          <cell r="E115" t="str">
            <v>A</v>
          </cell>
          <cell r="F115" t="str">
            <v/>
          </cell>
          <cell r="G115" t="str">
            <v/>
          </cell>
          <cell r="H115">
            <v>0</v>
          </cell>
          <cell r="K115">
            <v>0</v>
          </cell>
          <cell r="L115">
            <v>0</v>
          </cell>
          <cell r="M115">
            <v>0</v>
          </cell>
          <cell r="P115">
            <v>0</v>
          </cell>
          <cell r="Q115">
            <v>0</v>
          </cell>
          <cell r="T115">
            <v>1</v>
          </cell>
          <cell r="U115">
            <v>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11000</v>
          </cell>
          <cell r="AD115">
            <v>500</v>
          </cell>
          <cell r="AE115">
            <v>15000</v>
          </cell>
          <cell r="AF115">
            <v>1000</v>
          </cell>
          <cell r="AQ115">
            <v>2</v>
          </cell>
          <cell r="AR115" t="str">
            <v>kW</v>
          </cell>
          <cell r="AS115" t="str">
            <v/>
          </cell>
        </row>
        <row r="116">
          <cell r="B116">
            <v>102</v>
          </cell>
          <cell r="C116" t="str">
            <v/>
          </cell>
          <cell r="D116" t="str">
            <v>Other (specify) . . . . . . . .</v>
          </cell>
          <cell r="E116" t="str">
            <v>B</v>
          </cell>
          <cell r="F116" t="str">
            <v/>
          </cell>
          <cell r="G116" t="str">
            <v/>
          </cell>
          <cell r="H116">
            <v>0</v>
          </cell>
          <cell r="K116">
            <v>0</v>
          </cell>
          <cell r="L116">
            <v>0</v>
          </cell>
          <cell r="M116">
            <v>0</v>
          </cell>
          <cell r="P116">
            <v>0</v>
          </cell>
          <cell r="Q116">
            <v>0</v>
          </cell>
          <cell r="T116">
            <v>1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11000</v>
          </cell>
          <cell r="AD116">
            <v>500</v>
          </cell>
          <cell r="AE116">
            <v>15000</v>
          </cell>
          <cell r="AF116">
            <v>1000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2</v>
          </cell>
          <cell r="AR116" t="str">
            <v>kW</v>
          </cell>
          <cell r="AS116" t="str">
            <v/>
          </cell>
        </row>
        <row r="117">
          <cell r="B117">
            <v>103</v>
          </cell>
          <cell r="C117" t="str">
            <v/>
          </cell>
          <cell r="D117" t="str">
            <v>Other (specify) . . . . . . . .</v>
          </cell>
          <cell r="E117" t="str">
            <v>C</v>
          </cell>
          <cell r="F117" t="str">
            <v/>
          </cell>
          <cell r="G117" t="str">
            <v/>
          </cell>
          <cell r="H117">
            <v>0</v>
          </cell>
          <cell r="K117">
            <v>0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  <cell r="T117">
            <v>1</v>
          </cell>
          <cell r="U117">
            <v>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11000</v>
          </cell>
          <cell r="AD117">
            <v>500</v>
          </cell>
          <cell r="AE117">
            <v>15000</v>
          </cell>
          <cell r="AF117">
            <v>1000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2</v>
          </cell>
          <cell r="AR117" t="str">
            <v>kW</v>
          </cell>
          <cell r="AS117" t="str">
            <v/>
          </cell>
        </row>
        <row r="118">
          <cell r="B118">
            <v>104</v>
          </cell>
          <cell r="C118" t="str">
            <v/>
          </cell>
          <cell r="D118" t="str">
            <v>Other (specify) . . . . . . . .</v>
          </cell>
          <cell r="E118" t="str">
            <v>D</v>
          </cell>
          <cell r="F118" t="str">
            <v/>
          </cell>
          <cell r="G118" t="str">
            <v/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P118">
            <v>0</v>
          </cell>
          <cell r="Q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11000</v>
          </cell>
          <cell r="AD118">
            <v>500</v>
          </cell>
          <cell r="AE118">
            <v>15000</v>
          </cell>
          <cell r="AF118">
            <v>1000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</v>
          </cell>
          <cell r="AR118" t="str">
            <v>kW</v>
          </cell>
          <cell r="AS118" t="str">
            <v/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(LAB- EQUIP)"/>
      <sheetName val="View Projects"/>
      <sheetName val="INPUT (1-50) (HOURS)"/>
      <sheetName val="INPUT (51-100) (HOURS)"/>
      <sheetName val="Proj Summ"/>
      <sheetName val="Proj Lookup"/>
      <sheetName val="Asset Data"/>
      <sheetName val="Ranking"/>
      <sheetName val="Ranking_temp"/>
      <sheetName val="RankingSCH"/>
      <sheetName val="Res Hrs"/>
      <sheetName val="Rates"/>
      <sheetName val="Assets by Category"/>
      <sheetName val="A"/>
      <sheetName val="I01"/>
      <sheetName val="I02"/>
      <sheetName val="I03"/>
      <sheetName val="I04"/>
      <sheetName val="I05"/>
      <sheetName val="I06"/>
      <sheetName val="I07"/>
      <sheetName val="I08"/>
      <sheetName val="I09"/>
      <sheetName val="I10"/>
      <sheetName val="I11"/>
      <sheetName val="I12"/>
      <sheetName val="I13"/>
      <sheetName val="I14"/>
      <sheetName val="I15"/>
      <sheetName val="I16"/>
      <sheetName val="I17"/>
      <sheetName val="I18"/>
      <sheetName val="I19"/>
      <sheetName val="I20"/>
      <sheetName val="I21"/>
      <sheetName val="I22"/>
      <sheetName val="I23"/>
      <sheetName val="I24"/>
      <sheetName val="I25"/>
      <sheetName val="I26"/>
      <sheetName val="I27"/>
      <sheetName val="I28"/>
      <sheetName val="I29"/>
      <sheetName val="I30"/>
      <sheetName val="I31"/>
      <sheetName val="I32"/>
      <sheetName val="I33"/>
      <sheetName val="I34"/>
      <sheetName val="I35"/>
      <sheetName val="I36"/>
      <sheetName val="I37"/>
      <sheetName val="I38"/>
      <sheetName val="I39"/>
      <sheetName val="I40"/>
      <sheetName val="I41"/>
      <sheetName val="I42"/>
      <sheetName val="I43"/>
      <sheetName val="I44"/>
      <sheetName val="I45"/>
      <sheetName val="I46"/>
      <sheetName val="I47"/>
      <sheetName val="I48"/>
      <sheetName val="I49"/>
      <sheetName val="I50"/>
      <sheetName val="I51"/>
      <sheetName val="I52"/>
      <sheetName val="I53"/>
      <sheetName val="I54"/>
      <sheetName val="I55"/>
      <sheetName val="I56"/>
      <sheetName val="I57"/>
      <sheetName val="I58"/>
      <sheetName val="I59"/>
      <sheetName val="I60"/>
      <sheetName val="I61"/>
      <sheetName val="I62"/>
      <sheetName val="I63"/>
      <sheetName val="I64"/>
      <sheetName val="I65"/>
      <sheetName val="I66"/>
      <sheetName val="I67"/>
      <sheetName val="I68"/>
      <sheetName val="I69"/>
      <sheetName val="I70"/>
      <sheetName val="I71"/>
      <sheetName val="I72"/>
      <sheetName val="I73"/>
      <sheetName val="I74"/>
      <sheetName val="I75"/>
      <sheetName val="I76"/>
      <sheetName val="I77"/>
      <sheetName val="I78"/>
      <sheetName val="I79"/>
      <sheetName val="I80"/>
      <sheetName val="I81"/>
      <sheetName val="I82"/>
      <sheetName val="I83"/>
      <sheetName val="I84"/>
      <sheetName val="I85"/>
      <sheetName val="I86"/>
      <sheetName val="I87"/>
      <sheetName val="I88"/>
      <sheetName val="I89"/>
      <sheetName val="I90"/>
      <sheetName val="I91"/>
      <sheetName val="I92"/>
      <sheetName val="I93"/>
      <sheetName val="I94"/>
      <sheetName val="I95"/>
      <sheetName val="I96"/>
      <sheetName val="I97"/>
      <sheetName val="I98"/>
      <sheetName val="I99"/>
      <sheetName val="I100"/>
      <sheetName val="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B13" t="str">
            <v>33</v>
          </cell>
          <cell r="C13">
            <v>33</v>
          </cell>
          <cell r="D13" t="str">
            <v>Customer Demand</v>
          </cell>
          <cell r="E13" t="str">
            <v>Residential Services</v>
          </cell>
          <cell r="I13" t="str">
            <v/>
          </cell>
          <cell r="K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5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N13">
            <v>3</v>
          </cell>
          <cell r="AO13">
            <v>12</v>
          </cell>
          <cell r="AP13">
            <v>259</v>
          </cell>
          <cell r="AQ13">
            <v>6</v>
          </cell>
          <cell r="AR13">
            <v>0</v>
          </cell>
          <cell r="AS13">
            <v>0</v>
          </cell>
          <cell r="AT13">
            <v>1.5</v>
          </cell>
          <cell r="AW13">
            <v>0.84450000000000003</v>
          </cell>
          <cell r="AX13">
            <v>7.0375000000000005</v>
          </cell>
          <cell r="AY13">
            <v>38.002499999999998</v>
          </cell>
          <cell r="AZ13">
            <v>11.260000000000002</v>
          </cell>
          <cell r="BA13">
            <v>5.6300000000000008</v>
          </cell>
          <cell r="BD13">
            <v>129.5</v>
          </cell>
          <cell r="BE13">
            <v>0</v>
          </cell>
          <cell r="BF13">
            <v>0</v>
          </cell>
          <cell r="BG13">
            <v>0</v>
          </cell>
          <cell r="BH13">
            <v>129.5</v>
          </cell>
          <cell r="BI13">
            <v>0</v>
          </cell>
          <cell r="BJ13">
            <v>12</v>
          </cell>
          <cell r="BK13">
            <v>0</v>
          </cell>
          <cell r="BL13">
            <v>12</v>
          </cell>
          <cell r="BM13">
            <v>3</v>
          </cell>
          <cell r="BN13">
            <v>0</v>
          </cell>
          <cell r="BO13">
            <v>0</v>
          </cell>
          <cell r="BR13">
            <v>17635.62</v>
          </cell>
          <cell r="BS13">
            <v>5982.5599999999995</v>
          </cell>
          <cell r="BT13">
            <v>6458</v>
          </cell>
          <cell r="BU13">
            <v>51236.5</v>
          </cell>
          <cell r="BV13">
            <v>57974</v>
          </cell>
          <cell r="BW13">
            <v>0</v>
          </cell>
          <cell r="BX13">
            <v>0</v>
          </cell>
          <cell r="BY13">
            <v>139286.68</v>
          </cell>
          <cell r="CB13">
            <v>139286.68</v>
          </cell>
          <cell r="CE13" t="str">
            <v>Y</v>
          </cell>
        </row>
        <row r="14">
          <cell r="B14" t="str">
            <v>30</v>
          </cell>
          <cell r="C14">
            <v>30</v>
          </cell>
          <cell r="D14" t="str">
            <v>Customer Demand</v>
          </cell>
          <cell r="E14" t="str">
            <v>Customer Pad &gt;300kVA</v>
          </cell>
          <cell r="I14" t="str">
            <v/>
          </cell>
          <cell r="K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5</v>
          </cell>
          <cell r="AE14">
            <v>22</v>
          </cell>
          <cell r="AF14">
            <v>58</v>
          </cell>
          <cell r="AG14">
            <v>21.332000000000001</v>
          </cell>
          <cell r="AH14">
            <v>21.332000000000001</v>
          </cell>
          <cell r="AI14">
            <v>55.2</v>
          </cell>
          <cell r="AJ14">
            <v>116</v>
          </cell>
          <cell r="AK14">
            <v>10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W14">
            <v>0.91159199999999996</v>
          </cell>
          <cell r="AX14">
            <v>7.5965999999999996</v>
          </cell>
          <cell r="AY14">
            <v>41.021639999999998</v>
          </cell>
          <cell r="AZ14">
            <v>12.15456</v>
          </cell>
          <cell r="BA14">
            <v>6.07728</v>
          </cell>
          <cell r="BD14">
            <v>0</v>
          </cell>
          <cell r="BE14">
            <v>0</v>
          </cell>
          <cell r="BF14">
            <v>13.332000000000001</v>
          </cell>
          <cell r="BG14">
            <v>0</v>
          </cell>
          <cell r="BH14">
            <v>16</v>
          </cell>
          <cell r="BI14">
            <v>0</v>
          </cell>
          <cell r="BJ14">
            <v>0</v>
          </cell>
          <cell r="BK14">
            <v>68</v>
          </cell>
          <cell r="BL14">
            <v>92</v>
          </cell>
          <cell r="BM14">
            <v>11</v>
          </cell>
          <cell r="BN14">
            <v>0</v>
          </cell>
          <cell r="BO14">
            <v>33</v>
          </cell>
          <cell r="BR14">
            <v>16854.54</v>
          </cell>
          <cell r="BS14">
            <v>6457.8400000000011</v>
          </cell>
          <cell r="BT14">
            <v>6645.64</v>
          </cell>
          <cell r="BU14">
            <v>157063.6</v>
          </cell>
          <cell r="BV14">
            <v>9554</v>
          </cell>
          <cell r="BW14">
            <v>0</v>
          </cell>
          <cell r="BX14">
            <v>-121368</v>
          </cell>
          <cell r="BY14">
            <v>75207.619999999966</v>
          </cell>
          <cell r="CB14">
            <v>214494.29999999996</v>
          </cell>
          <cell r="CE14" t="str">
            <v>Y</v>
          </cell>
        </row>
        <row r="15">
          <cell r="B15" t="str">
            <v>34</v>
          </cell>
          <cell r="C15">
            <v>34</v>
          </cell>
          <cell r="D15" t="str">
            <v>Customer Demand</v>
          </cell>
          <cell r="E15" t="str">
            <v>Other Customer Requests</v>
          </cell>
          <cell r="I15" t="str">
            <v/>
          </cell>
          <cell r="K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5</v>
          </cell>
          <cell r="AE15">
            <v>6</v>
          </cell>
          <cell r="AF15">
            <v>12</v>
          </cell>
          <cell r="AG15">
            <v>12</v>
          </cell>
          <cell r="AH15">
            <v>12</v>
          </cell>
          <cell r="AI15">
            <v>12</v>
          </cell>
          <cell r="AJ15">
            <v>24</v>
          </cell>
          <cell r="AK15">
            <v>3</v>
          </cell>
          <cell r="AN15">
            <v>9</v>
          </cell>
          <cell r="AO15">
            <v>36</v>
          </cell>
          <cell r="AP15">
            <v>192</v>
          </cell>
          <cell r="AQ15">
            <v>12</v>
          </cell>
          <cell r="AR15">
            <v>0</v>
          </cell>
          <cell r="AS15">
            <v>0</v>
          </cell>
          <cell r="AT15">
            <v>4.5</v>
          </cell>
          <cell r="AW15">
            <v>1.0035000000000001</v>
          </cell>
          <cell r="AX15">
            <v>8.3625000000000007</v>
          </cell>
          <cell r="AY15">
            <v>45.157499999999999</v>
          </cell>
          <cell r="AZ15">
            <v>13.380000000000003</v>
          </cell>
          <cell r="BA15">
            <v>6.6900000000000013</v>
          </cell>
          <cell r="BD15">
            <v>96</v>
          </cell>
          <cell r="BE15">
            <v>0</v>
          </cell>
          <cell r="BF15">
            <v>12</v>
          </cell>
          <cell r="BG15">
            <v>0</v>
          </cell>
          <cell r="BH15">
            <v>90</v>
          </cell>
          <cell r="BI15">
            <v>0</v>
          </cell>
          <cell r="BJ15">
            <v>24</v>
          </cell>
          <cell r="BK15">
            <v>18</v>
          </cell>
          <cell r="BL15">
            <v>48</v>
          </cell>
          <cell r="BM15">
            <v>15</v>
          </cell>
          <cell r="BN15">
            <v>0</v>
          </cell>
          <cell r="BO15">
            <v>7.5</v>
          </cell>
          <cell r="BR15">
            <v>20598.059999999998</v>
          </cell>
          <cell r="BS15">
            <v>7108.9400000000005</v>
          </cell>
          <cell r="BT15">
            <v>7338</v>
          </cell>
          <cell r="BU15">
            <v>80244</v>
          </cell>
          <cell r="BV15">
            <v>47837</v>
          </cell>
          <cell r="BW15">
            <v>0</v>
          </cell>
          <cell r="BX15">
            <v>0</v>
          </cell>
          <cell r="BY15">
            <v>163126</v>
          </cell>
          <cell r="CB15">
            <v>377620.29999999993</v>
          </cell>
          <cell r="CE15" t="str">
            <v>Y</v>
          </cell>
        </row>
        <row r="16">
          <cell r="B16" t="str">
            <v>31</v>
          </cell>
          <cell r="C16">
            <v>31</v>
          </cell>
          <cell r="D16" t="str">
            <v>Customer Demand</v>
          </cell>
          <cell r="E16" t="str">
            <v>Services 50-300kVA</v>
          </cell>
          <cell r="I16" t="str">
            <v/>
          </cell>
          <cell r="K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5</v>
          </cell>
          <cell r="AE16">
            <v>19</v>
          </cell>
          <cell r="AF16">
            <v>48</v>
          </cell>
          <cell r="AG16">
            <v>24.666</v>
          </cell>
          <cell r="AH16">
            <v>24.666</v>
          </cell>
          <cell r="AI16">
            <v>44</v>
          </cell>
          <cell r="AJ16">
            <v>96</v>
          </cell>
          <cell r="AK16">
            <v>10</v>
          </cell>
          <cell r="AN16">
            <v>0</v>
          </cell>
          <cell r="AO16">
            <v>0</v>
          </cell>
          <cell r="AP16">
            <v>10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W16">
            <v>0.82899600000000007</v>
          </cell>
          <cell r="AX16">
            <v>6.9083000000000006</v>
          </cell>
          <cell r="AY16">
            <v>37.304820000000007</v>
          </cell>
          <cell r="AZ16">
            <v>11.053280000000001</v>
          </cell>
          <cell r="BA16">
            <v>5.5266400000000004</v>
          </cell>
          <cell r="BD16">
            <v>5</v>
          </cell>
          <cell r="BE16">
            <v>0</v>
          </cell>
          <cell r="BF16">
            <v>20.666</v>
          </cell>
          <cell r="BG16">
            <v>0</v>
          </cell>
          <cell r="BH16">
            <v>19</v>
          </cell>
          <cell r="BI16">
            <v>0</v>
          </cell>
          <cell r="BJ16">
            <v>0</v>
          </cell>
          <cell r="BK16">
            <v>60</v>
          </cell>
          <cell r="BL16">
            <v>64</v>
          </cell>
          <cell r="BM16">
            <v>14</v>
          </cell>
          <cell r="BN16">
            <v>0</v>
          </cell>
          <cell r="BO16">
            <v>28</v>
          </cell>
          <cell r="BR16">
            <v>15545.08</v>
          </cell>
          <cell r="BS16">
            <v>5872.7300000000005</v>
          </cell>
          <cell r="BT16">
            <v>5877.32</v>
          </cell>
          <cell r="BU16">
            <v>118876</v>
          </cell>
          <cell r="BV16">
            <v>15954</v>
          </cell>
          <cell r="BW16">
            <v>0</v>
          </cell>
          <cell r="BX16">
            <v>-125208</v>
          </cell>
          <cell r="BY16">
            <v>36917.129999999976</v>
          </cell>
          <cell r="CB16">
            <v>414537.42999999993</v>
          </cell>
          <cell r="CE16" t="str">
            <v>Y</v>
          </cell>
        </row>
        <row r="17">
          <cell r="B17" t="str">
            <v>32</v>
          </cell>
          <cell r="C17">
            <v>32</v>
          </cell>
          <cell r="D17" t="str">
            <v>Customer Demand</v>
          </cell>
          <cell r="E17" t="str">
            <v>Services &lt;50kVA</v>
          </cell>
          <cell r="I17" t="str">
            <v/>
          </cell>
          <cell r="K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5</v>
          </cell>
          <cell r="AE17">
            <v>13</v>
          </cell>
          <cell r="AF17">
            <v>32</v>
          </cell>
          <cell r="AG17">
            <v>20</v>
          </cell>
          <cell r="AH17">
            <v>20</v>
          </cell>
          <cell r="AI17">
            <v>26</v>
          </cell>
          <cell r="AJ17">
            <v>64</v>
          </cell>
          <cell r="AK17">
            <v>8</v>
          </cell>
          <cell r="AN17">
            <v>4.5</v>
          </cell>
          <cell r="AO17">
            <v>20.5</v>
          </cell>
          <cell r="AP17">
            <v>72</v>
          </cell>
          <cell r="AQ17">
            <v>4</v>
          </cell>
          <cell r="AR17">
            <v>0</v>
          </cell>
          <cell r="AS17">
            <v>0</v>
          </cell>
          <cell r="AT17">
            <v>2</v>
          </cell>
          <cell r="AW17">
            <v>0.85799999999999998</v>
          </cell>
          <cell r="AX17">
            <v>7.15</v>
          </cell>
          <cell r="AY17">
            <v>38.61</v>
          </cell>
          <cell r="AZ17">
            <v>11.440000000000001</v>
          </cell>
          <cell r="BA17">
            <v>5.7200000000000006</v>
          </cell>
          <cell r="BD17">
            <v>35.5</v>
          </cell>
          <cell r="BE17">
            <v>0</v>
          </cell>
          <cell r="BF17">
            <v>20</v>
          </cell>
          <cell r="BG17">
            <v>0</v>
          </cell>
          <cell r="BH17">
            <v>33</v>
          </cell>
          <cell r="BI17">
            <v>0</v>
          </cell>
          <cell r="BJ17">
            <v>8</v>
          </cell>
          <cell r="BK17">
            <v>42</v>
          </cell>
          <cell r="BL17">
            <v>52.5</v>
          </cell>
          <cell r="BM17">
            <v>17</v>
          </cell>
          <cell r="BN17">
            <v>0</v>
          </cell>
          <cell r="BO17">
            <v>20</v>
          </cell>
          <cell r="BR17">
            <v>16853.010000000002</v>
          </cell>
          <cell r="BS17">
            <v>6078.2</v>
          </cell>
          <cell r="BT17">
            <v>6002.5</v>
          </cell>
          <cell r="BU17">
            <v>93449</v>
          </cell>
          <cell r="BV17">
            <v>9341</v>
          </cell>
          <cell r="BW17">
            <v>0</v>
          </cell>
          <cell r="BX17">
            <v>0</v>
          </cell>
          <cell r="BY17">
            <v>131723.71000000002</v>
          </cell>
          <cell r="CB17">
            <v>546261.1399999999</v>
          </cell>
          <cell r="CE17" t="str">
            <v>Y</v>
          </cell>
        </row>
        <row r="18">
          <cell r="B18" t="str">
            <v>24</v>
          </cell>
          <cell r="C18">
            <v>24</v>
          </cell>
          <cell r="D18" t="str">
            <v>Customer Demand</v>
          </cell>
          <cell r="E18" t="str">
            <v>Brock Dedicated Feeder</v>
          </cell>
          <cell r="G18" t="str">
            <v>XLPE</v>
          </cell>
          <cell r="H18">
            <v>1976</v>
          </cell>
          <cell r="J18" t="str">
            <v>Capacity</v>
          </cell>
          <cell r="K18">
            <v>0.1</v>
          </cell>
          <cell r="L18">
            <v>12</v>
          </cell>
          <cell r="M18">
            <v>1000</v>
          </cell>
          <cell r="N18">
            <v>5.1724137931034482E-2</v>
          </cell>
          <cell r="O18">
            <v>10</v>
          </cell>
          <cell r="P18">
            <v>1</v>
          </cell>
          <cell r="Q18">
            <v>8.2256771108006675E-4</v>
          </cell>
          <cell r="R18">
            <v>1</v>
          </cell>
          <cell r="S18">
            <v>0</v>
          </cell>
          <cell r="T18">
            <v>0</v>
          </cell>
          <cell r="U18">
            <v>12000</v>
          </cell>
          <cell r="V18">
            <v>0</v>
          </cell>
          <cell r="W18">
            <v>12000</v>
          </cell>
          <cell r="X18">
            <v>19.741625065921603</v>
          </cell>
          <cell r="Y18">
            <v>0</v>
          </cell>
          <cell r="Z18">
            <v>0</v>
          </cell>
          <cell r="AA18">
            <v>0</v>
          </cell>
          <cell r="AB18">
            <v>5</v>
          </cell>
          <cell r="AE18">
            <v>82.5</v>
          </cell>
          <cell r="AF18">
            <v>36</v>
          </cell>
          <cell r="AG18">
            <v>38.131999999999998</v>
          </cell>
          <cell r="AH18">
            <v>70</v>
          </cell>
          <cell r="AI18">
            <v>40.480000000000004</v>
          </cell>
          <cell r="AJ18">
            <v>136.26400000000001</v>
          </cell>
          <cell r="AK18">
            <v>0</v>
          </cell>
          <cell r="AN18">
            <v>466.5</v>
          </cell>
          <cell r="AO18">
            <v>1371.5</v>
          </cell>
          <cell r="AP18">
            <v>5485</v>
          </cell>
          <cell r="AQ18">
            <v>1350.2</v>
          </cell>
          <cell r="AR18">
            <v>0</v>
          </cell>
          <cell r="AS18">
            <v>280</v>
          </cell>
          <cell r="AT18">
            <v>104.5</v>
          </cell>
          <cell r="AW18">
            <v>28.383228000000003</v>
          </cell>
          <cell r="AX18">
            <v>236.52690000000004</v>
          </cell>
          <cell r="AY18">
            <v>1277.2452600000001</v>
          </cell>
          <cell r="AZ18">
            <v>378.44304000000011</v>
          </cell>
          <cell r="BA18">
            <v>189.22152000000006</v>
          </cell>
          <cell r="BD18">
            <v>1369</v>
          </cell>
          <cell r="BE18">
            <v>0</v>
          </cell>
          <cell r="BF18">
            <v>24</v>
          </cell>
          <cell r="BG18">
            <v>300</v>
          </cell>
          <cell r="BH18">
            <v>914.13328000000001</v>
          </cell>
          <cell r="BI18">
            <v>0</v>
          </cell>
          <cell r="BJ18">
            <v>63</v>
          </cell>
          <cell r="BK18">
            <v>64.265600000000006</v>
          </cell>
          <cell r="BL18">
            <v>1261.3328000000001</v>
          </cell>
          <cell r="BM18">
            <v>201</v>
          </cell>
          <cell r="BN18">
            <v>165</v>
          </cell>
          <cell r="BO18">
            <v>36</v>
          </cell>
          <cell r="BR18">
            <v>567109.59</v>
          </cell>
          <cell r="BS18">
            <v>201070.9</v>
          </cell>
          <cell r="BT18">
            <v>124865.79999999999</v>
          </cell>
          <cell r="BU18">
            <v>337459.1</v>
          </cell>
          <cell r="BV18">
            <v>149200</v>
          </cell>
          <cell r="BW18">
            <v>0</v>
          </cell>
          <cell r="BX18">
            <v>-164000</v>
          </cell>
          <cell r="BY18">
            <v>1215705.3900000001</v>
          </cell>
          <cell r="CB18">
            <v>1761966.53</v>
          </cell>
          <cell r="CE18" t="str">
            <v>Y</v>
          </cell>
        </row>
        <row r="19">
          <cell r="B19" t="str">
            <v>29</v>
          </cell>
          <cell r="C19">
            <v>29</v>
          </cell>
          <cell r="D19" t="str">
            <v>Customer Demand</v>
          </cell>
          <cell r="E19" t="str">
            <v>Customer Substations</v>
          </cell>
          <cell r="I19" t="str">
            <v/>
          </cell>
          <cell r="K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5</v>
          </cell>
          <cell r="AE19">
            <v>11</v>
          </cell>
          <cell r="AF19">
            <v>12</v>
          </cell>
          <cell r="AG19">
            <v>0</v>
          </cell>
          <cell r="AH19">
            <v>0</v>
          </cell>
          <cell r="AI19">
            <v>10.4</v>
          </cell>
          <cell r="AJ19">
            <v>28</v>
          </cell>
          <cell r="AK19">
            <v>1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W19">
            <v>0.18720000000000001</v>
          </cell>
          <cell r="AX19">
            <v>1.56</v>
          </cell>
          <cell r="AY19">
            <v>8.4239999999999995</v>
          </cell>
          <cell r="AZ19">
            <v>2.4960000000000004</v>
          </cell>
          <cell r="BA19">
            <v>1.2480000000000002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6</v>
          </cell>
          <cell r="BI19">
            <v>0</v>
          </cell>
          <cell r="BJ19">
            <v>0</v>
          </cell>
          <cell r="BK19">
            <v>12</v>
          </cell>
          <cell r="BL19">
            <v>16</v>
          </cell>
          <cell r="BM19">
            <v>2</v>
          </cell>
          <cell r="BN19">
            <v>0</v>
          </cell>
          <cell r="BO19">
            <v>9</v>
          </cell>
          <cell r="BR19">
            <v>3452.45</v>
          </cell>
          <cell r="BS19">
            <v>1326.1599999999999</v>
          </cell>
          <cell r="BT19">
            <v>1184</v>
          </cell>
          <cell r="BU19">
            <v>6895.9</v>
          </cell>
          <cell r="BV19">
            <v>8509</v>
          </cell>
          <cell r="BW19">
            <v>0</v>
          </cell>
          <cell r="BX19">
            <v>-27653</v>
          </cell>
          <cell r="BY19">
            <v>-6285.49</v>
          </cell>
          <cell r="CB19">
            <v>1755681.04</v>
          </cell>
          <cell r="CE19" t="str">
            <v>Y</v>
          </cell>
        </row>
        <row r="20">
          <cell r="B20" t="str">
            <v>36</v>
          </cell>
          <cell r="C20">
            <v>36</v>
          </cell>
          <cell r="D20" t="str">
            <v>Customer Demand</v>
          </cell>
          <cell r="E20" t="str">
            <v>Subdivision Development</v>
          </cell>
          <cell r="I20" t="str">
            <v/>
          </cell>
          <cell r="K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5</v>
          </cell>
          <cell r="AE20">
            <v>96.649999999999991</v>
          </cell>
          <cell r="AF20">
            <v>304</v>
          </cell>
          <cell r="AG20">
            <v>107.989</v>
          </cell>
          <cell r="AH20">
            <v>143.989</v>
          </cell>
          <cell r="AI20">
            <v>236.8</v>
          </cell>
          <cell r="AJ20">
            <v>656</v>
          </cell>
          <cell r="AK20">
            <v>13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W20">
            <v>4.6752840000000004</v>
          </cell>
          <cell r="AX20">
            <v>38.960700000000003</v>
          </cell>
          <cell r="AY20">
            <v>210.38777999999999</v>
          </cell>
          <cell r="AZ20">
            <v>62.337120000000006</v>
          </cell>
          <cell r="BA20">
            <v>31.168560000000003</v>
          </cell>
          <cell r="BD20">
            <v>0</v>
          </cell>
          <cell r="BE20">
            <v>0</v>
          </cell>
          <cell r="BF20">
            <v>83.989000000000004</v>
          </cell>
          <cell r="BG20">
            <v>0</v>
          </cell>
          <cell r="BH20">
            <v>290</v>
          </cell>
          <cell r="BI20">
            <v>0</v>
          </cell>
          <cell r="BJ20">
            <v>0</v>
          </cell>
          <cell r="BK20">
            <v>372</v>
          </cell>
          <cell r="BL20">
            <v>568</v>
          </cell>
          <cell r="BM20">
            <v>26</v>
          </cell>
          <cell r="BN20">
            <v>0</v>
          </cell>
          <cell r="BO20">
            <v>280</v>
          </cell>
          <cell r="BR20">
            <v>86396.920000000013</v>
          </cell>
          <cell r="BS20">
            <v>33120.39</v>
          </cell>
          <cell r="BT20">
            <v>40693.78</v>
          </cell>
          <cell r="BU20">
            <v>119002</v>
          </cell>
          <cell r="BV20">
            <v>12300</v>
          </cell>
          <cell r="BW20">
            <v>0</v>
          </cell>
          <cell r="BX20">
            <v>-50000</v>
          </cell>
          <cell r="BY20">
            <v>241513.09000000003</v>
          </cell>
          <cell r="CB20">
            <v>1997194.1300000001</v>
          </cell>
          <cell r="CE20" t="str">
            <v>Y</v>
          </cell>
        </row>
        <row r="21">
          <cell r="B21" t="str">
            <v>06</v>
          </cell>
          <cell r="C21">
            <v>6</v>
          </cell>
          <cell r="D21" t="str">
            <v>Customer Demand / Capacity / Security</v>
          </cell>
          <cell r="E21" t="str">
            <v>VSM91 and VSM92 NRH and Load Relief</v>
          </cell>
          <cell r="I21" t="str">
            <v/>
          </cell>
          <cell r="J21" t="str">
            <v>Niagara Hospital Feeder</v>
          </cell>
          <cell r="K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5</v>
          </cell>
          <cell r="AE21">
            <v>1.7000000000000002</v>
          </cell>
          <cell r="AF21">
            <v>0</v>
          </cell>
          <cell r="AG21">
            <v>44</v>
          </cell>
          <cell r="AH21">
            <v>74</v>
          </cell>
          <cell r="AI21">
            <v>24</v>
          </cell>
          <cell r="AJ21">
            <v>40</v>
          </cell>
          <cell r="AK21">
            <v>0</v>
          </cell>
          <cell r="AN21">
            <v>1107.3000000000002</v>
          </cell>
          <cell r="AO21">
            <v>2386.75</v>
          </cell>
          <cell r="AP21">
            <v>10075.799999999999</v>
          </cell>
          <cell r="AQ21">
            <v>2782.4800000000005</v>
          </cell>
          <cell r="AR21">
            <v>0</v>
          </cell>
          <cell r="AS21">
            <v>481</v>
          </cell>
          <cell r="AT21">
            <v>180</v>
          </cell>
          <cell r="AW21">
            <v>51.591089999999994</v>
          </cell>
          <cell r="AX21">
            <v>429.92574999999999</v>
          </cell>
          <cell r="AY21">
            <v>2321.5990499999998</v>
          </cell>
          <cell r="AZ21">
            <v>687.88120000000004</v>
          </cell>
          <cell r="BA21">
            <v>343.94060000000002</v>
          </cell>
          <cell r="BD21">
            <v>2417.75</v>
          </cell>
          <cell r="BE21">
            <v>0</v>
          </cell>
          <cell r="BF21">
            <v>24</v>
          </cell>
          <cell r="BG21">
            <v>520</v>
          </cell>
          <cell r="BH21">
            <v>1794.9</v>
          </cell>
          <cell r="BI21">
            <v>0</v>
          </cell>
          <cell r="BJ21">
            <v>140</v>
          </cell>
          <cell r="BK21">
            <v>40</v>
          </cell>
          <cell r="BL21">
            <v>2282.08</v>
          </cell>
          <cell r="BM21">
            <v>350.8</v>
          </cell>
          <cell r="BN21">
            <v>313.5</v>
          </cell>
          <cell r="BO21">
            <v>0</v>
          </cell>
          <cell r="BR21">
            <v>1032868.9</v>
          </cell>
          <cell r="BS21">
            <v>365478.76</v>
          </cell>
          <cell r="BT21">
            <v>219171.86</v>
          </cell>
          <cell r="BU21">
            <v>612774.5</v>
          </cell>
          <cell r="BV21">
            <v>76000</v>
          </cell>
          <cell r="BW21">
            <v>0</v>
          </cell>
          <cell r="BX21">
            <v>0</v>
          </cell>
          <cell r="BY21">
            <v>2306294.0200000005</v>
          </cell>
          <cell r="CB21">
            <v>4303488.1500000004</v>
          </cell>
          <cell r="CE21" t="str">
            <v>Y</v>
          </cell>
        </row>
        <row r="22">
          <cell r="B22" t="str">
            <v>08</v>
          </cell>
          <cell r="C22">
            <v>8</v>
          </cell>
          <cell r="D22" t="str">
            <v>Renewal</v>
          </cell>
          <cell r="E22" t="str">
            <v>Taylor SS 2/3</v>
          </cell>
          <cell r="G22" t="str">
            <v>Station Tx</v>
          </cell>
          <cell r="H22">
            <v>1950</v>
          </cell>
          <cell r="I22">
            <v>60</v>
          </cell>
          <cell r="J22" t="str">
            <v>Phase 2 of Renewal Plan</v>
          </cell>
          <cell r="K22">
            <v>10</v>
          </cell>
          <cell r="L22">
            <v>12</v>
          </cell>
          <cell r="M22">
            <v>1000</v>
          </cell>
          <cell r="N22">
            <v>5.1724137931034482E-2</v>
          </cell>
          <cell r="O22">
            <v>10</v>
          </cell>
          <cell r="P22">
            <v>100</v>
          </cell>
          <cell r="Q22">
            <v>4.9979671518304992E-2</v>
          </cell>
          <cell r="R22">
            <v>2</v>
          </cell>
          <cell r="S22">
            <v>0</v>
          </cell>
          <cell r="T22">
            <v>0</v>
          </cell>
          <cell r="U22">
            <v>12000</v>
          </cell>
          <cell r="V22">
            <v>0</v>
          </cell>
          <cell r="W22">
            <v>12000</v>
          </cell>
          <cell r="X22">
            <v>11.995121164393199</v>
          </cell>
          <cell r="Y22">
            <v>0</v>
          </cell>
          <cell r="Z22">
            <v>0</v>
          </cell>
          <cell r="AA22">
            <v>0</v>
          </cell>
          <cell r="AB22">
            <v>5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N22">
            <v>934</v>
          </cell>
          <cell r="AO22">
            <v>2249.5</v>
          </cell>
          <cell r="AP22">
            <v>7136</v>
          </cell>
          <cell r="AQ22">
            <v>2493.86</v>
          </cell>
          <cell r="AR22">
            <v>0</v>
          </cell>
          <cell r="AS22">
            <v>595</v>
          </cell>
          <cell r="AT22">
            <v>200</v>
          </cell>
          <cell r="AW22">
            <v>28.577556000000001</v>
          </cell>
          <cell r="AX22">
            <v>238.14630000000002</v>
          </cell>
          <cell r="AY22">
            <v>1285.9900200000002</v>
          </cell>
          <cell r="AZ22">
            <v>381.03408000000007</v>
          </cell>
          <cell r="BA22">
            <v>190.51704000000004</v>
          </cell>
          <cell r="BD22">
            <v>2247.8249999999998</v>
          </cell>
          <cell r="BE22">
            <v>0</v>
          </cell>
          <cell r="BF22">
            <v>0</v>
          </cell>
          <cell r="BG22">
            <v>700</v>
          </cell>
          <cell r="BH22">
            <v>1884</v>
          </cell>
          <cell r="BI22">
            <v>0</v>
          </cell>
          <cell r="BJ22">
            <v>250</v>
          </cell>
          <cell r="BK22">
            <v>0</v>
          </cell>
          <cell r="BL22">
            <v>1793.8600000000001</v>
          </cell>
          <cell r="BM22">
            <v>476</v>
          </cell>
          <cell r="BN22">
            <v>173.25</v>
          </cell>
          <cell r="BO22">
            <v>0</v>
          </cell>
          <cell r="BR22">
            <v>802492.25000000012</v>
          </cell>
          <cell r="BS22">
            <v>202447.55000000002</v>
          </cell>
          <cell r="BT22">
            <v>212738.66999999998</v>
          </cell>
          <cell r="BU22">
            <v>620135</v>
          </cell>
          <cell r="BV22">
            <v>163000</v>
          </cell>
          <cell r="BW22">
            <v>0</v>
          </cell>
          <cell r="BX22">
            <v>0</v>
          </cell>
          <cell r="BY22">
            <v>2000813.4700000002</v>
          </cell>
          <cell r="CB22">
            <v>6304301.620000001</v>
          </cell>
          <cell r="CE22" t="str">
            <v>Y</v>
          </cell>
        </row>
        <row r="23">
          <cell r="B23" t="str">
            <v>14</v>
          </cell>
          <cell r="C23">
            <v>14</v>
          </cell>
          <cell r="D23" t="str">
            <v>Renewal</v>
          </cell>
          <cell r="E23" t="str">
            <v>Dwntn Net Conv 5 of 5</v>
          </cell>
          <cell r="G23" t="str">
            <v>Chamber Equipment</v>
          </cell>
          <cell r="H23">
            <v>1973</v>
          </cell>
          <cell r="I23">
            <v>37</v>
          </cell>
          <cell r="J23" t="str">
            <v>Final phase of Network conversion</v>
          </cell>
          <cell r="K23">
            <v>10</v>
          </cell>
          <cell r="L23">
            <v>12</v>
          </cell>
          <cell r="M23">
            <v>200</v>
          </cell>
          <cell r="N23">
            <v>1.0344827586206896E-2</v>
          </cell>
          <cell r="O23">
            <v>2</v>
          </cell>
          <cell r="P23">
            <v>20</v>
          </cell>
          <cell r="Q23">
            <v>1.9077373390984517E-2</v>
          </cell>
          <cell r="R23">
            <v>1</v>
          </cell>
          <cell r="S23">
            <v>0</v>
          </cell>
          <cell r="T23">
            <v>0</v>
          </cell>
          <cell r="U23">
            <v>2400</v>
          </cell>
          <cell r="V23">
            <v>0</v>
          </cell>
          <cell r="W23">
            <v>12000</v>
          </cell>
          <cell r="X23">
            <v>13.735708841508853</v>
          </cell>
          <cell r="Y23">
            <v>0</v>
          </cell>
          <cell r="Z23">
            <v>0</v>
          </cell>
          <cell r="AA23">
            <v>0</v>
          </cell>
          <cell r="AB23">
            <v>5</v>
          </cell>
          <cell r="AE23">
            <v>542.04999999999995</v>
          </cell>
          <cell r="AF23">
            <v>440</v>
          </cell>
          <cell r="AG23">
            <v>142.32999999999998</v>
          </cell>
          <cell r="AH23">
            <v>163</v>
          </cell>
          <cell r="AI23">
            <v>389.40000000000003</v>
          </cell>
          <cell r="AJ23">
            <v>1143.6600000000001</v>
          </cell>
          <cell r="AK23">
            <v>34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W23">
            <v>8.5633200000000009</v>
          </cell>
          <cell r="AX23">
            <v>71.361000000000004</v>
          </cell>
          <cell r="AY23">
            <v>385.34940000000006</v>
          </cell>
          <cell r="AZ23">
            <v>114.17760000000001</v>
          </cell>
          <cell r="BA23">
            <v>57.088800000000006</v>
          </cell>
          <cell r="BD23">
            <v>0</v>
          </cell>
          <cell r="BE23">
            <v>0</v>
          </cell>
          <cell r="BF23">
            <v>92</v>
          </cell>
          <cell r="BG23">
            <v>0</v>
          </cell>
          <cell r="BH23">
            <v>292.66199999999998</v>
          </cell>
          <cell r="BI23">
            <v>0</v>
          </cell>
          <cell r="BJ23">
            <v>0</v>
          </cell>
          <cell r="BK23">
            <v>561.3309999999999</v>
          </cell>
          <cell r="BL23">
            <v>832.66200000000003</v>
          </cell>
          <cell r="BM23">
            <v>48</v>
          </cell>
          <cell r="BN23">
            <v>0</v>
          </cell>
          <cell r="BO23">
            <v>330</v>
          </cell>
          <cell r="BR23">
            <v>162012.50000000003</v>
          </cell>
          <cell r="BS23">
            <v>60663.79</v>
          </cell>
          <cell r="BT23">
            <v>57843.06</v>
          </cell>
          <cell r="BU23">
            <v>650309</v>
          </cell>
          <cell r="BV23">
            <v>117534</v>
          </cell>
          <cell r="BW23">
            <v>0</v>
          </cell>
          <cell r="BX23">
            <v>0</v>
          </cell>
          <cell r="BY23">
            <v>1048362.3500000001</v>
          </cell>
          <cell r="CB23">
            <v>7352663.9700000007</v>
          </cell>
          <cell r="CE23" t="str">
            <v>Y</v>
          </cell>
        </row>
        <row r="24">
          <cell r="B24" t="str">
            <v>27</v>
          </cell>
          <cell r="C24">
            <v>27</v>
          </cell>
          <cell r="D24" t="str">
            <v>Renewal</v>
          </cell>
          <cell r="E24" t="str">
            <v>Overhead Renewal</v>
          </cell>
          <cell r="I24" t="str">
            <v/>
          </cell>
          <cell r="J24" t="str">
            <v>Reactive Renewal</v>
          </cell>
          <cell r="K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5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N24">
            <v>156.04999999999998</v>
          </cell>
          <cell r="AO24">
            <v>549.23</v>
          </cell>
          <cell r="AP24">
            <v>1184.8</v>
          </cell>
          <cell r="AQ24">
            <v>538.23</v>
          </cell>
          <cell r="AR24">
            <v>0</v>
          </cell>
          <cell r="AS24">
            <v>137.5</v>
          </cell>
          <cell r="AT24">
            <v>41.5</v>
          </cell>
          <cell r="AW24">
            <v>7.8219299999999992</v>
          </cell>
          <cell r="AX24">
            <v>65.182749999999999</v>
          </cell>
          <cell r="AY24">
            <v>351.98685</v>
          </cell>
          <cell r="AZ24">
            <v>104.2924</v>
          </cell>
          <cell r="BA24">
            <v>52.1462</v>
          </cell>
          <cell r="BD24">
            <v>548.5625</v>
          </cell>
          <cell r="BE24">
            <v>0</v>
          </cell>
          <cell r="BF24">
            <v>0</v>
          </cell>
          <cell r="BG24">
            <v>170</v>
          </cell>
          <cell r="BH24">
            <v>437.9</v>
          </cell>
          <cell r="BI24">
            <v>0</v>
          </cell>
          <cell r="BJ24">
            <v>70</v>
          </cell>
          <cell r="BK24">
            <v>0</v>
          </cell>
          <cell r="BL24">
            <v>412.33</v>
          </cell>
          <cell r="BM24">
            <v>121.6</v>
          </cell>
          <cell r="BN24">
            <v>4.125</v>
          </cell>
          <cell r="BO24">
            <v>0</v>
          </cell>
          <cell r="BR24">
            <v>151911.38</v>
          </cell>
          <cell r="BS24">
            <v>55411.68</v>
          </cell>
          <cell r="BT24">
            <v>50572.44</v>
          </cell>
          <cell r="BU24">
            <v>173817.5</v>
          </cell>
          <cell r="BV24">
            <v>29500</v>
          </cell>
          <cell r="BW24">
            <v>0</v>
          </cell>
          <cell r="BX24">
            <v>0</v>
          </cell>
          <cell r="BY24">
            <v>461212.99999999988</v>
          </cell>
          <cell r="CB24">
            <v>7813876.9700000007</v>
          </cell>
          <cell r="CE24" t="str">
            <v>Y</v>
          </cell>
        </row>
        <row r="25">
          <cell r="B25" t="str">
            <v>28</v>
          </cell>
          <cell r="C25">
            <v>28</v>
          </cell>
          <cell r="D25" t="str">
            <v>Renewal</v>
          </cell>
          <cell r="E25" t="str">
            <v>Underground Renewal</v>
          </cell>
          <cell r="I25" t="str">
            <v/>
          </cell>
          <cell r="J25" t="str">
            <v>Reactive Renewal</v>
          </cell>
          <cell r="K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5</v>
          </cell>
          <cell r="AE25">
            <v>208.7</v>
          </cell>
          <cell r="AF25">
            <v>170</v>
          </cell>
          <cell r="AG25">
            <v>178.65050000000002</v>
          </cell>
          <cell r="AH25">
            <v>205.31799999999998</v>
          </cell>
          <cell r="AI25">
            <v>225.4</v>
          </cell>
          <cell r="AJ25">
            <v>498.66500000000002</v>
          </cell>
          <cell r="AK25">
            <v>17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W25">
            <v>4.5112005000000002</v>
          </cell>
          <cell r="AX25">
            <v>37.593337500000004</v>
          </cell>
          <cell r="AY25">
            <v>203.00402250000002</v>
          </cell>
          <cell r="AZ25">
            <v>60.149340000000009</v>
          </cell>
          <cell r="BA25">
            <v>30.074670000000005</v>
          </cell>
          <cell r="BD25">
            <v>0</v>
          </cell>
          <cell r="BE25">
            <v>0</v>
          </cell>
          <cell r="BF25">
            <v>121.327</v>
          </cell>
          <cell r="BG25">
            <v>0</v>
          </cell>
          <cell r="BH25">
            <v>148.66129999999998</v>
          </cell>
          <cell r="BI25">
            <v>0</v>
          </cell>
          <cell r="BJ25">
            <v>0</v>
          </cell>
          <cell r="BK25">
            <v>328.33</v>
          </cell>
          <cell r="BL25">
            <v>338.661</v>
          </cell>
          <cell r="BM25">
            <v>29</v>
          </cell>
          <cell r="BN25">
            <v>0</v>
          </cell>
          <cell r="BO25">
            <v>126.5</v>
          </cell>
          <cell r="BR25">
            <v>86418.270000000019</v>
          </cell>
          <cell r="BS25">
            <v>31957.99</v>
          </cell>
          <cell r="BT25">
            <v>30304.51</v>
          </cell>
          <cell r="BU25">
            <v>235321.5</v>
          </cell>
          <cell r="BV25">
            <v>28325</v>
          </cell>
          <cell r="BW25">
            <v>0</v>
          </cell>
          <cell r="BX25">
            <v>0</v>
          </cell>
          <cell r="BY25">
            <v>412327.26999999996</v>
          </cell>
          <cell r="CB25">
            <v>8226204.2400000002</v>
          </cell>
          <cell r="CE25" t="str">
            <v>Y</v>
          </cell>
        </row>
        <row r="26">
          <cell r="B26" t="str">
            <v>25</v>
          </cell>
          <cell r="C26">
            <v>25</v>
          </cell>
          <cell r="D26" t="str">
            <v>Renewal</v>
          </cell>
          <cell r="E26" t="str">
            <v>Pole Residual Replacement</v>
          </cell>
          <cell r="I26" t="str">
            <v/>
          </cell>
          <cell r="J26" t="str">
            <v>Poles to be repaired based on testing (Year/Customers/Time inflated)</v>
          </cell>
          <cell r="K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5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N26">
            <v>90</v>
          </cell>
          <cell r="AO26">
            <v>240</v>
          </cell>
          <cell r="AP26">
            <v>480</v>
          </cell>
          <cell r="AQ26">
            <v>360</v>
          </cell>
          <cell r="AR26">
            <v>0</v>
          </cell>
          <cell r="AS26">
            <v>120</v>
          </cell>
          <cell r="AT26">
            <v>30</v>
          </cell>
          <cell r="AW26">
            <v>3.96</v>
          </cell>
          <cell r="AX26">
            <v>33</v>
          </cell>
          <cell r="AY26">
            <v>178.2</v>
          </cell>
          <cell r="AZ26">
            <v>52.800000000000004</v>
          </cell>
          <cell r="BA26">
            <v>26.400000000000002</v>
          </cell>
          <cell r="BD26">
            <v>240</v>
          </cell>
          <cell r="BE26">
            <v>0</v>
          </cell>
          <cell r="BF26">
            <v>0</v>
          </cell>
          <cell r="BG26">
            <v>120</v>
          </cell>
          <cell r="BH26">
            <v>240</v>
          </cell>
          <cell r="BI26">
            <v>0</v>
          </cell>
          <cell r="BJ26">
            <v>0</v>
          </cell>
          <cell r="BK26">
            <v>0</v>
          </cell>
          <cell r="BL26">
            <v>240</v>
          </cell>
          <cell r="BM26">
            <v>90</v>
          </cell>
          <cell r="BN26">
            <v>0</v>
          </cell>
          <cell r="BO26">
            <v>0</v>
          </cell>
          <cell r="BR26">
            <v>72462.77</v>
          </cell>
          <cell r="BS26">
            <v>28053.210000000003</v>
          </cell>
          <cell r="BT26">
            <v>27870</v>
          </cell>
          <cell r="BU26">
            <v>108000</v>
          </cell>
          <cell r="BV26">
            <v>26700</v>
          </cell>
          <cell r="BW26">
            <v>0</v>
          </cell>
          <cell r="BX26">
            <v>0</v>
          </cell>
          <cell r="BY26">
            <v>263085.98000000004</v>
          </cell>
          <cell r="CB26">
            <v>8489290.2200000007</v>
          </cell>
          <cell r="CE26" t="str">
            <v>Y</v>
          </cell>
        </row>
        <row r="27">
          <cell r="B27" t="str">
            <v>10</v>
          </cell>
          <cell r="C27">
            <v>10</v>
          </cell>
          <cell r="D27" t="str">
            <v>Renewal</v>
          </cell>
          <cell r="E27" t="str">
            <v>Defective Tx Replacement</v>
          </cell>
          <cell r="I27" t="str">
            <v/>
          </cell>
          <cell r="J27" t="str">
            <v>Transformers required to be replaced due to testing (Year/Customers/Time inflated)</v>
          </cell>
          <cell r="K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5</v>
          </cell>
          <cell r="AE27">
            <v>33.28</v>
          </cell>
          <cell r="AF27">
            <v>48</v>
          </cell>
          <cell r="AG27">
            <v>101.188</v>
          </cell>
          <cell r="AH27">
            <v>117.988</v>
          </cell>
          <cell r="AI27">
            <v>67.44</v>
          </cell>
          <cell r="AJ27">
            <v>118.4</v>
          </cell>
          <cell r="AK27">
            <v>12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W27">
            <v>1.4948880000000002</v>
          </cell>
          <cell r="AX27">
            <v>12.457400000000002</v>
          </cell>
          <cell r="AY27">
            <v>67.269960000000012</v>
          </cell>
          <cell r="AZ27">
            <v>19.931840000000005</v>
          </cell>
          <cell r="BA27">
            <v>9.9659200000000023</v>
          </cell>
          <cell r="BD27">
            <v>0</v>
          </cell>
          <cell r="BE27">
            <v>0</v>
          </cell>
          <cell r="BF27">
            <v>89.988</v>
          </cell>
          <cell r="BG27">
            <v>0</v>
          </cell>
          <cell r="BH27">
            <v>23.200000000000003</v>
          </cell>
          <cell r="BI27">
            <v>0</v>
          </cell>
          <cell r="BJ27">
            <v>0</v>
          </cell>
          <cell r="BK27">
            <v>100.4</v>
          </cell>
          <cell r="BL27">
            <v>59.2</v>
          </cell>
          <cell r="BM27">
            <v>18</v>
          </cell>
          <cell r="BN27">
            <v>0</v>
          </cell>
          <cell r="BO27">
            <v>30</v>
          </cell>
          <cell r="BR27">
            <v>29284.18</v>
          </cell>
          <cell r="BS27">
            <v>10590.01</v>
          </cell>
          <cell r="BT27">
            <v>8990.9599999999991</v>
          </cell>
          <cell r="BU27">
            <v>129884</v>
          </cell>
          <cell r="BV27">
            <v>6300</v>
          </cell>
          <cell r="BW27">
            <v>0</v>
          </cell>
          <cell r="BX27">
            <v>0</v>
          </cell>
          <cell r="BY27">
            <v>185049.15000000002</v>
          </cell>
          <cell r="CB27">
            <v>8674339.370000001</v>
          </cell>
          <cell r="CE27" t="str">
            <v>Y</v>
          </cell>
        </row>
        <row r="28">
          <cell r="B28" t="str">
            <v>26</v>
          </cell>
          <cell r="C28">
            <v>26</v>
          </cell>
          <cell r="D28" t="str">
            <v>Roadway Reconstruction</v>
          </cell>
          <cell r="E28" t="str">
            <v>City Relocations</v>
          </cell>
          <cell r="G28" t="str">
            <v>Poles</v>
          </cell>
          <cell r="H28">
            <v>1920</v>
          </cell>
          <cell r="I28">
            <v>90</v>
          </cell>
          <cell r="J28" t="str">
            <v>Required Project for City</v>
          </cell>
          <cell r="K28">
            <v>10</v>
          </cell>
          <cell r="L28">
            <v>12</v>
          </cell>
          <cell r="M28">
            <v>1000</v>
          </cell>
          <cell r="N28">
            <v>5.1724137931034482E-2</v>
          </cell>
          <cell r="O28">
            <v>10</v>
          </cell>
          <cell r="P28">
            <v>100</v>
          </cell>
          <cell r="Q28">
            <v>0.23375976803176687</v>
          </cell>
          <cell r="R28">
            <v>5</v>
          </cell>
          <cell r="S28">
            <v>0</v>
          </cell>
          <cell r="T28">
            <v>0</v>
          </cell>
          <cell r="U28">
            <v>12000</v>
          </cell>
          <cell r="V28">
            <v>0</v>
          </cell>
          <cell r="W28">
            <v>12000</v>
          </cell>
          <cell r="X28">
            <v>56.102344327624046</v>
          </cell>
          <cell r="Y28">
            <v>1</v>
          </cell>
          <cell r="Z28">
            <v>0</v>
          </cell>
          <cell r="AA28">
            <v>0</v>
          </cell>
          <cell r="AB28">
            <v>5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N28">
            <v>152</v>
          </cell>
          <cell r="AO28">
            <v>495.2</v>
          </cell>
          <cell r="AP28">
            <v>990.4</v>
          </cell>
          <cell r="AQ28">
            <v>555.20000000000005</v>
          </cell>
          <cell r="AR28">
            <v>0</v>
          </cell>
          <cell r="AS28">
            <v>148</v>
          </cell>
          <cell r="AT28">
            <v>45</v>
          </cell>
          <cell r="AW28">
            <v>7.1574000000000009</v>
          </cell>
          <cell r="AX28">
            <v>59.64500000000001</v>
          </cell>
          <cell r="AY28">
            <v>322.08300000000008</v>
          </cell>
          <cell r="AZ28">
            <v>95.432000000000016</v>
          </cell>
          <cell r="BA28">
            <v>47.716000000000008</v>
          </cell>
          <cell r="BD28">
            <v>495.2</v>
          </cell>
          <cell r="BE28">
            <v>0</v>
          </cell>
          <cell r="BF28">
            <v>0</v>
          </cell>
          <cell r="BG28">
            <v>185</v>
          </cell>
          <cell r="BH28">
            <v>483.2</v>
          </cell>
          <cell r="BI28">
            <v>0</v>
          </cell>
          <cell r="BJ28">
            <v>91</v>
          </cell>
          <cell r="BK28">
            <v>0</v>
          </cell>
          <cell r="BL28">
            <v>360</v>
          </cell>
          <cell r="BM28">
            <v>127</v>
          </cell>
          <cell r="BN28">
            <v>0</v>
          </cell>
          <cell r="BO28">
            <v>0</v>
          </cell>
          <cell r="BR28">
            <v>136799.36000000002</v>
          </cell>
          <cell r="BS28">
            <v>50704.049999999996</v>
          </cell>
          <cell r="BT28">
            <v>49022.2</v>
          </cell>
          <cell r="BU28">
            <v>142650</v>
          </cell>
          <cell r="BV28">
            <v>48614</v>
          </cell>
          <cell r="BW28">
            <v>0</v>
          </cell>
          <cell r="BX28">
            <v>0</v>
          </cell>
          <cell r="BY28">
            <v>427789.60999999993</v>
          </cell>
          <cell r="CB28">
            <v>9102128.9800000004</v>
          </cell>
          <cell r="CE28" t="str">
            <v>Y</v>
          </cell>
        </row>
        <row r="29">
          <cell r="B29" t="str">
            <v>35</v>
          </cell>
          <cell r="C29">
            <v>35</v>
          </cell>
          <cell r="D29" t="str">
            <v>Safety</v>
          </cell>
          <cell r="E29" t="str">
            <v>Secondary Pedestals ph 1 of 10</v>
          </cell>
          <cell r="G29">
            <v>0</v>
          </cell>
          <cell r="H29">
            <v>0</v>
          </cell>
          <cell r="I29">
            <v>2010</v>
          </cell>
          <cell r="J29" t="str">
            <v>Safety Project</v>
          </cell>
          <cell r="K29">
            <v>10</v>
          </cell>
          <cell r="L29">
            <v>0</v>
          </cell>
          <cell r="M29">
            <v>0</v>
          </cell>
          <cell r="N29">
            <v>0</v>
          </cell>
          <cell r="O29">
            <v>0.1</v>
          </cell>
          <cell r="P29">
            <v>1</v>
          </cell>
          <cell r="Q29">
            <v>0.01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100000</v>
          </cell>
          <cell r="BW29">
            <v>0</v>
          </cell>
          <cell r="BX29">
            <v>0</v>
          </cell>
          <cell r="BY29">
            <v>100000</v>
          </cell>
          <cell r="CB29">
            <v>9202128.9800000004</v>
          </cell>
          <cell r="CE29" t="str">
            <v>Y</v>
          </cell>
        </row>
        <row r="30">
          <cell r="B30" t="str">
            <v>23</v>
          </cell>
          <cell r="C30">
            <v>23</v>
          </cell>
          <cell r="D30" t="str">
            <v>Tx Expansion</v>
          </cell>
          <cell r="E30" t="str">
            <v>Vansickle TS H1 Contribution</v>
          </cell>
          <cell r="G30">
            <v>0</v>
          </cell>
          <cell r="H30">
            <v>0</v>
          </cell>
          <cell r="J30" t="str">
            <v>Capital Contribution for station expansion</v>
          </cell>
          <cell r="K30">
            <v>0.1</v>
          </cell>
          <cell r="L30">
            <v>0</v>
          </cell>
          <cell r="M30">
            <v>0</v>
          </cell>
          <cell r="N30">
            <v>0</v>
          </cell>
          <cell r="O30">
            <v>0.1</v>
          </cell>
          <cell r="P30">
            <v>1.0000000000000002E-2</v>
          </cell>
          <cell r="Q30">
            <v>4.0000000000000007E-6</v>
          </cell>
          <cell r="R30">
            <v>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2500000</v>
          </cell>
          <cell r="BW30">
            <v>0</v>
          </cell>
          <cell r="BX30">
            <v>0</v>
          </cell>
          <cell r="BY30">
            <v>2500000</v>
          </cell>
          <cell r="CB30">
            <v>11702128.98</v>
          </cell>
          <cell r="CE30" t="str">
            <v>Y</v>
          </cell>
        </row>
        <row r="31">
          <cell r="B31" t="str">
            <v>37</v>
          </cell>
          <cell r="C31">
            <v>37</v>
          </cell>
          <cell r="D31" t="str">
            <v>Security</v>
          </cell>
          <cell r="E31" t="str">
            <v>LockHart Dr. Phase 2/2</v>
          </cell>
          <cell r="G31" t="str">
            <v>XLPE</v>
          </cell>
          <cell r="H31">
            <v>1978</v>
          </cell>
          <cell r="I31">
            <v>32</v>
          </cell>
          <cell r="J31" t="str">
            <v>Necessary for Brock</v>
          </cell>
          <cell r="K31">
            <v>10</v>
          </cell>
          <cell r="L31">
            <v>8</v>
          </cell>
          <cell r="M31">
            <v>1000</v>
          </cell>
          <cell r="N31">
            <v>3.4482758620689655E-2</v>
          </cell>
          <cell r="O31">
            <v>7</v>
          </cell>
          <cell r="P31">
            <v>70</v>
          </cell>
          <cell r="Q31">
            <v>0.45538250080846654</v>
          </cell>
          <cell r="R31">
            <v>5</v>
          </cell>
          <cell r="S31">
            <v>3</v>
          </cell>
          <cell r="T31">
            <v>2</v>
          </cell>
          <cell r="U31">
            <v>8000</v>
          </cell>
          <cell r="V31">
            <v>15000</v>
          </cell>
          <cell r="W31">
            <v>8000</v>
          </cell>
          <cell r="X31">
            <v>201.66939321517802</v>
          </cell>
          <cell r="Y31">
            <v>5</v>
          </cell>
          <cell r="Z31">
            <v>3</v>
          </cell>
          <cell r="AA31">
            <v>2</v>
          </cell>
          <cell r="AB31">
            <v>3.5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N31">
            <v>40.6</v>
          </cell>
          <cell r="AO31">
            <v>148.94999999999999</v>
          </cell>
          <cell r="AP31">
            <v>888</v>
          </cell>
          <cell r="AQ31">
            <v>135.96</v>
          </cell>
          <cell r="AR31">
            <v>0</v>
          </cell>
          <cell r="AS31">
            <v>47</v>
          </cell>
          <cell r="AT31">
            <v>23</v>
          </cell>
          <cell r="AW31">
            <v>3.85053</v>
          </cell>
          <cell r="AX31">
            <v>32.08775</v>
          </cell>
          <cell r="AY31">
            <v>173.27384999999998</v>
          </cell>
          <cell r="AZ31">
            <v>51.340400000000002</v>
          </cell>
          <cell r="BA31">
            <v>25.670200000000001</v>
          </cell>
          <cell r="BD31">
            <v>148.44999999999999</v>
          </cell>
          <cell r="BE31">
            <v>0</v>
          </cell>
          <cell r="BF31">
            <v>0</v>
          </cell>
          <cell r="BG31">
            <v>32</v>
          </cell>
          <cell r="BH31">
            <v>64</v>
          </cell>
          <cell r="BI31">
            <v>0</v>
          </cell>
          <cell r="BJ31">
            <v>0</v>
          </cell>
          <cell r="BK31">
            <v>0</v>
          </cell>
          <cell r="BL31">
            <v>108.96000000000001</v>
          </cell>
          <cell r="BM31">
            <v>25.6</v>
          </cell>
          <cell r="BN31">
            <v>49.5</v>
          </cell>
          <cell r="BO31">
            <v>0</v>
          </cell>
          <cell r="BR31">
            <v>76646.209999999992</v>
          </cell>
          <cell r="BS31">
            <v>27277.7</v>
          </cell>
          <cell r="BT31">
            <v>12459.02</v>
          </cell>
          <cell r="BU31">
            <v>32934</v>
          </cell>
          <cell r="BV31">
            <v>4400</v>
          </cell>
          <cell r="BW31">
            <v>0</v>
          </cell>
          <cell r="BX31">
            <v>0</v>
          </cell>
          <cell r="BY31">
            <v>153716.93000000002</v>
          </cell>
          <cell r="CB31">
            <v>11855845.91</v>
          </cell>
          <cell r="CE31" t="str">
            <v>Y</v>
          </cell>
        </row>
        <row r="32">
          <cell r="B32" t="str">
            <v>20</v>
          </cell>
          <cell r="C32">
            <v>20</v>
          </cell>
          <cell r="D32" t="str">
            <v>Security/Capacity</v>
          </cell>
          <cell r="E32" t="str">
            <v>New Vansickle VSM61 Feeder</v>
          </cell>
          <cell r="G32" t="str">
            <v>XLPE</v>
          </cell>
          <cell r="H32">
            <v>1977</v>
          </cell>
          <cell r="I32">
            <v>33</v>
          </cell>
          <cell r="J32" t="str">
            <v>Egress cable</v>
          </cell>
          <cell r="K32">
            <v>10</v>
          </cell>
          <cell r="L32">
            <v>12</v>
          </cell>
          <cell r="M32">
            <v>1000</v>
          </cell>
          <cell r="N32">
            <v>5.1724137931034482E-2</v>
          </cell>
          <cell r="O32">
            <v>10</v>
          </cell>
          <cell r="P32">
            <v>100</v>
          </cell>
          <cell r="Q32">
            <v>0.18036864754249157</v>
          </cell>
          <cell r="R32">
            <v>5</v>
          </cell>
          <cell r="S32">
            <v>3</v>
          </cell>
          <cell r="T32">
            <v>1</v>
          </cell>
          <cell r="U32">
            <v>12000</v>
          </cell>
          <cell r="V32">
            <v>5000</v>
          </cell>
          <cell r="W32">
            <v>12000</v>
          </cell>
          <cell r="X32">
            <v>26.153453893661279</v>
          </cell>
          <cell r="Y32">
            <v>0</v>
          </cell>
          <cell r="Z32">
            <v>3</v>
          </cell>
          <cell r="AA32">
            <v>2</v>
          </cell>
          <cell r="AB32">
            <v>2.8</v>
          </cell>
          <cell r="AE32">
            <v>118.42699999999999</v>
          </cell>
          <cell r="AF32">
            <v>50.800000000000004</v>
          </cell>
          <cell r="AG32">
            <v>19.384550000000001</v>
          </cell>
          <cell r="AH32">
            <v>44.7</v>
          </cell>
          <cell r="AI32">
            <v>34.036000000000001</v>
          </cell>
          <cell r="AJ32">
            <v>159.16910000000001</v>
          </cell>
          <cell r="AK32">
            <v>0</v>
          </cell>
          <cell r="AN32">
            <v>356.2</v>
          </cell>
          <cell r="AO32">
            <v>1179</v>
          </cell>
          <cell r="AP32">
            <v>4805</v>
          </cell>
          <cell r="AQ32">
            <v>1365.7</v>
          </cell>
          <cell r="AR32">
            <v>0</v>
          </cell>
          <cell r="AS32">
            <v>310</v>
          </cell>
          <cell r="AT32">
            <v>118.5</v>
          </cell>
          <cell r="AW32">
            <v>25.682749949999998</v>
          </cell>
          <cell r="AX32">
            <v>214.02291624999998</v>
          </cell>
          <cell r="AY32">
            <v>1155.7237477499998</v>
          </cell>
          <cell r="AZ32">
            <v>342.436666</v>
          </cell>
          <cell r="BA32">
            <v>171.218333</v>
          </cell>
          <cell r="BD32">
            <v>1178</v>
          </cell>
          <cell r="BE32">
            <v>0</v>
          </cell>
          <cell r="BF32">
            <v>8</v>
          </cell>
          <cell r="BG32">
            <v>325</v>
          </cell>
          <cell r="BH32">
            <v>945.18582000000004</v>
          </cell>
          <cell r="BI32">
            <v>0</v>
          </cell>
          <cell r="BJ32">
            <v>42</v>
          </cell>
          <cell r="BK32">
            <v>57.572910000000007</v>
          </cell>
          <cell r="BL32">
            <v>1116.1858200000001</v>
          </cell>
          <cell r="BM32">
            <v>205.2</v>
          </cell>
          <cell r="BN32">
            <v>165</v>
          </cell>
          <cell r="BO32">
            <v>50.800000000000004</v>
          </cell>
          <cell r="BR32">
            <v>506427.31</v>
          </cell>
          <cell r="BS32">
            <v>181940.31999999998</v>
          </cell>
          <cell r="BT32">
            <v>115564.59999999999</v>
          </cell>
          <cell r="BU32">
            <v>250257.93</v>
          </cell>
          <cell r="BV32">
            <v>54650</v>
          </cell>
          <cell r="BW32">
            <v>0</v>
          </cell>
          <cell r="BX32">
            <v>0</v>
          </cell>
          <cell r="BY32">
            <v>1108840.1600000001</v>
          </cell>
          <cell r="CB32">
            <v>12964686.07</v>
          </cell>
          <cell r="CE32" t="str">
            <v>Y</v>
          </cell>
        </row>
        <row r="33">
          <cell r="B33" t="str">
            <v>05</v>
          </cell>
          <cell r="C33">
            <v>5</v>
          </cell>
          <cell r="D33" t="str">
            <v>Security</v>
          </cell>
          <cell r="E33" t="str">
            <v>New VSM51 - Feeder Expansion to tie to CTM17</v>
          </cell>
          <cell r="G33" t="str">
            <v>Station Tx</v>
          </cell>
          <cell r="H33">
            <v>1976</v>
          </cell>
          <cell r="I33">
            <v>34</v>
          </cell>
          <cell r="J33" t="str">
            <v>Security</v>
          </cell>
          <cell r="K33">
            <v>10</v>
          </cell>
          <cell r="L33">
            <v>12</v>
          </cell>
          <cell r="M33">
            <v>1000</v>
          </cell>
          <cell r="N33">
            <v>5.1724137931034482E-2</v>
          </cell>
          <cell r="O33">
            <v>10</v>
          </cell>
          <cell r="P33">
            <v>100</v>
          </cell>
          <cell r="Q33">
            <v>0.15910638471806085</v>
          </cell>
          <cell r="R33">
            <v>5</v>
          </cell>
          <cell r="S33">
            <v>2</v>
          </cell>
          <cell r="T33">
            <v>1</v>
          </cell>
          <cell r="U33">
            <v>12000</v>
          </cell>
          <cell r="V33">
            <v>5000</v>
          </cell>
          <cell r="W33">
            <v>12000</v>
          </cell>
          <cell r="X33">
            <v>23.070425784118822</v>
          </cell>
          <cell r="Y33">
            <v>0</v>
          </cell>
          <cell r="Z33">
            <v>3</v>
          </cell>
          <cell r="AA33">
            <v>2</v>
          </cell>
          <cell r="AB33">
            <v>2.6500000000000004</v>
          </cell>
          <cell r="AE33">
            <v>372.4</v>
          </cell>
          <cell r="AF33">
            <v>208</v>
          </cell>
          <cell r="AG33">
            <v>16</v>
          </cell>
          <cell r="AH33">
            <v>40</v>
          </cell>
          <cell r="AI33">
            <v>139.19999999999999</v>
          </cell>
          <cell r="AJ33">
            <v>608</v>
          </cell>
          <cell r="AK33">
            <v>6</v>
          </cell>
          <cell r="AN33">
            <v>525.5</v>
          </cell>
          <cell r="AO33">
            <v>977.85</v>
          </cell>
          <cell r="AP33">
            <v>4095</v>
          </cell>
          <cell r="AQ33">
            <v>1012.38</v>
          </cell>
          <cell r="AR33">
            <v>0</v>
          </cell>
          <cell r="AS33">
            <v>206</v>
          </cell>
          <cell r="AT33">
            <v>75</v>
          </cell>
          <cell r="AW33">
            <v>24.843990000000002</v>
          </cell>
          <cell r="AX33">
            <v>207.03325000000001</v>
          </cell>
          <cell r="AY33">
            <v>1117.97955</v>
          </cell>
          <cell r="AZ33">
            <v>331.25320000000005</v>
          </cell>
          <cell r="BA33">
            <v>165.62660000000002</v>
          </cell>
          <cell r="BD33">
            <v>988.6</v>
          </cell>
          <cell r="BE33">
            <v>0</v>
          </cell>
          <cell r="BF33">
            <v>0</v>
          </cell>
          <cell r="BG33">
            <v>225</v>
          </cell>
          <cell r="BH33">
            <v>834</v>
          </cell>
          <cell r="BI33">
            <v>0</v>
          </cell>
          <cell r="BJ33">
            <v>42</v>
          </cell>
          <cell r="BK33">
            <v>240</v>
          </cell>
          <cell r="BL33">
            <v>1240.3800000000001</v>
          </cell>
          <cell r="BM33">
            <v>161</v>
          </cell>
          <cell r="BN33">
            <v>148.5</v>
          </cell>
          <cell r="BO33">
            <v>184</v>
          </cell>
          <cell r="BR33">
            <v>494857.8</v>
          </cell>
          <cell r="BS33">
            <v>175998.41999999998</v>
          </cell>
          <cell r="BT33">
            <v>112446.36</v>
          </cell>
          <cell r="BU33">
            <v>380068</v>
          </cell>
          <cell r="BV33">
            <v>93650</v>
          </cell>
          <cell r="BW33">
            <v>0</v>
          </cell>
          <cell r="BX33">
            <v>0</v>
          </cell>
          <cell r="BY33">
            <v>1257020.58</v>
          </cell>
          <cell r="CB33">
            <v>14221706.65</v>
          </cell>
          <cell r="CE33" t="str">
            <v>Y</v>
          </cell>
        </row>
        <row r="34">
          <cell r="B34" t="str">
            <v>13</v>
          </cell>
          <cell r="C34">
            <v>13</v>
          </cell>
          <cell r="D34" t="str">
            <v>Renewal</v>
          </cell>
          <cell r="E34" t="str">
            <v>Welland Renewal Phase 1 of 3</v>
          </cell>
          <cell r="G34" t="str">
            <v>Station Tx</v>
          </cell>
          <cell r="H34">
            <v>1955</v>
          </cell>
          <cell r="I34">
            <v>55</v>
          </cell>
          <cell r="J34" t="str">
            <v>Phase 1 of Renewal Plan</v>
          </cell>
          <cell r="K34">
            <v>10</v>
          </cell>
          <cell r="L34">
            <v>12</v>
          </cell>
          <cell r="M34">
            <v>1000</v>
          </cell>
          <cell r="N34">
            <v>5.1724137931034482E-2</v>
          </cell>
          <cell r="O34">
            <v>10</v>
          </cell>
          <cell r="P34">
            <v>100</v>
          </cell>
          <cell r="Q34">
            <v>4.3594087707049686E-2</v>
          </cell>
          <cell r="R34">
            <v>2</v>
          </cell>
          <cell r="S34">
            <v>3</v>
          </cell>
          <cell r="T34">
            <v>3</v>
          </cell>
          <cell r="U34">
            <v>12000</v>
          </cell>
          <cell r="V34">
            <v>85000</v>
          </cell>
          <cell r="W34">
            <v>12000</v>
          </cell>
          <cell r="X34">
            <v>47.517555600684155</v>
          </cell>
          <cell r="Y34">
            <v>1</v>
          </cell>
          <cell r="Z34">
            <v>3</v>
          </cell>
          <cell r="AA34">
            <v>4</v>
          </cell>
          <cell r="AB34">
            <v>2.6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N34">
            <v>954.79499999999996</v>
          </cell>
          <cell r="AO34">
            <v>2479.0499999999997</v>
          </cell>
          <cell r="AP34">
            <v>9249.75</v>
          </cell>
          <cell r="AQ34">
            <v>2473.4913999999999</v>
          </cell>
          <cell r="AR34">
            <v>0</v>
          </cell>
          <cell r="AS34">
            <v>541.45000000000005</v>
          </cell>
          <cell r="AT34">
            <v>176.45</v>
          </cell>
          <cell r="AW34">
            <v>47.624959200000006</v>
          </cell>
          <cell r="AX34">
            <v>396.87466000000006</v>
          </cell>
          <cell r="AY34">
            <v>2143.1231640000001</v>
          </cell>
          <cell r="AZ34">
            <v>634.99945600000012</v>
          </cell>
          <cell r="BA34">
            <v>317.49972800000006</v>
          </cell>
          <cell r="BD34">
            <v>3474.8142499999999</v>
          </cell>
          <cell r="BE34">
            <v>0</v>
          </cell>
          <cell r="BF34">
            <v>0</v>
          </cell>
          <cell r="BG34">
            <v>650</v>
          </cell>
          <cell r="BH34">
            <v>2865.25</v>
          </cell>
          <cell r="BI34">
            <v>0</v>
          </cell>
          <cell r="BJ34">
            <v>280</v>
          </cell>
          <cell r="BK34">
            <v>0</v>
          </cell>
          <cell r="BL34">
            <v>2081.7413999999999</v>
          </cell>
          <cell r="BM34">
            <v>452</v>
          </cell>
          <cell r="BN34">
            <v>134.39249999999998</v>
          </cell>
          <cell r="BO34">
            <v>0</v>
          </cell>
          <cell r="BR34">
            <v>949857.55999999994</v>
          </cell>
          <cell r="BS34">
            <v>337382.11</v>
          </cell>
          <cell r="BT34">
            <v>270156.71999999997</v>
          </cell>
          <cell r="BU34">
            <v>583992.65</v>
          </cell>
          <cell r="BV34">
            <v>152500</v>
          </cell>
          <cell r="BW34">
            <v>0</v>
          </cell>
          <cell r="BX34">
            <v>0</v>
          </cell>
          <cell r="BY34">
            <v>2293889.04</v>
          </cell>
          <cell r="CB34">
            <v>16515595.690000001</v>
          </cell>
        </row>
        <row r="35">
          <cell r="B35" t="str">
            <v>17</v>
          </cell>
          <cell r="C35">
            <v>17</v>
          </cell>
          <cell r="D35" t="str">
            <v>Security/Renewal</v>
          </cell>
          <cell r="E35" t="str">
            <v>Conductor Upgrade - Glenn Morris</v>
          </cell>
          <cell r="G35" t="str">
            <v>XLPE</v>
          </cell>
          <cell r="H35">
            <v>1982</v>
          </cell>
          <cell r="I35">
            <v>28</v>
          </cell>
          <cell r="J35" t="str">
            <v>Security/Capacity</v>
          </cell>
          <cell r="K35">
            <v>8</v>
          </cell>
          <cell r="L35">
            <v>8</v>
          </cell>
          <cell r="M35">
            <v>350</v>
          </cell>
          <cell r="N35">
            <v>1.2068965517241379E-2</v>
          </cell>
          <cell r="O35">
            <v>3</v>
          </cell>
          <cell r="P35">
            <v>24</v>
          </cell>
          <cell r="Q35">
            <v>0.10410100712519343</v>
          </cell>
          <cell r="R35">
            <v>5</v>
          </cell>
          <cell r="S35">
            <v>2</v>
          </cell>
          <cell r="T35">
            <v>2</v>
          </cell>
          <cell r="U35">
            <v>2800</v>
          </cell>
          <cell r="V35">
            <v>0</v>
          </cell>
          <cell r="W35">
            <v>8000</v>
          </cell>
          <cell r="X35">
            <v>46.845453206337041</v>
          </cell>
          <cell r="Y35">
            <v>1</v>
          </cell>
          <cell r="Z35">
            <v>1</v>
          </cell>
          <cell r="AA35">
            <v>1</v>
          </cell>
          <cell r="AB35">
            <v>2.5500000000000003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N35">
            <v>83.88</v>
          </cell>
          <cell r="AO35">
            <v>277.92540000000002</v>
          </cell>
          <cell r="AP35">
            <v>964.2</v>
          </cell>
          <cell r="AQ35">
            <v>313.25232</v>
          </cell>
          <cell r="AR35">
            <v>0</v>
          </cell>
          <cell r="AS35">
            <v>94.38</v>
          </cell>
          <cell r="AT35">
            <v>31.380000000000003</v>
          </cell>
          <cell r="AW35">
            <v>5.295053160000001</v>
          </cell>
          <cell r="AX35">
            <v>44.125443000000011</v>
          </cell>
          <cell r="AY35">
            <v>238.27739220000007</v>
          </cell>
          <cell r="AZ35">
            <v>70.600708800000021</v>
          </cell>
          <cell r="BA35">
            <v>35.30035440000001</v>
          </cell>
          <cell r="BD35">
            <v>277.92540000000002</v>
          </cell>
          <cell r="BE35">
            <v>0</v>
          </cell>
          <cell r="BF35">
            <v>0</v>
          </cell>
          <cell r="BG35">
            <v>105</v>
          </cell>
          <cell r="BH35">
            <v>222.6</v>
          </cell>
          <cell r="BI35">
            <v>0</v>
          </cell>
          <cell r="BJ35">
            <v>0</v>
          </cell>
          <cell r="BK35">
            <v>0</v>
          </cell>
          <cell r="BL35">
            <v>195.65232</v>
          </cell>
          <cell r="BM35">
            <v>63</v>
          </cell>
          <cell r="BN35">
            <v>34.254000000000005</v>
          </cell>
          <cell r="BO35">
            <v>0</v>
          </cell>
          <cell r="BR35">
            <v>102643.07</v>
          </cell>
          <cell r="BS35">
            <v>37510.910000000003</v>
          </cell>
          <cell r="BT35">
            <v>26784.739999999998</v>
          </cell>
          <cell r="BU35">
            <v>52056.6</v>
          </cell>
          <cell r="BV35">
            <v>11550</v>
          </cell>
          <cell r="BW35">
            <v>0</v>
          </cell>
          <cell r="BX35">
            <v>0</v>
          </cell>
          <cell r="BY35">
            <v>230545.32</v>
          </cell>
          <cell r="CB35">
            <v>16746141.010000002</v>
          </cell>
        </row>
        <row r="36">
          <cell r="B36" t="str">
            <v>01</v>
          </cell>
          <cell r="C36">
            <v>1</v>
          </cell>
          <cell r="D36" t="str">
            <v>Reliability/Security</v>
          </cell>
          <cell r="E36" t="str">
            <v>CTM17 Line Section Upgrade</v>
          </cell>
          <cell r="G36" t="str">
            <v>Poles</v>
          </cell>
          <cell r="H36">
            <v>1989</v>
          </cell>
          <cell r="I36">
            <v>21</v>
          </cell>
          <cell r="J36" t="str">
            <v>Security</v>
          </cell>
          <cell r="K36">
            <v>4</v>
          </cell>
          <cell r="L36">
            <v>8</v>
          </cell>
          <cell r="M36">
            <v>350</v>
          </cell>
          <cell r="N36">
            <v>1.2068965517241379E-2</v>
          </cell>
          <cell r="O36">
            <v>3</v>
          </cell>
          <cell r="P36">
            <v>12</v>
          </cell>
          <cell r="Q36">
            <v>0.14794298228148545</v>
          </cell>
          <cell r="R36">
            <v>5</v>
          </cell>
          <cell r="S36">
            <v>1</v>
          </cell>
          <cell r="T36">
            <v>1</v>
          </cell>
          <cell r="U36">
            <v>2800</v>
          </cell>
          <cell r="V36">
            <v>5000</v>
          </cell>
          <cell r="W36">
            <v>8000</v>
          </cell>
          <cell r="X36">
            <v>194.79159333728916</v>
          </cell>
          <cell r="Y36">
            <v>4</v>
          </cell>
          <cell r="Z36">
            <v>1</v>
          </cell>
          <cell r="AA36">
            <v>1</v>
          </cell>
          <cell r="AB36">
            <v>2.5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N36">
            <v>32.6</v>
          </cell>
          <cell r="AO36">
            <v>100.828</v>
          </cell>
          <cell r="AP36">
            <v>287.10000000000002</v>
          </cell>
          <cell r="AQ36">
            <v>128.0624</v>
          </cell>
          <cell r="AR36">
            <v>0</v>
          </cell>
          <cell r="AS36">
            <v>33.6</v>
          </cell>
          <cell r="AT36">
            <v>9.6</v>
          </cell>
          <cell r="AW36">
            <v>1.7753712000000004</v>
          </cell>
          <cell r="AX36">
            <v>14.794760000000004</v>
          </cell>
          <cell r="AY36">
            <v>79.891704000000018</v>
          </cell>
          <cell r="AZ36">
            <v>23.671616000000007</v>
          </cell>
          <cell r="BA36">
            <v>11.835808000000004</v>
          </cell>
          <cell r="BD36">
            <v>100.828</v>
          </cell>
          <cell r="BE36">
            <v>0</v>
          </cell>
          <cell r="BF36">
            <v>0</v>
          </cell>
          <cell r="BG36">
            <v>40</v>
          </cell>
          <cell r="BH36">
            <v>92.3</v>
          </cell>
          <cell r="BI36">
            <v>0</v>
          </cell>
          <cell r="BJ36">
            <v>0</v>
          </cell>
          <cell r="BK36">
            <v>0</v>
          </cell>
          <cell r="BL36">
            <v>83.2624</v>
          </cell>
          <cell r="BM36">
            <v>24</v>
          </cell>
          <cell r="BN36">
            <v>5.28</v>
          </cell>
          <cell r="BO36">
            <v>0</v>
          </cell>
          <cell r="BR36">
            <v>34107.25</v>
          </cell>
          <cell r="BS36">
            <v>12576.99</v>
          </cell>
          <cell r="BT36">
            <v>10216.09</v>
          </cell>
          <cell r="BU36">
            <v>17312</v>
          </cell>
          <cell r="BV36">
            <v>6900</v>
          </cell>
          <cell r="BW36">
            <v>0</v>
          </cell>
          <cell r="BX36">
            <v>0</v>
          </cell>
          <cell r="BY36">
            <v>81112.33</v>
          </cell>
          <cell r="CB36">
            <v>16827253.34</v>
          </cell>
        </row>
        <row r="37">
          <cell r="B37" t="str">
            <v>11</v>
          </cell>
          <cell r="C37">
            <v>11</v>
          </cell>
          <cell r="D37" t="str">
            <v>Renewal</v>
          </cell>
          <cell r="E37" t="str">
            <v>Valencia Subdivision Renewal</v>
          </cell>
          <cell r="G37" t="str">
            <v>XLPE</v>
          </cell>
          <cell r="H37">
            <v>1976</v>
          </cell>
          <cell r="I37">
            <v>34</v>
          </cell>
          <cell r="J37" t="str">
            <v>Subdivision Rebuild</v>
          </cell>
          <cell r="K37">
            <v>10</v>
          </cell>
          <cell r="L37">
            <v>8</v>
          </cell>
          <cell r="M37">
            <v>350</v>
          </cell>
          <cell r="N37">
            <v>1.2068965517241379E-2</v>
          </cell>
          <cell r="O37">
            <v>3</v>
          </cell>
          <cell r="P37">
            <v>30</v>
          </cell>
          <cell r="Q37">
            <v>0.12247928446622182</v>
          </cell>
          <cell r="R37">
            <v>5</v>
          </cell>
          <cell r="S37">
            <v>2</v>
          </cell>
          <cell r="T37">
            <v>1</v>
          </cell>
          <cell r="U37">
            <v>2800</v>
          </cell>
          <cell r="V37">
            <v>5000</v>
          </cell>
          <cell r="W37">
            <v>8000</v>
          </cell>
          <cell r="X37">
            <v>64.505756485543486</v>
          </cell>
          <cell r="Y37">
            <v>1</v>
          </cell>
          <cell r="Z37">
            <v>1</v>
          </cell>
          <cell r="AA37">
            <v>2</v>
          </cell>
          <cell r="AB37">
            <v>2.4500000000000002</v>
          </cell>
          <cell r="AE37">
            <v>121.14999999999999</v>
          </cell>
          <cell r="AF37">
            <v>200</v>
          </cell>
          <cell r="AG37">
            <v>102.661</v>
          </cell>
          <cell r="AH37">
            <v>123.661</v>
          </cell>
          <cell r="AI37">
            <v>171.8</v>
          </cell>
          <cell r="AJ37">
            <v>428</v>
          </cell>
          <cell r="AK37">
            <v>0</v>
          </cell>
          <cell r="AN37">
            <v>5.3</v>
          </cell>
          <cell r="AO37">
            <v>19.600000000000001</v>
          </cell>
          <cell r="AP37">
            <v>39.200000000000003</v>
          </cell>
          <cell r="AQ37">
            <v>17.100000000000001</v>
          </cell>
          <cell r="AR37">
            <v>0</v>
          </cell>
          <cell r="AS37">
            <v>4</v>
          </cell>
          <cell r="AT37">
            <v>1</v>
          </cell>
          <cell r="AW37">
            <v>3.7004159999999993</v>
          </cell>
          <cell r="AX37">
            <v>30.836799999999997</v>
          </cell>
          <cell r="AY37">
            <v>166.51871999999997</v>
          </cell>
          <cell r="AZ37">
            <v>49.338879999999996</v>
          </cell>
          <cell r="BA37">
            <v>24.669439999999998</v>
          </cell>
          <cell r="BD37">
            <v>19.350000000000001</v>
          </cell>
          <cell r="BE37">
            <v>0</v>
          </cell>
          <cell r="BF37">
            <v>88.661000000000001</v>
          </cell>
          <cell r="BG37">
            <v>5</v>
          </cell>
          <cell r="BH37">
            <v>224.6</v>
          </cell>
          <cell r="BI37">
            <v>0</v>
          </cell>
          <cell r="BJ37">
            <v>0</v>
          </cell>
          <cell r="BK37">
            <v>263</v>
          </cell>
          <cell r="BL37">
            <v>426.5</v>
          </cell>
          <cell r="BM37">
            <v>10.8</v>
          </cell>
          <cell r="BN37">
            <v>0</v>
          </cell>
          <cell r="BO37">
            <v>200</v>
          </cell>
          <cell r="BR37">
            <v>70237.58</v>
          </cell>
          <cell r="BS37">
            <v>26214.28</v>
          </cell>
          <cell r="BT37">
            <v>31157.52</v>
          </cell>
          <cell r="BU37">
            <v>62780</v>
          </cell>
          <cell r="BV37">
            <v>54550</v>
          </cell>
          <cell r="BW37">
            <v>0</v>
          </cell>
          <cell r="BX37">
            <v>0</v>
          </cell>
          <cell r="BY37">
            <v>244939.37999999998</v>
          </cell>
          <cell r="CB37">
            <v>17072192.719999999</v>
          </cell>
        </row>
        <row r="38">
          <cell r="B38" t="str">
            <v>15</v>
          </cell>
          <cell r="C38">
            <v>15</v>
          </cell>
          <cell r="D38" t="str">
            <v>Renewal</v>
          </cell>
          <cell r="E38" t="str">
            <v>Grantham Renewal</v>
          </cell>
          <cell r="G38" t="str">
            <v>Station Tx</v>
          </cell>
          <cell r="H38">
            <v>1958</v>
          </cell>
          <cell r="I38">
            <v>52</v>
          </cell>
          <cell r="J38" t="str">
            <v>Renewal</v>
          </cell>
          <cell r="K38">
            <v>10</v>
          </cell>
          <cell r="L38">
            <v>12</v>
          </cell>
          <cell r="M38">
            <v>1000</v>
          </cell>
          <cell r="N38">
            <v>5.1724137931034482E-2</v>
          </cell>
          <cell r="O38">
            <v>10</v>
          </cell>
          <cell r="P38">
            <v>100</v>
          </cell>
          <cell r="Q38">
            <v>2.5923521634509977E-2</v>
          </cell>
          <cell r="R38">
            <v>2</v>
          </cell>
          <cell r="S38">
            <v>2</v>
          </cell>
          <cell r="T38">
            <v>2</v>
          </cell>
          <cell r="U38">
            <v>12000</v>
          </cell>
          <cell r="V38">
            <v>0</v>
          </cell>
          <cell r="W38">
            <v>12000</v>
          </cell>
          <cell r="X38">
            <v>6.2216451922823941</v>
          </cell>
          <cell r="Y38">
            <v>0</v>
          </cell>
          <cell r="Z38">
            <v>3</v>
          </cell>
          <cell r="AA38">
            <v>5</v>
          </cell>
          <cell r="AB38">
            <v>2.25</v>
          </cell>
          <cell r="AE38">
            <v>226.45</v>
          </cell>
          <cell r="AF38">
            <v>300</v>
          </cell>
          <cell r="AG38">
            <v>365.12524999999999</v>
          </cell>
          <cell r="AH38">
            <v>552.64400000000001</v>
          </cell>
          <cell r="AI38">
            <v>389.5</v>
          </cell>
          <cell r="AJ38">
            <v>762.46249999999998</v>
          </cell>
          <cell r="AK38">
            <v>0</v>
          </cell>
          <cell r="AN38">
            <v>1458.45</v>
          </cell>
          <cell r="AO38">
            <v>3721.1099999999997</v>
          </cell>
          <cell r="AP38">
            <v>10799.9</v>
          </cell>
          <cell r="AQ38">
            <v>4191.4219999999996</v>
          </cell>
          <cell r="AR38">
            <v>0</v>
          </cell>
          <cell r="AS38">
            <v>897.5</v>
          </cell>
          <cell r="AT38">
            <v>310</v>
          </cell>
          <cell r="AW38">
            <v>71.92369124999999</v>
          </cell>
          <cell r="AX38">
            <v>599.36409374999994</v>
          </cell>
          <cell r="AY38">
            <v>3236.5661062499994</v>
          </cell>
          <cell r="AZ38">
            <v>958.98254999999995</v>
          </cell>
          <cell r="BA38">
            <v>479.49127499999997</v>
          </cell>
          <cell r="BD38">
            <v>3711.2275</v>
          </cell>
          <cell r="BE38">
            <v>0</v>
          </cell>
          <cell r="BF38">
            <v>277.64400000000001</v>
          </cell>
          <cell r="BG38">
            <v>1085</v>
          </cell>
          <cell r="BH38">
            <v>3828.0242499999999</v>
          </cell>
          <cell r="BI38">
            <v>0</v>
          </cell>
          <cell r="BJ38">
            <v>812</v>
          </cell>
          <cell r="BK38">
            <v>551.64750000000004</v>
          </cell>
          <cell r="BL38">
            <v>3703.5394999999999</v>
          </cell>
          <cell r="BM38">
            <v>795</v>
          </cell>
          <cell r="BN38">
            <v>137.77500000000001</v>
          </cell>
          <cell r="BO38">
            <v>300</v>
          </cell>
          <cell r="BR38">
            <v>1411101.5</v>
          </cell>
          <cell r="BS38">
            <v>509517.85</v>
          </cell>
          <cell r="BT38">
            <v>409771.94</v>
          </cell>
          <cell r="BU38">
            <v>1293559.3</v>
          </cell>
          <cell r="BV38">
            <v>233550</v>
          </cell>
          <cell r="BW38">
            <v>0</v>
          </cell>
          <cell r="BX38">
            <v>0</v>
          </cell>
          <cell r="BY38">
            <v>3857500.5900000003</v>
          </cell>
          <cell r="CB38">
            <v>20929693.309999999</v>
          </cell>
        </row>
        <row r="39">
          <cell r="B39" t="str">
            <v>18</v>
          </cell>
          <cell r="C39">
            <v>18</v>
          </cell>
          <cell r="D39" t="str">
            <v>Security/Renewal</v>
          </cell>
          <cell r="E39" t="str">
            <v>St.Paul St - 3/0 cond upgrade to 556AL</v>
          </cell>
          <cell r="G39" t="str">
            <v>Conductor</v>
          </cell>
          <cell r="H39">
            <v>1978</v>
          </cell>
          <cell r="I39">
            <v>32</v>
          </cell>
          <cell r="J39" t="str">
            <v>Security/Capacity</v>
          </cell>
          <cell r="K39">
            <v>10</v>
          </cell>
          <cell r="L39">
            <v>8</v>
          </cell>
          <cell r="M39">
            <v>1000</v>
          </cell>
          <cell r="N39">
            <v>3.4482758620689655E-2</v>
          </cell>
          <cell r="O39">
            <v>7</v>
          </cell>
          <cell r="P39">
            <v>70</v>
          </cell>
          <cell r="Q39">
            <v>4.6489621172149193E-2</v>
          </cell>
          <cell r="R39">
            <v>2</v>
          </cell>
          <cell r="S39">
            <v>3</v>
          </cell>
          <cell r="T39">
            <v>2</v>
          </cell>
          <cell r="U39">
            <v>8000</v>
          </cell>
          <cell r="V39">
            <v>5000</v>
          </cell>
          <cell r="W39">
            <v>8000</v>
          </cell>
          <cell r="X39">
            <v>13.946886351644757</v>
          </cell>
          <cell r="Y39">
            <v>0</v>
          </cell>
          <cell r="Z39">
            <v>3</v>
          </cell>
          <cell r="AA39">
            <v>2</v>
          </cell>
          <cell r="AB39">
            <v>2.0999999999999996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N39">
            <v>624</v>
          </cell>
          <cell r="AO39">
            <v>1811</v>
          </cell>
          <cell r="AP39">
            <v>6379</v>
          </cell>
          <cell r="AQ39">
            <v>1799.7</v>
          </cell>
          <cell r="AR39">
            <v>0</v>
          </cell>
          <cell r="AS39">
            <v>360</v>
          </cell>
          <cell r="AT39">
            <v>128</v>
          </cell>
          <cell r="AW39">
            <v>33.305100000000003</v>
          </cell>
          <cell r="AX39">
            <v>277.54250000000002</v>
          </cell>
          <cell r="AY39">
            <v>1498.7294999999999</v>
          </cell>
          <cell r="AZ39">
            <v>444.06800000000004</v>
          </cell>
          <cell r="BA39">
            <v>222.03400000000002</v>
          </cell>
          <cell r="BD39">
            <v>1810</v>
          </cell>
          <cell r="BE39">
            <v>0</v>
          </cell>
          <cell r="BF39">
            <v>0</v>
          </cell>
          <cell r="BG39">
            <v>400</v>
          </cell>
          <cell r="BH39">
            <v>1189</v>
          </cell>
          <cell r="BI39">
            <v>0</v>
          </cell>
          <cell r="BJ39">
            <v>91</v>
          </cell>
          <cell r="BK39">
            <v>0</v>
          </cell>
          <cell r="BL39">
            <v>1647.2</v>
          </cell>
          <cell r="BM39">
            <v>265.2</v>
          </cell>
          <cell r="BN39">
            <v>165</v>
          </cell>
          <cell r="BO39">
            <v>0</v>
          </cell>
          <cell r="BR39">
            <v>664518.05999999994</v>
          </cell>
          <cell r="BS39">
            <v>235938.16</v>
          </cell>
          <cell r="BT39">
            <v>158748.20000000001</v>
          </cell>
          <cell r="BU39">
            <v>387908</v>
          </cell>
          <cell r="BV39">
            <v>58600</v>
          </cell>
          <cell r="BW39">
            <v>0</v>
          </cell>
          <cell r="BX39">
            <v>0</v>
          </cell>
          <cell r="BY39">
            <v>1505712.4200000002</v>
          </cell>
          <cell r="CB39">
            <v>22435405.73</v>
          </cell>
        </row>
        <row r="40">
          <cell r="B40" t="str">
            <v>16</v>
          </cell>
          <cell r="C40">
            <v>16</v>
          </cell>
          <cell r="D40" t="str">
            <v>Renewal</v>
          </cell>
          <cell r="E40" t="str">
            <v>Vine Renewal</v>
          </cell>
          <cell r="G40" t="str">
            <v>Station Tx</v>
          </cell>
          <cell r="H40">
            <v>1954</v>
          </cell>
          <cell r="I40">
            <v>56</v>
          </cell>
          <cell r="J40" t="str">
            <v>Renewal</v>
          </cell>
          <cell r="K40">
            <v>10</v>
          </cell>
          <cell r="L40">
            <v>12</v>
          </cell>
          <cell r="M40">
            <v>1000</v>
          </cell>
          <cell r="N40">
            <v>5.1724137931034482E-2</v>
          </cell>
          <cell r="O40">
            <v>10</v>
          </cell>
          <cell r="P40">
            <v>100</v>
          </cell>
          <cell r="Q40">
            <v>7.9760894576881465E-3</v>
          </cell>
          <cell r="R40">
            <v>1</v>
          </cell>
          <cell r="S40">
            <v>2</v>
          </cell>
          <cell r="T40">
            <v>2</v>
          </cell>
          <cell r="U40">
            <v>12000</v>
          </cell>
          <cell r="V40">
            <v>0</v>
          </cell>
          <cell r="W40">
            <v>12000</v>
          </cell>
          <cell r="X40">
            <v>1.9142614698451552</v>
          </cell>
          <cell r="Y40">
            <v>0</v>
          </cell>
          <cell r="Z40">
            <v>3</v>
          </cell>
          <cell r="AA40">
            <v>5</v>
          </cell>
          <cell r="AB40">
            <v>1.95</v>
          </cell>
          <cell r="AE40">
            <v>31.55</v>
          </cell>
          <cell r="AF40">
            <v>20</v>
          </cell>
          <cell r="AG40">
            <v>13.997999999999999</v>
          </cell>
          <cell r="AH40">
            <v>16.997999999999998</v>
          </cell>
          <cell r="AI40">
            <v>15.6</v>
          </cell>
          <cell r="AJ40">
            <v>56</v>
          </cell>
          <cell r="AK40">
            <v>2</v>
          </cell>
          <cell r="AN40">
            <v>5862.3177500000002</v>
          </cell>
          <cell r="AO40">
            <v>13113.783600000001</v>
          </cell>
          <cell r="AP40">
            <v>55373.837500000001</v>
          </cell>
          <cell r="AQ40">
            <v>15537.718910000001</v>
          </cell>
          <cell r="AR40">
            <v>0</v>
          </cell>
          <cell r="AS40">
            <v>3428.7275</v>
          </cell>
          <cell r="AT40">
            <v>1199.9775</v>
          </cell>
          <cell r="AW40">
            <v>284.01752627999991</v>
          </cell>
          <cell r="AX40">
            <v>2366.8127189999996</v>
          </cell>
          <cell r="AY40">
            <v>12780.788682599998</v>
          </cell>
          <cell r="AZ40">
            <v>3786.9003503999993</v>
          </cell>
          <cell r="BA40">
            <v>1893.4501751999996</v>
          </cell>
          <cell r="BD40">
            <v>15259.859887500001</v>
          </cell>
          <cell r="BE40">
            <v>0</v>
          </cell>
          <cell r="BF40">
            <v>11.997999999999999</v>
          </cell>
          <cell r="BG40">
            <v>3892</v>
          </cell>
          <cell r="BH40">
            <v>13447.612500000001</v>
          </cell>
          <cell r="BI40">
            <v>0</v>
          </cell>
          <cell r="BJ40">
            <v>1219.5</v>
          </cell>
          <cell r="BK40">
            <v>26</v>
          </cell>
          <cell r="BL40">
            <v>11422.768910000001</v>
          </cell>
          <cell r="BM40">
            <v>2570.1</v>
          </cell>
          <cell r="BN40">
            <v>1005.786375</v>
          </cell>
          <cell r="BO40">
            <v>17</v>
          </cell>
          <cell r="BR40">
            <v>5632559.169999999</v>
          </cell>
          <cell r="BS40">
            <v>2012021.3099999998</v>
          </cell>
          <cell r="BT40">
            <v>1350215.5</v>
          </cell>
          <cell r="BU40">
            <v>2905226.2399999998</v>
          </cell>
          <cell r="BV40">
            <v>637450</v>
          </cell>
          <cell r="BW40">
            <v>0</v>
          </cell>
          <cell r="BX40">
            <v>0</v>
          </cell>
          <cell r="BY40">
            <v>12537472.219999999</v>
          </cell>
          <cell r="CB40">
            <v>34972877.950000003</v>
          </cell>
        </row>
        <row r="41">
          <cell r="B41" t="str">
            <v>12</v>
          </cell>
          <cell r="C41">
            <v>12</v>
          </cell>
          <cell r="D41" t="str">
            <v>Renewal</v>
          </cell>
          <cell r="E41" t="str">
            <v>Zaraldo Subdivsion Renewal</v>
          </cell>
          <cell r="G41" t="str">
            <v>XLPE</v>
          </cell>
          <cell r="H41">
            <v>1975</v>
          </cell>
          <cell r="I41">
            <v>35</v>
          </cell>
          <cell r="J41" t="str">
            <v>Subdivision Rebuild</v>
          </cell>
          <cell r="K41">
            <v>10</v>
          </cell>
          <cell r="L41">
            <v>8</v>
          </cell>
          <cell r="M41">
            <v>150</v>
          </cell>
          <cell r="N41">
            <v>5.1724137931034482E-3</v>
          </cell>
          <cell r="O41">
            <v>1</v>
          </cell>
          <cell r="P41">
            <v>10</v>
          </cell>
          <cell r="Q41">
            <v>4.6498746672782178E-2</v>
          </cell>
          <cell r="R41">
            <v>2</v>
          </cell>
          <cell r="S41">
            <v>2</v>
          </cell>
          <cell r="T41">
            <v>2</v>
          </cell>
          <cell r="U41">
            <v>1200</v>
          </cell>
          <cell r="V41">
            <v>5000</v>
          </cell>
          <cell r="W41">
            <v>8000</v>
          </cell>
          <cell r="X41">
            <v>66.028220275350691</v>
          </cell>
          <cell r="Y41">
            <v>1</v>
          </cell>
          <cell r="Z41">
            <v>1</v>
          </cell>
          <cell r="AA41">
            <v>2</v>
          </cell>
          <cell r="AB41">
            <v>1.7499999999999998</v>
          </cell>
          <cell r="AE41">
            <v>106.65</v>
          </cell>
          <cell r="AF41">
            <v>200</v>
          </cell>
          <cell r="AG41">
            <v>49.324999999999996</v>
          </cell>
          <cell r="AH41">
            <v>73.324999999999989</v>
          </cell>
          <cell r="AI41">
            <v>139.19999999999999</v>
          </cell>
          <cell r="AJ41">
            <v>432</v>
          </cell>
          <cell r="AK41">
            <v>0</v>
          </cell>
          <cell r="AN41">
            <v>10.1</v>
          </cell>
          <cell r="AO41">
            <v>36.700000000000003</v>
          </cell>
          <cell r="AP41">
            <v>73.400000000000006</v>
          </cell>
          <cell r="AQ41">
            <v>32.700000000000003</v>
          </cell>
          <cell r="AR41">
            <v>0</v>
          </cell>
          <cell r="AS41">
            <v>8</v>
          </cell>
          <cell r="AT41">
            <v>2</v>
          </cell>
          <cell r="AW41">
            <v>3.4902000000000002</v>
          </cell>
          <cell r="AX41">
            <v>29.085000000000004</v>
          </cell>
          <cell r="AY41">
            <v>157.05900000000003</v>
          </cell>
          <cell r="AZ41">
            <v>46.536000000000008</v>
          </cell>
          <cell r="BA41">
            <v>23.268000000000004</v>
          </cell>
          <cell r="BD41">
            <v>36.200000000000003</v>
          </cell>
          <cell r="BE41">
            <v>0</v>
          </cell>
          <cell r="BF41">
            <v>33.324999999999996</v>
          </cell>
          <cell r="BG41">
            <v>10</v>
          </cell>
          <cell r="BH41">
            <v>237.2</v>
          </cell>
          <cell r="BI41">
            <v>0</v>
          </cell>
          <cell r="BJ41">
            <v>0</v>
          </cell>
          <cell r="BK41">
            <v>232</v>
          </cell>
          <cell r="BL41">
            <v>441</v>
          </cell>
          <cell r="BM41">
            <v>7.6</v>
          </cell>
          <cell r="BN41">
            <v>0</v>
          </cell>
          <cell r="BO41">
            <v>200</v>
          </cell>
          <cell r="BR41">
            <v>65443.369999999995</v>
          </cell>
          <cell r="BS41">
            <v>24725.09</v>
          </cell>
          <cell r="BT41">
            <v>30017.1</v>
          </cell>
          <cell r="BU41">
            <v>39774</v>
          </cell>
          <cell r="BV41">
            <v>55100</v>
          </cell>
          <cell r="BW41">
            <v>0</v>
          </cell>
          <cell r="BX41">
            <v>0</v>
          </cell>
          <cell r="BY41">
            <v>215059.56</v>
          </cell>
          <cell r="CB41">
            <v>35187937.510000005</v>
          </cell>
        </row>
        <row r="42">
          <cell r="B42" t="str">
            <v>22</v>
          </cell>
          <cell r="C42">
            <v>22</v>
          </cell>
          <cell r="D42" t="str">
            <v>Security</v>
          </cell>
          <cell r="E42" t="str">
            <v>Conductor upgrade along Benfield</v>
          </cell>
          <cell r="G42" t="str">
            <v>XLPE</v>
          </cell>
          <cell r="H42">
            <v>1986</v>
          </cell>
          <cell r="I42">
            <v>24</v>
          </cell>
          <cell r="J42" t="str">
            <v>SC2&amp;3 Line upgrade on Benfield</v>
          </cell>
          <cell r="K42">
            <v>6</v>
          </cell>
          <cell r="L42">
            <v>4</v>
          </cell>
          <cell r="M42">
            <v>6</v>
          </cell>
          <cell r="N42">
            <v>1.0344827586206896E-4</v>
          </cell>
          <cell r="O42">
            <v>0.1</v>
          </cell>
          <cell r="P42">
            <v>0.60000000000000009</v>
          </cell>
          <cell r="Q42">
            <v>2.1007784014210789E-3</v>
          </cell>
          <cell r="R42">
            <v>1</v>
          </cell>
          <cell r="S42">
            <v>2</v>
          </cell>
          <cell r="T42">
            <v>2</v>
          </cell>
          <cell r="U42">
            <v>24</v>
          </cell>
          <cell r="V42">
            <v>5000</v>
          </cell>
          <cell r="W42">
            <v>4000</v>
          </cell>
          <cell r="X42">
            <v>31.59570715737302</v>
          </cell>
          <cell r="Y42">
            <v>0</v>
          </cell>
          <cell r="Z42">
            <v>3</v>
          </cell>
          <cell r="AA42">
            <v>2</v>
          </cell>
          <cell r="AB42">
            <v>1.65</v>
          </cell>
          <cell r="AE42">
            <v>8</v>
          </cell>
          <cell r="AF42">
            <v>0</v>
          </cell>
          <cell r="AG42">
            <v>28</v>
          </cell>
          <cell r="AH42">
            <v>28</v>
          </cell>
          <cell r="AI42">
            <v>20</v>
          </cell>
          <cell r="AJ42">
            <v>0</v>
          </cell>
          <cell r="AK42">
            <v>0</v>
          </cell>
          <cell r="AN42">
            <v>81.89</v>
          </cell>
          <cell r="AO42">
            <v>266.48789999999997</v>
          </cell>
          <cell r="AP42">
            <v>893.25</v>
          </cell>
          <cell r="AQ42">
            <v>303.46231999999998</v>
          </cell>
          <cell r="AR42">
            <v>0</v>
          </cell>
          <cell r="AS42">
            <v>66.63</v>
          </cell>
          <cell r="AT42">
            <v>22.63</v>
          </cell>
          <cell r="AW42">
            <v>5.1550506600000006</v>
          </cell>
          <cell r="AX42">
            <v>42.958755500000009</v>
          </cell>
          <cell r="AY42">
            <v>231.97727970000005</v>
          </cell>
          <cell r="AZ42">
            <v>68.734008800000012</v>
          </cell>
          <cell r="BA42">
            <v>34.367004400000006</v>
          </cell>
          <cell r="BD42">
            <v>265.23789999999997</v>
          </cell>
          <cell r="BE42">
            <v>0</v>
          </cell>
          <cell r="BF42">
            <v>28</v>
          </cell>
          <cell r="BG42">
            <v>75</v>
          </cell>
          <cell r="BH42">
            <v>206.15</v>
          </cell>
          <cell r="BI42">
            <v>0</v>
          </cell>
          <cell r="BJ42">
            <v>14</v>
          </cell>
          <cell r="BK42">
            <v>20</v>
          </cell>
          <cell r="BL42">
            <v>224.46231999999998</v>
          </cell>
          <cell r="BM42">
            <v>55</v>
          </cell>
          <cell r="BN42">
            <v>21.879000000000001</v>
          </cell>
          <cell r="BO42">
            <v>0</v>
          </cell>
          <cell r="BR42">
            <v>101601.47</v>
          </cell>
          <cell r="BS42">
            <v>36519.120000000003</v>
          </cell>
          <cell r="BT42">
            <v>26083.73</v>
          </cell>
          <cell r="BU42">
            <v>111554.1</v>
          </cell>
          <cell r="BV42">
            <v>9850</v>
          </cell>
          <cell r="BW42">
            <v>0</v>
          </cell>
          <cell r="BX42">
            <v>0</v>
          </cell>
          <cell r="BY42">
            <v>285608.42000000004</v>
          </cell>
          <cell r="CB42">
            <v>35473545.930000007</v>
          </cell>
        </row>
        <row r="43">
          <cell r="B43" t="str">
            <v>21</v>
          </cell>
          <cell r="C43">
            <v>21</v>
          </cell>
          <cell r="D43" t="str">
            <v>Security</v>
          </cell>
          <cell r="E43" t="str">
            <v>Bunting New M57 feeder to relieve BUM75/BUM77/CTM11</v>
          </cell>
          <cell r="G43" t="str">
            <v>XLPE</v>
          </cell>
          <cell r="H43">
            <v>1980</v>
          </cell>
          <cell r="I43">
            <v>30</v>
          </cell>
          <cell r="J43" t="str">
            <v>Security/Reliability</v>
          </cell>
          <cell r="K43">
            <v>10</v>
          </cell>
          <cell r="L43">
            <v>12</v>
          </cell>
          <cell r="M43">
            <v>1000</v>
          </cell>
          <cell r="N43">
            <v>5.1724137931034482E-2</v>
          </cell>
          <cell r="O43">
            <v>10</v>
          </cell>
          <cell r="P43">
            <v>100</v>
          </cell>
          <cell r="Q43">
            <v>4.9344501474352029E-2</v>
          </cell>
          <cell r="R43">
            <v>2</v>
          </cell>
          <cell r="S43">
            <v>2</v>
          </cell>
          <cell r="T43">
            <v>1</v>
          </cell>
          <cell r="U43">
            <v>12000</v>
          </cell>
          <cell r="V43">
            <v>0</v>
          </cell>
          <cell r="W43">
            <v>12000</v>
          </cell>
          <cell r="X43">
            <v>11.842680353844488</v>
          </cell>
          <cell r="Y43">
            <v>0</v>
          </cell>
          <cell r="Z43">
            <v>3</v>
          </cell>
          <cell r="AA43">
            <v>1</v>
          </cell>
          <cell r="AB43">
            <v>1.65</v>
          </cell>
          <cell r="AE43">
            <v>456.50600000000003</v>
          </cell>
          <cell r="AF43">
            <v>202.4</v>
          </cell>
          <cell r="AG43">
            <v>32.24</v>
          </cell>
          <cell r="AH43">
            <v>62.6</v>
          </cell>
          <cell r="AI43">
            <v>145.72800000000001</v>
          </cell>
          <cell r="AJ43">
            <v>647.67999999999995</v>
          </cell>
          <cell r="AK43">
            <v>0</v>
          </cell>
          <cell r="AN43">
            <v>594.4</v>
          </cell>
          <cell r="AO43">
            <v>2227.54</v>
          </cell>
          <cell r="AP43">
            <v>6000</v>
          </cell>
          <cell r="AQ43">
            <v>1946.732</v>
          </cell>
          <cell r="AR43">
            <v>0</v>
          </cell>
          <cell r="AS43">
            <v>538</v>
          </cell>
          <cell r="AT43">
            <v>175</v>
          </cell>
          <cell r="AW43">
            <v>39.086478</v>
          </cell>
          <cell r="AX43">
            <v>325.72065000000003</v>
          </cell>
          <cell r="AY43">
            <v>1758.8915099999999</v>
          </cell>
          <cell r="AZ43">
            <v>521.15304000000003</v>
          </cell>
          <cell r="BA43">
            <v>260.57652000000002</v>
          </cell>
          <cell r="BD43">
            <v>2219.29</v>
          </cell>
          <cell r="BE43">
            <v>0</v>
          </cell>
          <cell r="BF43">
            <v>12</v>
          </cell>
          <cell r="BG43">
            <v>625</v>
          </cell>
          <cell r="BH43">
            <v>1701.64</v>
          </cell>
          <cell r="BI43">
            <v>0</v>
          </cell>
          <cell r="BJ43">
            <v>154</v>
          </cell>
          <cell r="BK43">
            <v>242.88</v>
          </cell>
          <cell r="BL43">
            <v>2069.7719999999999</v>
          </cell>
          <cell r="BM43">
            <v>433.4</v>
          </cell>
          <cell r="BN43">
            <v>125.4</v>
          </cell>
          <cell r="BO43">
            <v>202.4</v>
          </cell>
          <cell r="BR43">
            <v>766043.79</v>
          </cell>
          <cell r="BS43">
            <v>276894.28000000003</v>
          </cell>
          <cell r="BT43">
            <v>223129.64</v>
          </cell>
          <cell r="BU43">
            <v>595750.54</v>
          </cell>
          <cell r="BV43">
            <v>164750</v>
          </cell>
          <cell r="BW43">
            <v>0</v>
          </cell>
          <cell r="BX43">
            <v>0</v>
          </cell>
          <cell r="BY43">
            <v>2026568.2499999998</v>
          </cell>
          <cell r="CB43">
            <v>37500114.180000007</v>
          </cell>
        </row>
        <row r="44">
          <cell r="B44" t="str">
            <v>07</v>
          </cell>
          <cell r="C44">
            <v>7</v>
          </cell>
          <cell r="D44" t="str">
            <v>Renewal</v>
          </cell>
          <cell r="E44" t="str">
            <v>Ventura Subdivision Rebuild</v>
          </cell>
          <cell r="G44" t="str">
            <v>XLPE</v>
          </cell>
          <cell r="H44">
            <v>1975</v>
          </cell>
          <cell r="I44">
            <v>35</v>
          </cell>
          <cell r="J44" t="str">
            <v>Subdivision Rebuild</v>
          </cell>
          <cell r="K44">
            <v>10</v>
          </cell>
          <cell r="L44">
            <v>8</v>
          </cell>
          <cell r="M44">
            <v>350</v>
          </cell>
          <cell r="N44">
            <v>1.2068965517241379E-2</v>
          </cell>
          <cell r="O44">
            <v>3</v>
          </cell>
          <cell r="P44">
            <v>30</v>
          </cell>
          <cell r="Q44">
            <v>5.3624036624073036E-2</v>
          </cell>
          <cell r="R44">
            <v>2</v>
          </cell>
          <cell r="S44">
            <v>2</v>
          </cell>
          <cell r="T44">
            <v>2</v>
          </cell>
          <cell r="U44">
            <v>2800</v>
          </cell>
          <cell r="V44">
            <v>5000</v>
          </cell>
          <cell r="W44">
            <v>8000</v>
          </cell>
          <cell r="X44">
            <v>28.2419926220118</v>
          </cell>
          <cell r="Y44">
            <v>0</v>
          </cell>
          <cell r="Z44">
            <v>1</v>
          </cell>
          <cell r="AA44">
            <v>2</v>
          </cell>
          <cell r="AB44">
            <v>1.6499999999999997</v>
          </cell>
          <cell r="AE44">
            <v>290.75</v>
          </cell>
          <cell r="AF44">
            <v>408</v>
          </cell>
          <cell r="AG44">
            <v>417.97699999999998</v>
          </cell>
          <cell r="AH44">
            <v>507.97699999999998</v>
          </cell>
          <cell r="AI44">
            <v>470</v>
          </cell>
          <cell r="AJ44">
            <v>936</v>
          </cell>
          <cell r="AK44">
            <v>1</v>
          </cell>
          <cell r="AN44">
            <v>9</v>
          </cell>
          <cell r="AO44">
            <v>34.200000000000003</v>
          </cell>
          <cell r="AP44">
            <v>68.400000000000006</v>
          </cell>
          <cell r="AQ44">
            <v>34.200000000000003</v>
          </cell>
          <cell r="AR44">
            <v>0</v>
          </cell>
          <cell r="AS44">
            <v>8</v>
          </cell>
          <cell r="AT44">
            <v>2</v>
          </cell>
          <cell r="AW44">
            <v>6.6937583999999992</v>
          </cell>
          <cell r="AX44">
            <v>55.781319999999994</v>
          </cell>
          <cell r="AY44">
            <v>301.21912799999996</v>
          </cell>
          <cell r="AZ44">
            <v>89.250112000000001</v>
          </cell>
          <cell r="BA44">
            <v>44.625056000000001</v>
          </cell>
          <cell r="BD44">
            <v>34.200000000000003</v>
          </cell>
          <cell r="BE44">
            <v>0</v>
          </cell>
          <cell r="BF44">
            <v>357.97699999999998</v>
          </cell>
          <cell r="BG44">
            <v>10</v>
          </cell>
          <cell r="BH44">
            <v>483.2</v>
          </cell>
          <cell r="BI44">
            <v>0</v>
          </cell>
          <cell r="BJ44">
            <v>0</v>
          </cell>
          <cell r="BK44">
            <v>678</v>
          </cell>
          <cell r="BL44">
            <v>888</v>
          </cell>
          <cell r="BM44">
            <v>38</v>
          </cell>
          <cell r="BN44">
            <v>0</v>
          </cell>
          <cell r="BO44">
            <v>405</v>
          </cell>
          <cell r="BR44">
            <v>184258.32</v>
          </cell>
          <cell r="BS44">
            <v>47419.55</v>
          </cell>
          <cell r="BT44">
            <v>74556.740000000005</v>
          </cell>
          <cell r="BU44">
            <v>243066</v>
          </cell>
          <cell r="BV44">
            <v>10150</v>
          </cell>
          <cell r="BW44">
            <v>0</v>
          </cell>
          <cell r="BX44">
            <v>0</v>
          </cell>
          <cell r="BY44">
            <v>559450.61</v>
          </cell>
          <cell r="CB44">
            <v>38059564.790000007</v>
          </cell>
        </row>
        <row r="45">
          <cell r="B45" t="str">
            <v>03</v>
          </cell>
          <cell r="C45">
            <v>3</v>
          </cell>
          <cell r="D45" t="str">
            <v>Security</v>
          </cell>
          <cell r="E45" t="str">
            <v>CTM17 Grapeview Tie to CTM20</v>
          </cell>
          <cell r="G45" t="str">
            <v>Conductor</v>
          </cell>
          <cell r="H45">
            <v>2003</v>
          </cell>
          <cell r="I45">
            <v>7</v>
          </cell>
          <cell r="J45" t="str">
            <v>Egress cable</v>
          </cell>
          <cell r="K45">
            <v>0.1</v>
          </cell>
          <cell r="L45">
            <v>12</v>
          </cell>
          <cell r="M45">
            <v>1000</v>
          </cell>
          <cell r="N45">
            <v>5.1724137931034482E-2</v>
          </cell>
          <cell r="O45">
            <v>10</v>
          </cell>
          <cell r="P45">
            <v>1</v>
          </cell>
          <cell r="Q45">
            <v>2.2517253282396303E-3</v>
          </cell>
          <cell r="R45">
            <v>1</v>
          </cell>
          <cell r="S45">
            <v>2</v>
          </cell>
          <cell r="T45">
            <v>1</v>
          </cell>
          <cell r="U45">
            <v>12000</v>
          </cell>
          <cell r="V45">
            <v>5000</v>
          </cell>
          <cell r="W45">
            <v>12000</v>
          </cell>
          <cell r="X45">
            <v>65.300034518949275</v>
          </cell>
          <cell r="Y45">
            <v>1</v>
          </cell>
          <cell r="Z45">
            <v>3</v>
          </cell>
          <cell r="AA45">
            <v>1</v>
          </cell>
          <cell r="AB45">
            <v>1.4500000000000002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N45">
            <v>262.3</v>
          </cell>
          <cell r="AO45">
            <v>450.3</v>
          </cell>
          <cell r="AP45">
            <v>2084</v>
          </cell>
          <cell r="AQ45">
            <v>541.46</v>
          </cell>
          <cell r="AR45">
            <v>0</v>
          </cell>
          <cell r="AS45">
            <v>90</v>
          </cell>
          <cell r="AT45">
            <v>33</v>
          </cell>
          <cell r="AW45">
            <v>10.383179999999999</v>
          </cell>
          <cell r="AX45">
            <v>86.526499999999999</v>
          </cell>
          <cell r="AY45">
            <v>467.24310000000003</v>
          </cell>
          <cell r="AZ45">
            <v>138.44239999999999</v>
          </cell>
          <cell r="BA45">
            <v>69.221199999999996</v>
          </cell>
          <cell r="BD45">
            <v>471.7</v>
          </cell>
          <cell r="BE45">
            <v>0</v>
          </cell>
          <cell r="BF45">
            <v>0</v>
          </cell>
          <cell r="BG45">
            <v>100</v>
          </cell>
          <cell r="BH45">
            <v>379</v>
          </cell>
          <cell r="BI45">
            <v>0</v>
          </cell>
          <cell r="BJ45">
            <v>42</v>
          </cell>
          <cell r="BK45">
            <v>0</v>
          </cell>
          <cell r="BL45">
            <v>430.46</v>
          </cell>
          <cell r="BM45">
            <v>66.8</v>
          </cell>
          <cell r="BN45">
            <v>49.5</v>
          </cell>
          <cell r="BO45">
            <v>0</v>
          </cell>
          <cell r="BR45">
            <v>208918.14</v>
          </cell>
          <cell r="BS45">
            <v>73555.94</v>
          </cell>
          <cell r="BT45">
            <v>42025.32</v>
          </cell>
          <cell r="BU45">
            <v>93804.5</v>
          </cell>
          <cell r="BV45">
            <v>25800</v>
          </cell>
          <cell r="BW45">
            <v>0</v>
          </cell>
          <cell r="BX45">
            <v>0</v>
          </cell>
          <cell r="BY45">
            <v>444103.9</v>
          </cell>
          <cell r="CB45">
            <v>38503668.690000005</v>
          </cell>
        </row>
        <row r="46">
          <cell r="B46" t="str">
            <v>02</v>
          </cell>
          <cell r="C46">
            <v>2</v>
          </cell>
          <cell r="D46" t="str">
            <v>Security</v>
          </cell>
          <cell r="E46" t="str">
            <v>CTM17 tie to CTM18</v>
          </cell>
          <cell r="G46" t="str">
            <v>XLPE</v>
          </cell>
          <cell r="H46">
            <v>1997</v>
          </cell>
          <cell r="I46">
            <v>13</v>
          </cell>
          <cell r="J46" t="str">
            <v>Security/Reliability</v>
          </cell>
          <cell r="K46">
            <v>0.1</v>
          </cell>
          <cell r="L46">
            <v>8</v>
          </cell>
          <cell r="M46">
            <v>600</v>
          </cell>
          <cell r="N46">
            <v>2.0689655172413793E-2</v>
          </cell>
          <cell r="O46">
            <v>4</v>
          </cell>
          <cell r="P46">
            <v>0.4</v>
          </cell>
          <cell r="Q46">
            <v>1.2876863543716066E-3</v>
          </cell>
          <cell r="R46">
            <v>1</v>
          </cell>
          <cell r="S46">
            <v>2</v>
          </cell>
          <cell r="T46">
            <v>1</v>
          </cell>
          <cell r="U46">
            <v>4800</v>
          </cell>
          <cell r="V46">
            <v>5000</v>
          </cell>
          <cell r="W46">
            <v>8000</v>
          </cell>
          <cell r="X46">
            <v>57.302042769536492</v>
          </cell>
          <cell r="Y46">
            <v>1</v>
          </cell>
          <cell r="Z46">
            <v>3</v>
          </cell>
          <cell r="AA46">
            <v>1</v>
          </cell>
          <cell r="AB46">
            <v>1.4500000000000002</v>
          </cell>
          <cell r="AE46">
            <v>218.29999999999998</v>
          </cell>
          <cell r="AF46">
            <v>96</v>
          </cell>
          <cell r="AG46">
            <v>50</v>
          </cell>
          <cell r="AH46">
            <v>62</v>
          </cell>
          <cell r="AI46">
            <v>67.199999999999989</v>
          </cell>
          <cell r="AJ46">
            <v>304</v>
          </cell>
          <cell r="AK46">
            <v>0</v>
          </cell>
          <cell r="AN46">
            <v>43.88</v>
          </cell>
          <cell r="AO46">
            <v>156.38999999999999</v>
          </cell>
          <cell r="AP46">
            <v>475.8</v>
          </cell>
          <cell r="AQ46">
            <v>130.392</v>
          </cell>
          <cell r="AR46">
            <v>0</v>
          </cell>
          <cell r="AS46">
            <v>27</v>
          </cell>
          <cell r="AT46">
            <v>10.5</v>
          </cell>
          <cell r="AW46">
            <v>4.9243860000000002</v>
          </cell>
          <cell r="AX46">
            <v>41.036550000000005</v>
          </cell>
          <cell r="AY46">
            <v>221.59737000000001</v>
          </cell>
          <cell r="AZ46">
            <v>65.658480000000012</v>
          </cell>
          <cell r="BA46">
            <v>32.829240000000006</v>
          </cell>
          <cell r="BD46">
            <v>155.38999999999999</v>
          </cell>
          <cell r="BE46">
            <v>0</v>
          </cell>
          <cell r="BF46">
            <v>42</v>
          </cell>
          <cell r="BG46">
            <v>28</v>
          </cell>
          <cell r="BH46">
            <v>191.4</v>
          </cell>
          <cell r="BI46">
            <v>0</v>
          </cell>
          <cell r="BJ46">
            <v>14</v>
          </cell>
          <cell r="BK46">
            <v>112</v>
          </cell>
          <cell r="BL46">
            <v>340.99200000000002</v>
          </cell>
          <cell r="BM46">
            <v>30.2</v>
          </cell>
          <cell r="BN46">
            <v>9.9</v>
          </cell>
          <cell r="BO46">
            <v>96</v>
          </cell>
          <cell r="BR46">
            <v>97357.86</v>
          </cell>
          <cell r="BS46">
            <v>34885.07</v>
          </cell>
          <cell r="BT46">
            <v>26657.119999999999</v>
          </cell>
          <cell r="BU46">
            <v>121434.6</v>
          </cell>
          <cell r="BV46">
            <v>30300</v>
          </cell>
          <cell r="BW46">
            <v>0</v>
          </cell>
          <cell r="BX46">
            <v>0</v>
          </cell>
          <cell r="BY46">
            <v>310634.65000000002</v>
          </cell>
          <cell r="CB46">
            <v>38814303.340000004</v>
          </cell>
        </row>
        <row r="47">
          <cell r="B47" t="str">
            <v>09</v>
          </cell>
          <cell r="C47">
            <v>9</v>
          </cell>
          <cell r="D47" t="str">
            <v>Security</v>
          </cell>
          <cell r="E47" t="str">
            <v>CTM12 - New Carlton Feeder</v>
          </cell>
          <cell r="G47" t="str">
            <v>XLPE</v>
          </cell>
          <cell r="H47">
            <v>1990</v>
          </cell>
          <cell r="I47">
            <v>20</v>
          </cell>
          <cell r="J47" t="str">
            <v>Security/Capacity</v>
          </cell>
          <cell r="K47">
            <v>3</v>
          </cell>
          <cell r="L47">
            <v>12</v>
          </cell>
          <cell r="M47">
            <v>1000</v>
          </cell>
          <cell r="N47">
            <v>5.1724137931034482E-2</v>
          </cell>
          <cell r="O47">
            <v>10</v>
          </cell>
          <cell r="P47">
            <v>30</v>
          </cell>
          <cell r="Q47">
            <v>1.5369919770811953E-2</v>
          </cell>
          <cell r="R47">
            <v>1</v>
          </cell>
          <cell r="S47">
            <v>2</v>
          </cell>
          <cell r="T47">
            <v>1</v>
          </cell>
          <cell r="U47">
            <v>12000</v>
          </cell>
          <cell r="V47">
            <v>5000</v>
          </cell>
          <cell r="W47">
            <v>12000</v>
          </cell>
          <cell r="X47">
            <v>14.857589111784888</v>
          </cell>
          <cell r="Y47">
            <v>0</v>
          </cell>
          <cell r="Z47">
            <v>3</v>
          </cell>
          <cell r="AA47">
            <v>1</v>
          </cell>
          <cell r="AB47">
            <v>1.35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N47">
            <v>985.60000000000014</v>
          </cell>
          <cell r="AO47">
            <v>1920.85</v>
          </cell>
          <cell r="AP47">
            <v>8194</v>
          </cell>
          <cell r="AQ47">
            <v>1907.58</v>
          </cell>
          <cell r="AR47">
            <v>0</v>
          </cell>
          <cell r="AS47">
            <v>400</v>
          </cell>
          <cell r="AT47">
            <v>164</v>
          </cell>
          <cell r="AW47">
            <v>40.716090000000001</v>
          </cell>
          <cell r="AX47">
            <v>339.30075000000005</v>
          </cell>
          <cell r="AY47">
            <v>1832.2240500000003</v>
          </cell>
          <cell r="AZ47">
            <v>542.88120000000015</v>
          </cell>
          <cell r="BA47">
            <v>271.44060000000007</v>
          </cell>
          <cell r="BD47">
            <v>1965.35</v>
          </cell>
          <cell r="BE47">
            <v>0</v>
          </cell>
          <cell r="BF47">
            <v>0</v>
          </cell>
          <cell r="BG47">
            <v>425</v>
          </cell>
          <cell r="BH47">
            <v>1303</v>
          </cell>
          <cell r="BI47">
            <v>0</v>
          </cell>
          <cell r="BJ47">
            <v>182</v>
          </cell>
          <cell r="BK47">
            <v>0</v>
          </cell>
          <cell r="BL47">
            <v>1496.0800000000002</v>
          </cell>
          <cell r="BM47">
            <v>298.60000000000002</v>
          </cell>
          <cell r="BN47">
            <v>313.5</v>
          </cell>
          <cell r="BO47">
            <v>0</v>
          </cell>
          <cell r="BR47">
            <v>818811.60999999987</v>
          </cell>
          <cell r="BS47">
            <v>288438.68</v>
          </cell>
          <cell r="BT47">
            <v>166972.65999999997</v>
          </cell>
          <cell r="BU47">
            <v>563291.5</v>
          </cell>
          <cell r="BV47">
            <v>114350</v>
          </cell>
          <cell r="BW47">
            <v>0</v>
          </cell>
          <cell r="BX47">
            <v>0</v>
          </cell>
          <cell r="BY47">
            <v>1951864.45</v>
          </cell>
          <cell r="CB47">
            <v>40766167.790000007</v>
          </cell>
        </row>
        <row r="48">
          <cell r="B48" t="str">
            <v>04</v>
          </cell>
          <cell r="C48">
            <v>4</v>
          </cell>
          <cell r="D48" t="str">
            <v>Renewal</v>
          </cell>
          <cell r="E48" t="str">
            <v>Jacobson Ave Rear Lot conversion</v>
          </cell>
          <cell r="G48" t="str">
            <v>XLPE</v>
          </cell>
          <cell r="H48">
            <v>2001</v>
          </cell>
          <cell r="I48">
            <v>9</v>
          </cell>
          <cell r="J48" t="str">
            <v>Rear Lot conversion</v>
          </cell>
          <cell r="K48">
            <v>0.1</v>
          </cell>
          <cell r="L48">
            <v>8</v>
          </cell>
          <cell r="M48">
            <v>200</v>
          </cell>
          <cell r="N48">
            <v>6.8965517241379309E-3</v>
          </cell>
          <cell r="O48">
            <v>2</v>
          </cell>
          <cell r="P48">
            <v>0.2</v>
          </cell>
          <cell r="Q48">
            <v>1.9929672768624263E-4</v>
          </cell>
          <cell r="R48">
            <v>1</v>
          </cell>
          <cell r="S48">
            <v>2</v>
          </cell>
          <cell r="T48">
            <v>2</v>
          </cell>
          <cell r="U48">
            <v>1600</v>
          </cell>
          <cell r="V48">
            <v>5000</v>
          </cell>
          <cell r="W48">
            <v>8000</v>
          </cell>
          <cell r="X48">
            <v>14.54866112109571</v>
          </cell>
          <cell r="Y48">
            <v>0</v>
          </cell>
          <cell r="Z48">
            <v>1</v>
          </cell>
          <cell r="AA48">
            <v>2</v>
          </cell>
          <cell r="AB48">
            <v>1.3499999999999999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N48">
            <v>412.30000000000007</v>
          </cell>
          <cell r="AO48">
            <v>642.92000000000007</v>
          </cell>
          <cell r="AP48">
            <v>5660</v>
          </cell>
          <cell r="AQ48">
            <v>677.57600000000002</v>
          </cell>
          <cell r="AR48">
            <v>0</v>
          </cell>
          <cell r="AS48">
            <v>120</v>
          </cell>
          <cell r="AT48">
            <v>50</v>
          </cell>
          <cell r="AW48">
            <v>22.688388</v>
          </cell>
          <cell r="AX48">
            <v>189.06990000000002</v>
          </cell>
          <cell r="AY48">
            <v>1020.9774600000001</v>
          </cell>
          <cell r="AZ48">
            <v>302.51184000000006</v>
          </cell>
          <cell r="BA48">
            <v>151.25592000000003</v>
          </cell>
          <cell r="BD48">
            <v>1535.97</v>
          </cell>
          <cell r="BE48">
            <v>0</v>
          </cell>
          <cell r="BF48">
            <v>0</v>
          </cell>
          <cell r="BG48">
            <v>130</v>
          </cell>
          <cell r="BH48">
            <v>1336</v>
          </cell>
          <cell r="BI48">
            <v>0</v>
          </cell>
          <cell r="BJ48">
            <v>58</v>
          </cell>
          <cell r="BK48">
            <v>0</v>
          </cell>
          <cell r="BL48">
            <v>540.57600000000002</v>
          </cell>
          <cell r="BM48">
            <v>85.8</v>
          </cell>
          <cell r="BN48">
            <v>112.2</v>
          </cell>
          <cell r="BO48">
            <v>0</v>
          </cell>
          <cell r="BR48">
            <v>464536.27999999991</v>
          </cell>
          <cell r="BS48">
            <v>160727.82</v>
          </cell>
          <cell r="BT48">
            <v>96503.67</v>
          </cell>
          <cell r="BU48">
            <v>133011</v>
          </cell>
          <cell r="BV48">
            <v>148750</v>
          </cell>
          <cell r="BW48">
            <v>0</v>
          </cell>
          <cell r="BX48">
            <v>0</v>
          </cell>
          <cell r="BY48">
            <v>1003528.77</v>
          </cell>
          <cell r="CB48">
            <v>41769696.56000001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PUT"/>
      <sheetName val="Cons IS New"/>
      <sheetName val="Cons IS"/>
      <sheetName val="MgtRp -Comb Horiz Group"/>
      <sheetName val="MgtRp - CS&amp;WH"/>
      <sheetName val="MgtRp - WH"/>
      <sheetName val="MgtRp - Horizon Hold "/>
      <sheetName val="MgtRp - FW"/>
      <sheetName val="MgtRp - HCE"/>
      <sheetName val="MgtRp - HHSI"/>
      <sheetName val="MgtRp - HUC"/>
      <sheetName val="MgtRp - Horizon EDO &amp; CS"/>
      <sheetName val="MgtRp - Horizon EDO "/>
      <sheetName val="MgtRp - Horizon CS"/>
      <sheetName val="MgtRp - Horizon Hold (combined)"/>
      <sheetName val="MgtRp - Horizon Holdings"/>
      <sheetName val="MgtRp - Horizon Energy"/>
      <sheetName val="HUC cons"/>
      <sheetName val="HUC"/>
      <sheetName val="HOR"/>
      <sheetName val="HHSI"/>
      <sheetName val="Horizon Hold"/>
      <sheetName val="Hor Holdings Cons"/>
      <sheetName val="Final TB"/>
      <sheetName val="TB Aug 2008 AS400"/>
      <sheetName val="Tax Entry Work Sheet"/>
      <sheetName val="TB for stmts"/>
      <sheetName val="Merger Cash Flow Effe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-16</v>
          </cell>
        </row>
        <row r="29">
          <cell r="K29">
            <v>0</v>
          </cell>
        </row>
        <row r="31">
          <cell r="K31">
            <v>29</v>
          </cell>
        </row>
      </sheetData>
      <sheetData sheetId="9" refreshError="1"/>
      <sheetData sheetId="10" refreshError="1"/>
      <sheetData sheetId="11" refreshError="1">
        <row r="15">
          <cell r="K15">
            <v>0</v>
          </cell>
        </row>
        <row r="17">
          <cell r="K17">
            <v>38</v>
          </cell>
        </row>
        <row r="18">
          <cell r="K18">
            <v>1418</v>
          </cell>
        </row>
        <row r="19">
          <cell r="K19">
            <v>7</v>
          </cell>
        </row>
        <row r="20">
          <cell r="K20">
            <v>32</v>
          </cell>
        </row>
        <row r="24">
          <cell r="K24">
            <v>7141</v>
          </cell>
        </row>
        <row r="25">
          <cell r="K25">
            <v>-5819</v>
          </cell>
        </row>
        <row r="27">
          <cell r="K27">
            <v>-21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Calc Sort"/>
      <sheetName val="TSCalc  Sort (2)"/>
      <sheetName val="TSCalc (3)"/>
      <sheetName val="Sheet4"/>
      <sheetName val="TSCalc (2)"/>
      <sheetName val="MSCalc Sort"/>
      <sheetName val="MSCalc Sort (2)"/>
      <sheetName val="MSCalc (2)"/>
      <sheetName val="Db-MS Fdrs (2)"/>
      <sheetName val="Db-MS Fdrs"/>
      <sheetName val="Db-TS Fdrs (2)"/>
      <sheetName val="Db-TS Fdrs"/>
      <sheetName val="Projects"/>
      <sheetName val="RPCAP97"/>
      <sheetName val="Global"/>
      <sheetName val="Budget"/>
      <sheetName val="Sheet2"/>
      <sheetName val="Ite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">
          <cell r="H14">
            <v>1</v>
          </cell>
          <cell r="I14">
            <v>1.29</v>
          </cell>
          <cell r="J14">
            <v>67</v>
          </cell>
          <cell r="K14">
            <v>111.49470000000001</v>
          </cell>
          <cell r="L14">
            <v>378488.29302144004</v>
          </cell>
          <cell r="M14">
            <v>33316.136255750404</v>
          </cell>
          <cell r="N14" t="str">
            <v>50F1</v>
          </cell>
          <cell r="O14">
            <v>240</v>
          </cell>
          <cell r="P14">
            <v>0</v>
          </cell>
          <cell r="Q14">
            <v>13.8</v>
          </cell>
          <cell r="R14">
            <v>3.2</v>
          </cell>
          <cell r="S14">
            <v>21.061140480000002</v>
          </cell>
          <cell r="T14">
            <v>71495.731271172117</v>
          </cell>
          <cell r="U14">
            <v>0.2</v>
          </cell>
          <cell r="V14">
            <v>6293.3558808910248</v>
          </cell>
          <cell r="W14" t="str">
            <v>58F1</v>
          </cell>
          <cell r="X14">
            <v>200</v>
          </cell>
          <cell r="Y14">
            <v>440</v>
          </cell>
          <cell r="Z14">
            <v>0</v>
          </cell>
          <cell r="AA14">
            <v>1.84</v>
          </cell>
          <cell r="AB14">
            <v>2.38</v>
          </cell>
          <cell r="AC14">
            <v>11</v>
          </cell>
          <cell r="AD14">
            <v>13.379999999999999</v>
          </cell>
          <cell r="AE14">
            <v>513</v>
          </cell>
          <cell r="AF14">
            <v>56635.200000000004</v>
          </cell>
        </row>
        <row r="15">
          <cell r="H15">
            <v>0</v>
          </cell>
          <cell r="M15">
            <v>0</v>
          </cell>
          <cell r="N15" t="str">
            <v>50F2</v>
          </cell>
          <cell r="O15">
            <v>170</v>
          </cell>
          <cell r="P15">
            <v>0</v>
          </cell>
          <cell r="Q15">
            <v>13.8</v>
          </cell>
          <cell r="R15">
            <v>3.2</v>
          </cell>
          <cell r="S15">
            <v>10.56713472</v>
          </cell>
          <cell r="T15">
            <v>35871.990169042947</v>
          </cell>
          <cell r="U15">
            <v>0.2</v>
          </cell>
          <cell r="V15">
            <v>3157.6039055165033</v>
          </cell>
          <cell r="W15" t="str">
            <v>30F7</v>
          </cell>
          <cell r="X15">
            <v>280</v>
          </cell>
          <cell r="Y15">
            <v>450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H16">
            <v>0</v>
          </cell>
          <cell r="M16">
            <v>0</v>
          </cell>
          <cell r="N16" t="str">
            <v>50F3</v>
          </cell>
          <cell r="O16">
            <v>375</v>
          </cell>
          <cell r="P16">
            <v>1</v>
          </cell>
          <cell r="Q16">
            <v>13.8</v>
          </cell>
          <cell r="R16">
            <v>3.2</v>
          </cell>
          <cell r="S16">
            <v>51.418800000000019</v>
          </cell>
          <cell r="T16">
            <v>174550.12517376005</v>
          </cell>
          <cell r="U16">
            <v>0.2</v>
          </cell>
          <cell r="V16">
            <v>15364.638381081606</v>
          </cell>
          <cell r="W16" t="str">
            <v>50F4</v>
          </cell>
          <cell r="X16">
            <v>440</v>
          </cell>
          <cell r="Y16">
            <v>815</v>
          </cell>
          <cell r="Z16">
            <v>1</v>
          </cell>
          <cell r="AA16">
            <v>0.51</v>
          </cell>
          <cell r="AB16">
            <v>1.03</v>
          </cell>
          <cell r="AC16">
            <v>1</v>
          </cell>
          <cell r="AD16">
            <v>2.0300000000000002</v>
          </cell>
          <cell r="AE16">
            <v>626</v>
          </cell>
          <cell r="AF16">
            <v>19155.599999999999</v>
          </cell>
        </row>
        <row r="17">
          <cell r="H17">
            <v>0</v>
          </cell>
          <cell r="M17">
            <v>0</v>
          </cell>
          <cell r="N17" t="str">
            <v>50F4</v>
          </cell>
          <cell r="O17">
            <v>440</v>
          </cell>
          <cell r="P17">
            <v>1</v>
          </cell>
          <cell r="Q17">
            <v>13.8</v>
          </cell>
          <cell r="R17">
            <v>3.2</v>
          </cell>
          <cell r="S17">
            <v>70.78883328000002</v>
          </cell>
          <cell r="T17">
            <v>240305.09677255075</v>
          </cell>
          <cell r="U17">
            <v>0.2</v>
          </cell>
          <cell r="V17">
            <v>21152.66837743928</v>
          </cell>
          <cell r="W17" t="str">
            <v>30F7</v>
          </cell>
          <cell r="X17">
            <v>280</v>
          </cell>
          <cell r="Y17">
            <v>720</v>
          </cell>
          <cell r="Z17">
            <v>1</v>
          </cell>
          <cell r="AA17">
            <v>0.09</v>
          </cell>
          <cell r="AB17">
            <v>0.1</v>
          </cell>
          <cell r="AC17">
            <v>2</v>
          </cell>
          <cell r="AD17">
            <v>2.1</v>
          </cell>
          <cell r="AE17">
            <v>1183</v>
          </cell>
          <cell r="AF17">
            <v>6388.2</v>
          </cell>
        </row>
        <row r="18">
          <cell r="H18">
            <v>0</v>
          </cell>
          <cell r="I18">
            <v>0.65</v>
          </cell>
          <cell r="J18">
            <v>67</v>
          </cell>
          <cell r="K18">
            <v>28.307500000000005</v>
          </cell>
          <cell r="L18">
            <v>96094.768224000029</v>
          </cell>
          <cell r="M18">
            <v>8458.6668878400014</v>
          </cell>
          <cell r="N18" t="str">
            <v>54F1</v>
          </cell>
          <cell r="O18">
            <v>330</v>
          </cell>
          <cell r="P18">
            <v>1</v>
          </cell>
          <cell r="Q18">
            <v>13.8</v>
          </cell>
          <cell r="R18">
            <v>3</v>
          </cell>
          <cell r="S18">
            <v>37.330048800000014</v>
          </cell>
          <cell r="T18">
            <v>126723.39087614982</v>
          </cell>
          <cell r="U18">
            <v>0.2</v>
          </cell>
          <cell r="V18">
            <v>11154.727464665248</v>
          </cell>
          <cell r="W18" t="str">
            <v>59F4</v>
          </cell>
          <cell r="X18">
            <v>300</v>
          </cell>
          <cell r="Y18">
            <v>630</v>
          </cell>
          <cell r="Z18">
            <v>1</v>
          </cell>
          <cell r="AA18">
            <v>0.11</v>
          </cell>
          <cell r="AB18">
            <v>0.13</v>
          </cell>
          <cell r="AC18">
            <v>0</v>
          </cell>
          <cell r="AD18">
            <v>0.13</v>
          </cell>
          <cell r="AE18">
            <v>8</v>
          </cell>
          <cell r="AF18">
            <v>52.8</v>
          </cell>
        </row>
        <row r="19">
          <cell r="H19">
            <v>0</v>
          </cell>
          <cell r="M19">
            <v>0</v>
          </cell>
          <cell r="N19" t="str">
            <v>54F2</v>
          </cell>
          <cell r="O19">
            <v>427</v>
          </cell>
          <cell r="P19">
            <v>1</v>
          </cell>
          <cell r="Q19">
            <v>13.8</v>
          </cell>
          <cell r="R19">
            <v>3</v>
          </cell>
          <cell r="S19">
            <v>62.500922568000007</v>
          </cell>
          <cell r="T19">
            <v>212170.33181870994</v>
          </cell>
          <cell r="U19">
            <v>0.2</v>
          </cell>
          <cell r="V19">
            <v>18676.127675894852</v>
          </cell>
          <cell r="W19" t="str">
            <v>57F2</v>
          </cell>
          <cell r="X19">
            <v>400</v>
          </cell>
          <cell r="Y19">
            <v>827</v>
          </cell>
          <cell r="Z19">
            <v>1</v>
          </cell>
          <cell r="AA19">
            <v>1.19</v>
          </cell>
          <cell r="AB19">
            <v>2</v>
          </cell>
          <cell r="AC19">
            <v>0</v>
          </cell>
          <cell r="AD19">
            <v>2</v>
          </cell>
          <cell r="AE19">
            <v>2634</v>
          </cell>
          <cell r="AF19">
            <v>188067.6</v>
          </cell>
        </row>
        <row r="20">
          <cell r="H20">
            <v>0</v>
          </cell>
          <cell r="M20">
            <v>0</v>
          </cell>
          <cell r="N20" t="str">
            <v>54F3</v>
          </cell>
          <cell r="O20">
            <v>180</v>
          </cell>
          <cell r="P20">
            <v>0</v>
          </cell>
          <cell r="Q20">
            <v>13.8</v>
          </cell>
          <cell r="R20">
            <v>3</v>
          </cell>
          <cell r="S20">
            <v>11.106460800000002</v>
          </cell>
          <cell r="T20">
            <v>37702.827037532174</v>
          </cell>
          <cell r="U20">
            <v>0.2</v>
          </cell>
          <cell r="V20">
            <v>3318.7618903136263</v>
          </cell>
          <cell r="W20" t="str">
            <v>58F1</v>
          </cell>
          <cell r="X20">
            <v>200</v>
          </cell>
          <cell r="Y20">
            <v>380</v>
          </cell>
          <cell r="Z20">
            <v>0</v>
          </cell>
          <cell r="AA20">
            <v>0.42</v>
          </cell>
          <cell r="AB20">
            <v>0.26</v>
          </cell>
          <cell r="AC20">
            <v>1</v>
          </cell>
          <cell r="AD20">
            <v>1.26</v>
          </cell>
          <cell r="AE20">
            <v>994</v>
          </cell>
          <cell r="AF20">
            <v>25048.799999999999</v>
          </cell>
        </row>
        <row r="21">
          <cell r="H21">
            <v>0</v>
          </cell>
          <cell r="I21">
            <v>0.75</v>
          </cell>
          <cell r="J21">
            <v>67</v>
          </cell>
          <cell r="K21">
            <v>37.6875</v>
          </cell>
          <cell r="L21">
            <v>127936.82160000001</v>
          </cell>
          <cell r="M21">
            <v>11261.538756000002</v>
          </cell>
          <cell r="N21" t="str">
            <v>54F4</v>
          </cell>
          <cell r="O21">
            <v>460</v>
          </cell>
          <cell r="P21">
            <v>1</v>
          </cell>
          <cell r="Q21">
            <v>13.8</v>
          </cell>
          <cell r="R21">
            <v>3</v>
          </cell>
          <cell r="S21">
            <v>72.534787199999997</v>
          </cell>
          <cell r="T21">
            <v>246232.04324511744</v>
          </cell>
          <cell r="U21">
            <v>0.2</v>
          </cell>
          <cell r="V21">
            <v>21674.383209579111</v>
          </cell>
          <cell r="W21" t="str">
            <v>58F1</v>
          </cell>
          <cell r="X21">
            <v>200</v>
          </cell>
          <cell r="Y21">
            <v>660</v>
          </cell>
          <cell r="Z21">
            <v>1</v>
          </cell>
          <cell r="AA21">
            <v>0.82</v>
          </cell>
          <cell r="AB21">
            <v>0.26</v>
          </cell>
          <cell r="AC21">
            <v>2</v>
          </cell>
          <cell r="AD21">
            <v>2.2599999999999998</v>
          </cell>
          <cell r="AE21">
            <v>1072</v>
          </cell>
          <cell r="AF21">
            <v>52742.399999999994</v>
          </cell>
        </row>
        <row r="22">
          <cell r="H22">
            <v>0</v>
          </cell>
          <cell r="M22">
            <v>0</v>
          </cell>
          <cell r="N22" t="str">
            <v>54F5</v>
          </cell>
          <cell r="O22">
            <v>250</v>
          </cell>
          <cell r="P22">
            <v>0</v>
          </cell>
          <cell r="Q22">
            <v>13.8</v>
          </cell>
          <cell r="R22">
            <v>3</v>
          </cell>
          <cell r="S22">
            <v>21.424500000000005</v>
          </cell>
          <cell r="T22">
            <v>72729.218822400027</v>
          </cell>
          <cell r="U22">
            <v>0.2</v>
          </cell>
          <cell r="V22">
            <v>6401.9326587840023</v>
          </cell>
          <cell r="W22" t="str">
            <v>59F4</v>
          </cell>
          <cell r="X22">
            <v>300</v>
          </cell>
          <cell r="Y22">
            <v>550</v>
          </cell>
          <cell r="Z22">
            <v>1</v>
          </cell>
          <cell r="AA22">
            <v>0</v>
          </cell>
          <cell r="AB22">
            <v>0</v>
          </cell>
          <cell r="AC22">
            <v>1</v>
          </cell>
          <cell r="AD22">
            <v>1</v>
          </cell>
          <cell r="AE22">
            <v>10</v>
          </cell>
          <cell r="AF22">
            <v>0</v>
          </cell>
        </row>
        <row r="23">
          <cell r="H23">
            <v>0</v>
          </cell>
          <cell r="M23">
            <v>0</v>
          </cell>
          <cell r="N23" t="str">
            <v>54F6</v>
          </cell>
          <cell r="O23">
            <v>330</v>
          </cell>
          <cell r="P23">
            <v>1</v>
          </cell>
          <cell r="Q23">
            <v>13.8</v>
          </cell>
          <cell r="R23">
            <v>3</v>
          </cell>
          <cell r="S23">
            <v>37.330048800000014</v>
          </cell>
          <cell r="T23">
            <v>126723.39087614982</v>
          </cell>
          <cell r="U23">
            <v>0.2</v>
          </cell>
          <cell r="V23">
            <v>11154.727464665248</v>
          </cell>
          <cell r="W23" t="str">
            <v>58F3</v>
          </cell>
          <cell r="X23">
            <v>130</v>
          </cell>
          <cell r="Y23">
            <v>460</v>
          </cell>
          <cell r="Z23">
            <v>0</v>
          </cell>
          <cell r="AA23">
            <v>0.03</v>
          </cell>
          <cell r="AB23">
            <v>0.47</v>
          </cell>
          <cell r="AC23">
            <v>3</v>
          </cell>
          <cell r="AD23">
            <v>3.4699999999999998</v>
          </cell>
          <cell r="AE23">
            <v>103</v>
          </cell>
          <cell r="AF23">
            <v>185.39999999999998</v>
          </cell>
        </row>
        <row r="24">
          <cell r="H24">
            <v>1</v>
          </cell>
          <cell r="I24">
            <v>1.405</v>
          </cell>
          <cell r="J24">
            <v>67</v>
          </cell>
          <cell r="K24">
            <v>132.25967500000002</v>
          </cell>
          <cell r="L24">
            <v>448978.63868256006</v>
          </cell>
          <cell r="M24">
            <v>39520.993853889609</v>
          </cell>
          <cell r="N24" t="str">
            <v>57F1</v>
          </cell>
          <cell r="O24">
            <v>280</v>
          </cell>
          <cell r="P24">
            <v>1</v>
          </cell>
          <cell r="Q24">
            <v>13.8</v>
          </cell>
          <cell r="R24">
            <v>2.7</v>
          </cell>
          <cell r="S24">
            <v>24.187403520000004</v>
          </cell>
          <cell r="T24">
            <v>82108.378881736717</v>
          </cell>
          <cell r="U24">
            <v>0.2</v>
          </cell>
          <cell r="V24">
            <v>7227.5258944607858</v>
          </cell>
          <cell r="W24" t="str">
            <v>57F4</v>
          </cell>
          <cell r="X24">
            <v>350</v>
          </cell>
          <cell r="Y24">
            <v>630</v>
          </cell>
          <cell r="Z24">
            <v>1</v>
          </cell>
          <cell r="AA24">
            <v>0.78</v>
          </cell>
          <cell r="AB24">
            <v>0.99</v>
          </cell>
          <cell r="AC24">
            <v>0</v>
          </cell>
          <cell r="AD24">
            <v>0.99</v>
          </cell>
          <cell r="AE24">
            <v>526</v>
          </cell>
          <cell r="AF24">
            <v>24616.800000000003</v>
          </cell>
        </row>
        <row r="25">
          <cell r="H25">
            <v>0</v>
          </cell>
          <cell r="M25">
            <v>0</v>
          </cell>
          <cell r="N25" t="str">
            <v>57F2</v>
          </cell>
          <cell r="O25">
            <v>400</v>
          </cell>
          <cell r="P25">
            <v>1</v>
          </cell>
          <cell r="Q25">
            <v>13.8</v>
          </cell>
          <cell r="R25">
            <v>2.7</v>
          </cell>
          <cell r="S25">
            <v>49.362048000000001</v>
          </cell>
          <cell r="T25">
            <v>167568.12016680962</v>
          </cell>
          <cell r="U25">
            <v>0.2</v>
          </cell>
          <cell r="V25">
            <v>14750.052845838338</v>
          </cell>
          <cell r="W25" t="str">
            <v>59F1</v>
          </cell>
          <cell r="X25">
            <v>200</v>
          </cell>
          <cell r="Y25">
            <v>600</v>
          </cell>
          <cell r="Z25">
            <v>1</v>
          </cell>
          <cell r="AA25">
            <v>3.76</v>
          </cell>
          <cell r="AB25">
            <v>3.57</v>
          </cell>
          <cell r="AC25">
            <v>1</v>
          </cell>
          <cell r="AD25">
            <v>4.57</v>
          </cell>
          <cell r="AE25">
            <v>485</v>
          </cell>
          <cell r="AF25">
            <v>109416</v>
          </cell>
        </row>
        <row r="26">
          <cell r="H26">
            <v>0</v>
          </cell>
          <cell r="M26">
            <v>0</v>
          </cell>
          <cell r="N26" t="str">
            <v>57F3</v>
          </cell>
          <cell r="O26">
            <v>430</v>
          </cell>
          <cell r="P26">
            <v>1</v>
          </cell>
          <cell r="Q26">
            <v>13.8</v>
          </cell>
          <cell r="R26">
            <v>2.7</v>
          </cell>
          <cell r="S26">
            <v>57.044016720000009</v>
          </cell>
          <cell r="T26">
            <v>193645.90886776938</v>
          </cell>
          <cell r="U26">
            <v>0.2</v>
          </cell>
          <cell r="V26">
            <v>17045.529819971929</v>
          </cell>
          <cell r="W26" t="str">
            <v>59F3</v>
          </cell>
          <cell r="X26">
            <v>350</v>
          </cell>
          <cell r="Y26">
            <v>780</v>
          </cell>
          <cell r="Z26">
            <v>1</v>
          </cell>
          <cell r="AA26">
            <v>0.02</v>
          </cell>
          <cell r="AB26">
            <v>0</v>
          </cell>
          <cell r="AC26">
            <v>0</v>
          </cell>
          <cell r="AD26">
            <v>0</v>
          </cell>
          <cell r="AE26">
            <v>1912</v>
          </cell>
          <cell r="AF26">
            <v>2294.4</v>
          </cell>
        </row>
        <row r="27">
          <cell r="H27">
            <v>0</v>
          </cell>
          <cell r="M27">
            <v>0</v>
          </cell>
          <cell r="N27" t="str">
            <v>57F4</v>
          </cell>
          <cell r="O27">
            <v>350</v>
          </cell>
          <cell r="P27">
            <v>1</v>
          </cell>
          <cell r="Q27">
            <v>13.8</v>
          </cell>
          <cell r="R27">
            <v>2.7</v>
          </cell>
          <cell r="S27">
            <v>37.792818000000004</v>
          </cell>
          <cell r="T27">
            <v>128294.34200271362</v>
          </cell>
          <cell r="U27">
            <v>0.2</v>
          </cell>
          <cell r="V27">
            <v>11293.009210094977</v>
          </cell>
          <cell r="W27" t="str">
            <v>54F1</v>
          </cell>
          <cell r="X27">
            <v>330</v>
          </cell>
          <cell r="Y27">
            <v>680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234</v>
          </cell>
          <cell r="AF27">
            <v>0</v>
          </cell>
        </row>
        <row r="28">
          <cell r="H28">
            <v>1</v>
          </cell>
          <cell r="I28">
            <v>1.25</v>
          </cell>
          <cell r="J28">
            <v>67</v>
          </cell>
          <cell r="K28">
            <v>104.6875</v>
          </cell>
          <cell r="L28">
            <v>355380.06000000006</v>
          </cell>
          <cell r="M28">
            <v>31282.052100000001</v>
          </cell>
          <cell r="N28" t="str">
            <v>58F1</v>
          </cell>
          <cell r="O28">
            <v>200</v>
          </cell>
          <cell r="P28">
            <v>0</v>
          </cell>
          <cell r="Q28">
            <v>13.8</v>
          </cell>
          <cell r="R28">
            <v>3.5</v>
          </cell>
          <cell r="S28">
            <v>15.99696</v>
          </cell>
          <cell r="T28">
            <v>54304.483387392007</v>
          </cell>
          <cell r="U28">
            <v>0.2</v>
          </cell>
          <cell r="V28">
            <v>4780.1097185587205</v>
          </cell>
          <cell r="W28" t="str">
            <v>50F1</v>
          </cell>
          <cell r="X28">
            <v>240</v>
          </cell>
          <cell r="Y28">
            <v>440</v>
          </cell>
          <cell r="Z28">
            <v>0</v>
          </cell>
          <cell r="AA28">
            <v>1.31</v>
          </cell>
          <cell r="AB28">
            <v>2.3199999999999998</v>
          </cell>
          <cell r="AC28">
            <v>9</v>
          </cell>
          <cell r="AD28">
            <v>11.32</v>
          </cell>
          <cell r="AE28">
            <v>1023</v>
          </cell>
          <cell r="AF28">
            <v>80407.8</v>
          </cell>
        </row>
        <row r="29">
          <cell r="H29">
            <v>0</v>
          </cell>
          <cell r="M29">
            <v>0</v>
          </cell>
          <cell r="N29" t="str">
            <v>58F2</v>
          </cell>
          <cell r="O29">
            <v>280</v>
          </cell>
          <cell r="P29">
            <v>1</v>
          </cell>
          <cell r="Q29">
            <v>13.8</v>
          </cell>
          <cell r="R29">
            <v>3.5</v>
          </cell>
          <cell r="S29">
            <v>31.354041600000002</v>
          </cell>
          <cell r="T29">
            <v>106436.78743928832</v>
          </cell>
          <cell r="U29">
            <v>0.2</v>
          </cell>
          <cell r="V29">
            <v>9369.0150483750913</v>
          </cell>
          <cell r="W29" t="str">
            <v>60F1</v>
          </cell>
          <cell r="X29">
            <v>100</v>
          </cell>
          <cell r="Y29">
            <v>380</v>
          </cell>
          <cell r="Z29">
            <v>0</v>
          </cell>
          <cell r="AA29">
            <v>0.38</v>
          </cell>
          <cell r="AB29">
            <v>0.15</v>
          </cell>
          <cell r="AC29">
            <v>1</v>
          </cell>
          <cell r="AD29">
            <v>1.1499999999999999</v>
          </cell>
          <cell r="AE29">
            <v>33</v>
          </cell>
          <cell r="AF29">
            <v>752.40000000000009</v>
          </cell>
        </row>
        <row r="30">
          <cell r="H30">
            <v>0</v>
          </cell>
          <cell r="M30">
            <v>0</v>
          </cell>
          <cell r="N30" t="str">
            <v>58F3</v>
          </cell>
          <cell r="O30">
            <v>130</v>
          </cell>
          <cell r="P30">
            <v>0</v>
          </cell>
          <cell r="Q30">
            <v>13.8</v>
          </cell>
          <cell r="R30">
            <v>3.5</v>
          </cell>
          <cell r="S30">
            <v>6.7587156000000022</v>
          </cell>
          <cell r="T30">
            <v>22943.64423117313</v>
          </cell>
          <cell r="U30">
            <v>0.2</v>
          </cell>
          <cell r="V30">
            <v>2019.59635609106</v>
          </cell>
          <cell r="W30" t="str">
            <v>54F6</v>
          </cell>
          <cell r="X30">
            <v>330</v>
          </cell>
          <cell r="Y30">
            <v>460</v>
          </cell>
          <cell r="Z30">
            <v>0</v>
          </cell>
          <cell r="AA30">
            <v>2.76</v>
          </cell>
          <cell r="AB30">
            <v>2.35</v>
          </cell>
          <cell r="AC30">
            <v>3</v>
          </cell>
          <cell r="AD30">
            <v>5.35</v>
          </cell>
          <cell r="AE30">
            <v>778</v>
          </cell>
          <cell r="AF30">
            <v>128836.79999999999</v>
          </cell>
        </row>
        <row r="31">
          <cell r="H31">
            <v>0</v>
          </cell>
          <cell r="M31">
            <v>0</v>
          </cell>
          <cell r="N31" t="str">
            <v>58F4</v>
          </cell>
          <cell r="O31">
            <v>55</v>
          </cell>
          <cell r="P31">
            <v>0</v>
          </cell>
          <cell r="Q31">
            <v>13.8</v>
          </cell>
          <cell r="R31">
            <v>3.5</v>
          </cell>
          <cell r="S31">
            <v>1.2097701000000003</v>
          </cell>
          <cell r="T31">
            <v>4106.7765561715214</v>
          </cell>
          <cell r="U31">
            <v>0.2</v>
          </cell>
          <cell r="V31">
            <v>361.4957974660033</v>
          </cell>
          <cell r="W31" t="str">
            <v>60F1</v>
          </cell>
          <cell r="X31">
            <v>100</v>
          </cell>
          <cell r="Y31">
            <v>155</v>
          </cell>
          <cell r="Z31">
            <v>0</v>
          </cell>
          <cell r="AA31">
            <v>2.58</v>
          </cell>
          <cell r="AB31">
            <v>1</v>
          </cell>
          <cell r="AC31">
            <v>0</v>
          </cell>
          <cell r="AD31">
            <v>1</v>
          </cell>
          <cell r="AE31">
            <v>7</v>
          </cell>
          <cell r="AF31">
            <v>1083.6000000000001</v>
          </cell>
        </row>
        <row r="32">
          <cell r="H32">
            <v>0</v>
          </cell>
          <cell r="I32">
            <v>0.93499999999999994</v>
          </cell>
          <cell r="J32">
            <v>67</v>
          </cell>
          <cell r="K32">
            <v>58.573074999999996</v>
          </cell>
          <cell r="L32">
            <v>198836.56509024001</v>
          </cell>
          <cell r="M32">
            <v>17502.433278158402</v>
          </cell>
          <cell r="N32" t="str">
            <v>59F1</v>
          </cell>
          <cell r="O32">
            <v>200</v>
          </cell>
          <cell r="P32">
            <v>0</v>
          </cell>
          <cell r="Q32">
            <v>13.8</v>
          </cell>
          <cell r="R32">
            <v>3.2</v>
          </cell>
          <cell r="S32">
            <v>14.625792000000002</v>
          </cell>
          <cell r="T32">
            <v>49649.813382758417</v>
          </cell>
          <cell r="U32">
            <v>0.2</v>
          </cell>
          <cell r="V32">
            <v>4370.386028396545</v>
          </cell>
          <cell r="W32" t="str">
            <v>82F2</v>
          </cell>
          <cell r="X32">
            <v>280</v>
          </cell>
          <cell r="Y32">
            <v>480</v>
          </cell>
          <cell r="Z32">
            <v>0</v>
          </cell>
          <cell r="AA32">
            <v>1.01</v>
          </cell>
          <cell r="AB32">
            <v>1.08</v>
          </cell>
          <cell r="AC32">
            <v>3</v>
          </cell>
          <cell r="AD32">
            <v>4.08</v>
          </cell>
          <cell r="AE32">
            <v>1611</v>
          </cell>
          <cell r="AF32">
            <v>97626.6</v>
          </cell>
        </row>
        <row r="33">
          <cell r="H33">
            <v>0</v>
          </cell>
          <cell r="M33">
            <v>0</v>
          </cell>
          <cell r="N33" t="str">
            <v>59F2</v>
          </cell>
          <cell r="O33">
            <v>275</v>
          </cell>
          <cell r="P33">
            <v>1</v>
          </cell>
          <cell r="Q33">
            <v>13.8</v>
          </cell>
          <cell r="R33">
            <v>3.2</v>
          </cell>
          <cell r="S33">
            <v>27.651888000000003</v>
          </cell>
          <cell r="T33">
            <v>93869.178426777624</v>
          </cell>
          <cell r="U33">
            <v>0.2</v>
          </cell>
          <cell r="V33">
            <v>8262.7610849372177</v>
          </cell>
          <cell r="W33" t="str">
            <v>54F6</v>
          </cell>
          <cell r="X33">
            <v>330</v>
          </cell>
          <cell r="Y33">
            <v>605</v>
          </cell>
          <cell r="Z33">
            <v>1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11</v>
          </cell>
          <cell r="AF33">
            <v>0</v>
          </cell>
        </row>
        <row r="34">
          <cell r="H34">
            <v>0</v>
          </cell>
          <cell r="M34">
            <v>0</v>
          </cell>
          <cell r="N34" t="str">
            <v>59F3</v>
          </cell>
          <cell r="O34">
            <v>350</v>
          </cell>
          <cell r="P34">
            <v>1</v>
          </cell>
          <cell r="Q34">
            <v>13.8</v>
          </cell>
          <cell r="R34">
            <v>3.2</v>
          </cell>
          <cell r="S34">
            <v>44.791488000000008</v>
          </cell>
          <cell r="T34">
            <v>152052.55348469765</v>
          </cell>
          <cell r="U34">
            <v>0.2</v>
          </cell>
          <cell r="V34">
            <v>13384.30721196442</v>
          </cell>
          <cell r="W34" t="str">
            <v>57F3</v>
          </cell>
          <cell r="X34">
            <v>430</v>
          </cell>
          <cell r="Y34">
            <v>780</v>
          </cell>
          <cell r="Z34">
            <v>1</v>
          </cell>
          <cell r="AA34">
            <v>2.33</v>
          </cell>
          <cell r="AB34">
            <v>3.34</v>
          </cell>
          <cell r="AC34">
            <v>0</v>
          </cell>
          <cell r="AD34">
            <v>3.34</v>
          </cell>
          <cell r="AE34">
            <v>481</v>
          </cell>
          <cell r="AF34">
            <v>67243.8</v>
          </cell>
        </row>
        <row r="35">
          <cell r="H35">
            <v>0</v>
          </cell>
          <cell r="M35">
            <v>0</v>
          </cell>
          <cell r="N35" t="str">
            <v>59F4</v>
          </cell>
          <cell r="O35">
            <v>300</v>
          </cell>
          <cell r="P35">
            <v>1</v>
          </cell>
          <cell r="Q35">
            <v>13.8</v>
          </cell>
          <cell r="R35">
            <v>3.2</v>
          </cell>
          <cell r="S35">
            <v>32.908032000000006</v>
          </cell>
          <cell r="T35">
            <v>111712.08011120642</v>
          </cell>
          <cell r="U35">
            <v>0.2</v>
          </cell>
          <cell r="V35">
            <v>9833.368563892227</v>
          </cell>
          <cell r="W35" t="str">
            <v>54F5</v>
          </cell>
          <cell r="X35">
            <v>250</v>
          </cell>
          <cell r="Y35">
            <v>550</v>
          </cell>
          <cell r="Z35">
            <v>1</v>
          </cell>
          <cell r="AA35">
            <v>0</v>
          </cell>
          <cell r="AB35">
            <v>0</v>
          </cell>
          <cell r="AC35">
            <v>3</v>
          </cell>
          <cell r="AD35">
            <v>3</v>
          </cell>
          <cell r="AE35">
            <v>23</v>
          </cell>
          <cell r="AF35">
            <v>0</v>
          </cell>
        </row>
        <row r="36">
          <cell r="H36">
            <v>0</v>
          </cell>
          <cell r="I36">
            <v>0.55000000000000004</v>
          </cell>
          <cell r="J36">
            <v>67</v>
          </cell>
          <cell r="K36">
            <v>20.267500000000002</v>
          </cell>
          <cell r="L36">
            <v>68801.579616000017</v>
          </cell>
          <cell r="M36">
            <v>6056.2052865600017</v>
          </cell>
          <cell r="N36" t="str">
            <v>60F1</v>
          </cell>
          <cell r="O36">
            <v>100</v>
          </cell>
          <cell r="P36">
            <v>0</v>
          </cell>
          <cell r="Q36">
            <v>13.8</v>
          </cell>
          <cell r="R36">
            <v>3.2</v>
          </cell>
          <cell r="S36">
            <v>3.6564480000000006</v>
          </cell>
          <cell r="T36">
            <v>12412.453345689604</v>
          </cell>
          <cell r="U36">
            <v>0.2</v>
          </cell>
          <cell r="V36">
            <v>1092.5965070991363</v>
          </cell>
          <cell r="W36" t="str">
            <v>58F4</v>
          </cell>
          <cell r="X36">
            <v>55</v>
          </cell>
          <cell r="Y36">
            <v>155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1</v>
          </cell>
          <cell r="AE36">
            <v>19</v>
          </cell>
          <cell r="AF36">
            <v>0</v>
          </cell>
        </row>
        <row r="37">
          <cell r="H37">
            <v>0</v>
          </cell>
          <cell r="M37">
            <v>0</v>
          </cell>
          <cell r="N37" t="str">
            <v>60F2</v>
          </cell>
          <cell r="O37">
            <v>100</v>
          </cell>
          <cell r="P37">
            <v>0</v>
          </cell>
          <cell r="Q37">
            <v>13.8</v>
          </cell>
          <cell r="R37">
            <v>3.2</v>
          </cell>
          <cell r="S37">
            <v>3.6564480000000006</v>
          </cell>
          <cell r="T37">
            <v>12412.453345689604</v>
          </cell>
          <cell r="U37">
            <v>0.2</v>
          </cell>
          <cell r="V37">
            <v>1092.5965070991363</v>
          </cell>
          <cell r="W37" t="str">
            <v>59F3</v>
          </cell>
          <cell r="X37">
            <v>350</v>
          </cell>
          <cell r="Y37">
            <v>450</v>
          </cell>
          <cell r="Z37">
            <v>0</v>
          </cell>
          <cell r="AA37">
            <v>2.1800000000000002</v>
          </cell>
          <cell r="AB37">
            <v>1.5</v>
          </cell>
          <cell r="AC37">
            <v>2</v>
          </cell>
          <cell r="AD37">
            <v>3.5</v>
          </cell>
          <cell r="AE37">
            <v>4</v>
          </cell>
          <cell r="AF37">
            <v>523.20000000000005</v>
          </cell>
        </row>
        <row r="38">
          <cell r="H38">
            <v>0</v>
          </cell>
          <cell r="M38">
            <v>0</v>
          </cell>
          <cell r="N38" t="str">
            <v>60F3</v>
          </cell>
          <cell r="O38">
            <v>260</v>
          </cell>
          <cell r="P38">
            <v>1</v>
          </cell>
          <cell r="Q38">
            <v>13.8</v>
          </cell>
          <cell r="R38">
            <v>3.2</v>
          </cell>
          <cell r="S38">
            <v>24.717588480000011</v>
          </cell>
          <cell r="T38">
            <v>83908.184616861749</v>
          </cell>
          <cell r="U38">
            <v>0.2</v>
          </cell>
          <cell r="V38">
            <v>7385.9523879901626</v>
          </cell>
          <cell r="W38" t="str">
            <v>59F3</v>
          </cell>
          <cell r="X38">
            <v>350</v>
          </cell>
          <cell r="Y38">
            <v>610</v>
          </cell>
          <cell r="Z38">
            <v>1</v>
          </cell>
          <cell r="AA38">
            <v>3.22</v>
          </cell>
          <cell r="AB38">
            <v>3.79</v>
          </cell>
          <cell r="AC38">
            <v>1</v>
          </cell>
          <cell r="AD38">
            <v>4.79</v>
          </cell>
          <cell r="AE38">
            <v>19</v>
          </cell>
          <cell r="AF38">
            <v>3670.8</v>
          </cell>
        </row>
        <row r="39">
          <cell r="H39">
            <v>0</v>
          </cell>
          <cell r="I39">
            <v>0.77</v>
          </cell>
          <cell r="J39">
            <v>67</v>
          </cell>
          <cell r="K39">
            <v>39.724299999999999</v>
          </cell>
          <cell r="L39">
            <v>134851.09604736001</v>
          </cell>
          <cell r="M39">
            <v>11870.1623616576</v>
          </cell>
          <cell r="N39" t="str">
            <v>82F1</v>
          </cell>
          <cell r="O39">
            <v>380</v>
          </cell>
          <cell r="P39">
            <v>1</v>
          </cell>
          <cell r="Q39">
            <v>13.8</v>
          </cell>
          <cell r="R39">
            <v>3.2</v>
          </cell>
          <cell r="S39">
            <v>52.799109120000026</v>
          </cell>
          <cell r="T39">
            <v>179235.82631175793</v>
          </cell>
          <cell r="U39">
            <v>0.2</v>
          </cell>
          <cell r="V39">
            <v>15777.093562511534</v>
          </cell>
          <cell r="W39" t="str">
            <v>82F2</v>
          </cell>
          <cell r="X39">
            <v>280</v>
          </cell>
          <cell r="Y39">
            <v>660</v>
          </cell>
          <cell r="Z39">
            <v>1</v>
          </cell>
          <cell r="AA39">
            <v>0.1</v>
          </cell>
          <cell r="AB39">
            <v>0.04</v>
          </cell>
          <cell r="AC39">
            <v>6</v>
          </cell>
          <cell r="AD39">
            <v>6.04</v>
          </cell>
          <cell r="AE39">
            <v>2122</v>
          </cell>
          <cell r="AF39">
            <v>12732.000000000002</v>
          </cell>
        </row>
        <row r="40">
          <cell r="H40">
            <v>0</v>
          </cell>
          <cell r="M40">
            <v>0</v>
          </cell>
          <cell r="N40" t="str">
            <v>82F2</v>
          </cell>
          <cell r="O40">
            <v>280</v>
          </cell>
          <cell r="P40">
            <v>1</v>
          </cell>
          <cell r="Q40">
            <v>13.8</v>
          </cell>
          <cell r="R40">
            <v>3.2</v>
          </cell>
          <cell r="S40">
            <v>28.666552320000005</v>
          </cell>
          <cell r="T40">
            <v>97313.634230206488</v>
          </cell>
          <cell r="U40">
            <v>0.2</v>
          </cell>
          <cell r="V40">
            <v>8565.9566156572273</v>
          </cell>
          <cell r="W40" t="str">
            <v>59F1</v>
          </cell>
          <cell r="X40">
            <v>200</v>
          </cell>
          <cell r="Y40">
            <v>480</v>
          </cell>
          <cell r="Z40">
            <v>0</v>
          </cell>
          <cell r="AA40">
            <v>0.01</v>
          </cell>
          <cell r="AB40">
            <v>0</v>
          </cell>
          <cell r="AC40">
            <v>8</v>
          </cell>
          <cell r="AD40">
            <v>8</v>
          </cell>
          <cell r="AE40">
            <v>1396</v>
          </cell>
          <cell r="AF40">
            <v>837.6</v>
          </cell>
        </row>
        <row r="41">
          <cell r="H41">
            <v>0</v>
          </cell>
          <cell r="M41">
            <v>0</v>
          </cell>
          <cell r="N41" t="str">
            <v>82F3</v>
          </cell>
          <cell r="O41">
            <v>40</v>
          </cell>
          <cell r="P41">
            <v>0</v>
          </cell>
          <cell r="Q41">
            <v>13.8</v>
          </cell>
          <cell r="R41">
            <v>3.2</v>
          </cell>
          <cell r="S41">
            <v>0.58503168000000016</v>
          </cell>
          <cell r="T41">
            <v>1985.9925353103365</v>
          </cell>
          <cell r="U41">
            <v>0.2</v>
          </cell>
          <cell r="V41">
            <v>174.81544113586182</v>
          </cell>
          <cell r="W41" t="str">
            <v>82F2</v>
          </cell>
          <cell r="X41">
            <v>280</v>
          </cell>
          <cell r="Y41">
            <v>320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1426</v>
          </cell>
          <cell r="AF41">
            <v>0</v>
          </cell>
        </row>
        <row r="42">
          <cell r="H42">
            <v>3</v>
          </cell>
          <cell r="J42">
            <v>67</v>
          </cell>
          <cell r="K42">
            <v>533.00175000000002</v>
          </cell>
          <cell r="L42">
            <v>1809367.8222816</v>
          </cell>
          <cell r="M42">
            <v>159268.18877985602</v>
          </cell>
          <cell r="N42">
            <v>28</v>
          </cell>
          <cell r="O42">
            <v>7612</v>
          </cell>
          <cell r="P42">
            <v>17</v>
          </cell>
          <cell r="R42">
            <v>3.1285714285714299</v>
          </cell>
          <cell r="S42">
            <v>853.82682778800006</v>
          </cell>
          <cell r="T42">
            <v>2898464.7573865945</v>
          </cell>
          <cell r="U42">
            <v>0.20000000000000009</v>
          </cell>
          <cell r="V42">
            <v>255135.09551037094</v>
          </cell>
          <cell r="X42">
            <v>7535</v>
          </cell>
          <cell r="Y42">
            <v>15147</v>
          </cell>
          <cell r="Z42">
            <v>15</v>
          </cell>
          <cell r="AA42">
            <v>0.76032981872954863</v>
          </cell>
          <cell r="AB42">
            <v>0.92524489689918465</v>
          </cell>
          <cell r="AD42">
            <v>3.6780106996312267</v>
          </cell>
          <cell r="AE42">
            <v>19253</v>
          </cell>
          <cell r="AF42">
            <v>878317.79999999993</v>
          </cell>
        </row>
        <row r="43">
          <cell r="H43">
            <v>0</v>
          </cell>
          <cell r="I43">
            <v>0.85</v>
          </cell>
          <cell r="J43">
            <v>67</v>
          </cell>
          <cell r="K43">
            <v>48.407499999999992</v>
          </cell>
          <cell r="L43">
            <v>164327.73974399999</v>
          </cell>
          <cell r="M43">
            <v>14464.820891039999</v>
          </cell>
          <cell r="N43" t="str">
            <v>13F1</v>
          </cell>
          <cell r="O43">
            <v>175</v>
          </cell>
          <cell r="P43">
            <v>0</v>
          </cell>
          <cell r="Q43">
            <v>13.8</v>
          </cell>
          <cell r="R43">
            <v>5.2</v>
          </cell>
          <cell r="S43">
            <v>18.196542000000001</v>
          </cell>
          <cell r="T43">
            <v>61771.349853158412</v>
          </cell>
          <cell r="U43">
            <v>0.2</v>
          </cell>
          <cell r="V43">
            <v>5437.3748048605448</v>
          </cell>
          <cell r="W43" t="str">
            <v>13F4</v>
          </cell>
          <cell r="X43">
            <v>360</v>
          </cell>
          <cell r="Y43">
            <v>535</v>
          </cell>
          <cell r="Z43">
            <v>1</v>
          </cell>
          <cell r="AA43">
            <v>1.1000000000000001</v>
          </cell>
          <cell r="AB43">
            <v>2.16</v>
          </cell>
          <cell r="AC43">
            <v>2</v>
          </cell>
          <cell r="AD43">
            <v>4.16</v>
          </cell>
          <cell r="AE43">
            <v>1208</v>
          </cell>
          <cell r="AF43">
            <v>79728.000000000015</v>
          </cell>
        </row>
        <row r="44">
          <cell r="H44">
            <v>0</v>
          </cell>
          <cell r="M44">
            <v>0</v>
          </cell>
          <cell r="N44" t="str">
            <v>13F2</v>
          </cell>
          <cell r="O44">
            <v>300</v>
          </cell>
          <cell r="P44">
            <v>1</v>
          </cell>
          <cell r="Q44">
            <v>13.8</v>
          </cell>
          <cell r="R44">
            <v>5.2</v>
          </cell>
          <cell r="S44">
            <v>53.475552</v>
          </cell>
          <cell r="T44">
            <v>181532.13018071043</v>
          </cell>
          <cell r="U44">
            <v>0.2</v>
          </cell>
          <cell r="V44">
            <v>15979.223916324867</v>
          </cell>
          <cell r="W44" t="str">
            <v>13F5</v>
          </cell>
          <cell r="X44">
            <v>330</v>
          </cell>
          <cell r="Y44">
            <v>630</v>
          </cell>
          <cell r="Z44">
            <v>1</v>
          </cell>
          <cell r="AA44">
            <v>0.74</v>
          </cell>
          <cell r="AB44">
            <v>1</v>
          </cell>
          <cell r="AC44">
            <v>0</v>
          </cell>
          <cell r="AD44">
            <v>1</v>
          </cell>
          <cell r="AE44">
            <v>836</v>
          </cell>
          <cell r="AF44">
            <v>37118.400000000001</v>
          </cell>
        </row>
        <row r="45">
          <cell r="H45">
            <v>0</v>
          </cell>
          <cell r="M45">
            <v>0</v>
          </cell>
          <cell r="N45" t="str">
            <v>13F3</v>
          </cell>
          <cell r="O45">
            <v>240</v>
          </cell>
          <cell r="P45">
            <v>0</v>
          </cell>
          <cell r="Q45">
            <v>13.8</v>
          </cell>
          <cell r="R45">
            <v>5.2</v>
          </cell>
          <cell r="S45">
            <v>34.224353280000003</v>
          </cell>
          <cell r="T45">
            <v>116180.56331565467</v>
          </cell>
          <cell r="U45">
            <v>0.2</v>
          </cell>
          <cell r="V45">
            <v>10226.703306447915</v>
          </cell>
          <cell r="W45" t="str">
            <v>68F4</v>
          </cell>
          <cell r="X45">
            <v>150</v>
          </cell>
          <cell r="Y45">
            <v>390</v>
          </cell>
          <cell r="Z45">
            <v>0</v>
          </cell>
          <cell r="AA45">
            <v>5.57</v>
          </cell>
          <cell r="AB45">
            <v>3.91</v>
          </cell>
          <cell r="AC45">
            <v>2</v>
          </cell>
          <cell r="AD45">
            <v>5.91</v>
          </cell>
          <cell r="AE45">
            <v>280</v>
          </cell>
          <cell r="AF45">
            <v>93576.000000000015</v>
          </cell>
        </row>
        <row r="46">
          <cell r="H46">
            <v>0</v>
          </cell>
          <cell r="I46">
            <v>0.8</v>
          </cell>
          <cell r="J46">
            <v>67</v>
          </cell>
          <cell r="K46">
            <v>42.88000000000001</v>
          </cell>
          <cell r="L46">
            <v>145563.67257600004</v>
          </cell>
          <cell r="M46">
            <v>12813.128540160003</v>
          </cell>
          <cell r="N46" t="str">
            <v>13F4</v>
          </cell>
          <cell r="O46">
            <v>360</v>
          </cell>
          <cell r="P46">
            <v>1</v>
          </cell>
          <cell r="Q46">
            <v>13.8</v>
          </cell>
          <cell r="R46">
            <v>5.2</v>
          </cell>
          <cell r="S46">
            <v>77.004794880000006</v>
          </cell>
          <cell r="T46">
            <v>261406.267460223</v>
          </cell>
          <cell r="U46">
            <v>0.2</v>
          </cell>
          <cell r="V46">
            <v>23010.082439507809</v>
          </cell>
          <cell r="W46" t="str">
            <v>20F2</v>
          </cell>
          <cell r="X46">
            <v>200</v>
          </cell>
          <cell r="Y46">
            <v>560</v>
          </cell>
          <cell r="Z46">
            <v>1</v>
          </cell>
          <cell r="AA46">
            <v>0.86</v>
          </cell>
          <cell r="AB46">
            <v>4.0599999999999996</v>
          </cell>
          <cell r="AC46">
            <v>4</v>
          </cell>
          <cell r="AD46">
            <v>8.0599999999999987</v>
          </cell>
          <cell r="AE46">
            <v>954</v>
          </cell>
          <cell r="AF46">
            <v>49226.399999999994</v>
          </cell>
        </row>
        <row r="47">
          <cell r="H47">
            <v>0</v>
          </cell>
          <cell r="M47">
            <v>0</v>
          </cell>
          <cell r="N47" t="str">
            <v>13F5</v>
          </cell>
          <cell r="O47">
            <v>330</v>
          </cell>
          <cell r="P47">
            <v>1</v>
          </cell>
          <cell r="Q47">
            <v>13.8</v>
          </cell>
          <cell r="R47">
            <v>5.2</v>
          </cell>
          <cell r="S47">
            <v>64.705417920000016</v>
          </cell>
          <cell r="T47">
            <v>219653.87751865969</v>
          </cell>
          <cell r="U47">
            <v>0.2</v>
          </cell>
          <cell r="V47">
            <v>19334.860938753092</v>
          </cell>
          <cell r="W47" t="str">
            <v>68F3</v>
          </cell>
          <cell r="X47">
            <v>300</v>
          </cell>
          <cell r="Y47">
            <v>630</v>
          </cell>
          <cell r="Z47">
            <v>1</v>
          </cell>
          <cell r="AA47">
            <v>0.12</v>
          </cell>
          <cell r="AB47">
            <v>1.1100000000000001</v>
          </cell>
          <cell r="AC47">
            <v>3</v>
          </cell>
          <cell r="AD47">
            <v>4.1100000000000003</v>
          </cell>
          <cell r="AE47">
            <v>1418</v>
          </cell>
          <cell r="AF47">
            <v>10209.6</v>
          </cell>
        </row>
        <row r="48">
          <cell r="H48">
            <v>0</v>
          </cell>
          <cell r="M48">
            <v>0</v>
          </cell>
          <cell r="N48" t="str">
            <v>13F6</v>
          </cell>
          <cell r="O48">
            <v>425</v>
          </cell>
          <cell r="P48">
            <v>1</v>
          </cell>
          <cell r="Q48">
            <v>13.8</v>
          </cell>
          <cell r="R48">
            <v>5.2</v>
          </cell>
          <cell r="S48">
            <v>107.322462</v>
          </cell>
          <cell r="T48">
            <v>364324.90015434241</v>
          </cell>
          <cell r="U48">
            <v>0.2</v>
          </cell>
          <cell r="V48">
            <v>32069.414665401986</v>
          </cell>
          <cell r="W48" t="str">
            <v>68F4</v>
          </cell>
          <cell r="X48">
            <v>150</v>
          </cell>
          <cell r="Y48">
            <v>575</v>
          </cell>
          <cell r="Z48">
            <v>1</v>
          </cell>
          <cell r="AA48">
            <v>0.46</v>
          </cell>
          <cell r="AB48">
            <v>0.15</v>
          </cell>
          <cell r="AC48">
            <v>1</v>
          </cell>
          <cell r="AD48">
            <v>1.1499999999999999</v>
          </cell>
          <cell r="AE48">
            <v>342</v>
          </cell>
          <cell r="AF48">
            <v>9439.1999999999989</v>
          </cell>
        </row>
        <row r="49">
          <cell r="H49">
            <v>0</v>
          </cell>
          <cell r="I49">
            <v>0.78</v>
          </cell>
          <cell r="J49">
            <v>67</v>
          </cell>
          <cell r="K49">
            <v>40.762800000000006</v>
          </cell>
          <cell r="L49">
            <v>138376.46624256001</v>
          </cell>
          <cell r="M49">
            <v>12180.480318489601</v>
          </cell>
          <cell r="N49" t="str">
            <v>14F1</v>
          </cell>
          <cell r="O49">
            <v>220</v>
          </cell>
          <cell r="P49">
            <v>0</v>
          </cell>
          <cell r="Q49">
            <v>13.8</v>
          </cell>
          <cell r="R49">
            <v>2.8</v>
          </cell>
          <cell r="S49">
            <v>15.485057279999999</v>
          </cell>
          <cell r="T49">
            <v>52566.739918995459</v>
          </cell>
          <cell r="U49">
            <v>0.2</v>
          </cell>
          <cell r="V49">
            <v>4627.1462075648415</v>
          </cell>
          <cell r="W49" t="str">
            <v>14F4</v>
          </cell>
          <cell r="X49">
            <v>200</v>
          </cell>
          <cell r="Y49">
            <v>420</v>
          </cell>
          <cell r="Z49">
            <v>0</v>
          </cell>
          <cell r="AA49">
            <v>0.84</v>
          </cell>
          <cell r="AB49">
            <v>0.42</v>
          </cell>
          <cell r="AC49">
            <v>1</v>
          </cell>
          <cell r="AD49">
            <v>1.42</v>
          </cell>
          <cell r="AE49">
            <v>12</v>
          </cell>
          <cell r="AF49">
            <v>604.79999999999995</v>
          </cell>
        </row>
        <row r="50">
          <cell r="H50">
            <v>0</v>
          </cell>
          <cell r="M50">
            <v>0</v>
          </cell>
          <cell r="N50" t="str">
            <v>14F2</v>
          </cell>
          <cell r="O50">
            <v>70</v>
          </cell>
          <cell r="P50">
            <v>0</v>
          </cell>
          <cell r="Q50">
            <v>13.8</v>
          </cell>
          <cell r="R50">
            <v>2.8</v>
          </cell>
          <cell r="S50">
            <v>1.5677020799999999</v>
          </cell>
          <cell r="T50">
            <v>5321.8393719644155</v>
          </cell>
          <cell r="U50">
            <v>0.2</v>
          </cell>
          <cell r="V50">
            <v>468.45075241875452</v>
          </cell>
          <cell r="W50" t="str">
            <v>14F5</v>
          </cell>
          <cell r="X50">
            <v>190</v>
          </cell>
          <cell r="Y50">
            <v>260</v>
          </cell>
          <cell r="Z50">
            <v>0</v>
          </cell>
          <cell r="AA50">
            <v>1.01</v>
          </cell>
          <cell r="AB50">
            <v>0.33</v>
          </cell>
          <cell r="AC50">
            <v>1</v>
          </cell>
          <cell r="AD50">
            <v>1.33</v>
          </cell>
          <cell r="AE50">
            <v>3</v>
          </cell>
          <cell r="AF50">
            <v>181.8</v>
          </cell>
        </row>
        <row r="51">
          <cell r="H51">
            <v>1</v>
          </cell>
          <cell r="I51">
            <v>1.1099999999999999</v>
          </cell>
          <cell r="J51">
            <v>67</v>
          </cell>
          <cell r="K51">
            <v>82.550699999999978</v>
          </cell>
          <cell r="L51">
            <v>280232.8140326399</v>
          </cell>
          <cell r="M51">
            <v>24667.274491142394</v>
          </cell>
          <cell r="N51" t="str">
            <v>14F4</v>
          </cell>
          <cell r="O51">
            <v>200</v>
          </cell>
          <cell r="P51">
            <v>0</v>
          </cell>
          <cell r="Q51">
            <v>13.8</v>
          </cell>
          <cell r="R51">
            <v>2.8</v>
          </cell>
          <cell r="S51">
            <v>12.797567999999998</v>
          </cell>
          <cell r="T51">
            <v>43443.586709913601</v>
          </cell>
          <cell r="U51">
            <v>0.2</v>
          </cell>
          <cell r="V51">
            <v>3824.0877748469757</v>
          </cell>
          <cell r="W51" t="str">
            <v>14F1</v>
          </cell>
          <cell r="X51">
            <v>220</v>
          </cell>
          <cell r="Y51">
            <v>420</v>
          </cell>
          <cell r="Z51">
            <v>0</v>
          </cell>
          <cell r="AA51">
            <v>15.68</v>
          </cell>
          <cell r="AB51">
            <v>3</v>
          </cell>
          <cell r="AC51">
            <v>1</v>
          </cell>
          <cell r="AD51">
            <v>4</v>
          </cell>
          <cell r="AE51">
            <v>3</v>
          </cell>
          <cell r="AF51">
            <v>2822.4</v>
          </cell>
        </row>
        <row r="52">
          <cell r="H52">
            <v>0</v>
          </cell>
          <cell r="M52">
            <v>0</v>
          </cell>
          <cell r="N52" t="str">
            <v>14F5</v>
          </cell>
          <cell r="O52">
            <v>190</v>
          </cell>
          <cell r="P52">
            <v>0</v>
          </cell>
          <cell r="Q52">
            <v>13.8</v>
          </cell>
          <cell r="R52">
            <v>2.8</v>
          </cell>
          <cell r="S52">
            <v>11.549805120000002</v>
          </cell>
          <cell r="T52">
            <v>39207.837005697038</v>
          </cell>
          <cell r="U52">
            <v>0.2</v>
          </cell>
          <cell r="V52">
            <v>3451.2392167993967</v>
          </cell>
          <cell r="W52" t="str">
            <v>14F2</v>
          </cell>
          <cell r="X52">
            <v>70</v>
          </cell>
          <cell r="Y52">
            <v>260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3</v>
          </cell>
          <cell r="AF52">
            <v>0</v>
          </cell>
        </row>
        <row r="53">
          <cell r="H53">
            <v>0</v>
          </cell>
          <cell r="I53">
            <v>0.80999999999999994</v>
          </cell>
          <cell r="J53">
            <v>67</v>
          </cell>
          <cell r="K53">
            <v>43.958699999999993</v>
          </cell>
          <cell r="L53">
            <v>149225.50871423999</v>
          </cell>
          <cell r="M53">
            <v>13135.458804998398</v>
          </cell>
          <cell r="N53" t="str">
            <v>20F1</v>
          </cell>
          <cell r="O53">
            <v>350</v>
          </cell>
          <cell r="P53">
            <v>1</v>
          </cell>
          <cell r="Q53">
            <v>13.8</v>
          </cell>
          <cell r="R53">
            <v>3.8</v>
          </cell>
          <cell r="S53">
            <v>53.189892</v>
          </cell>
          <cell r="T53">
            <v>180562.40726307841</v>
          </cell>
          <cell r="U53">
            <v>0.2</v>
          </cell>
          <cell r="V53">
            <v>15893.864814207745</v>
          </cell>
          <cell r="W53" t="str">
            <v>13F4</v>
          </cell>
          <cell r="X53">
            <v>360</v>
          </cell>
          <cell r="Y53">
            <v>710</v>
          </cell>
          <cell r="Z53">
            <v>1</v>
          </cell>
          <cell r="AA53">
            <v>1.79</v>
          </cell>
          <cell r="AB53">
            <v>1.05</v>
          </cell>
          <cell r="AC53">
            <v>5</v>
          </cell>
          <cell r="AD53">
            <v>6.05</v>
          </cell>
          <cell r="AE53">
            <v>1032</v>
          </cell>
          <cell r="AF53">
            <v>110836.8</v>
          </cell>
        </row>
        <row r="54">
          <cell r="H54">
            <v>0</v>
          </cell>
          <cell r="M54">
            <v>0</v>
          </cell>
          <cell r="N54" t="str">
            <v>20F2</v>
          </cell>
          <cell r="O54">
            <v>200</v>
          </cell>
          <cell r="P54">
            <v>0</v>
          </cell>
          <cell r="Q54">
            <v>13.8</v>
          </cell>
          <cell r="R54">
            <v>3.8</v>
          </cell>
          <cell r="S54">
            <v>17.368127999999999</v>
          </cell>
          <cell r="T54">
            <v>58959.153392025597</v>
          </cell>
          <cell r="U54">
            <v>0.2</v>
          </cell>
          <cell r="V54">
            <v>5189.8334087208959</v>
          </cell>
          <cell r="W54" t="str">
            <v>30F5</v>
          </cell>
          <cell r="X54">
            <v>120</v>
          </cell>
          <cell r="Y54">
            <v>320</v>
          </cell>
          <cell r="Z54">
            <v>0</v>
          </cell>
          <cell r="AA54">
            <v>0.02</v>
          </cell>
          <cell r="AB54">
            <v>0.03</v>
          </cell>
          <cell r="AC54">
            <v>1</v>
          </cell>
          <cell r="AD54">
            <v>1.03</v>
          </cell>
          <cell r="AE54">
            <v>727</v>
          </cell>
          <cell r="AF54">
            <v>872.40000000000009</v>
          </cell>
        </row>
        <row r="55">
          <cell r="H55">
            <v>0</v>
          </cell>
          <cell r="M55">
            <v>0</v>
          </cell>
          <cell r="N55" t="str">
            <v>20F3</v>
          </cell>
          <cell r="O55">
            <v>270</v>
          </cell>
          <cell r="P55">
            <v>1</v>
          </cell>
          <cell r="Q55">
            <v>13.8</v>
          </cell>
          <cell r="R55">
            <v>3.8</v>
          </cell>
          <cell r="S55">
            <v>31.653413280000002</v>
          </cell>
          <cell r="T55">
            <v>107453.05705696666</v>
          </cell>
          <cell r="U55">
            <v>0.2</v>
          </cell>
          <cell r="V55">
            <v>9458.4713873938344</v>
          </cell>
          <cell r="W55" t="str">
            <v>49F2</v>
          </cell>
          <cell r="X55">
            <v>280</v>
          </cell>
          <cell r="Y55">
            <v>550</v>
          </cell>
          <cell r="Z55">
            <v>1</v>
          </cell>
          <cell r="AA55">
            <v>0.53</v>
          </cell>
          <cell r="AB55">
            <v>1</v>
          </cell>
          <cell r="AC55">
            <v>0</v>
          </cell>
          <cell r="AD55">
            <v>1</v>
          </cell>
          <cell r="AE55">
            <v>205</v>
          </cell>
          <cell r="AF55">
            <v>6519</v>
          </cell>
        </row>
        <row r="56">
          <cell r="H56">
            <v>0</v>
          </cell>
          <cell r="I56">
            <v>0.875</v>
          </cell>
          <cell r="J56">
            <v>67</v>
          </cell>
          <cell r="K56">
            <v>51.296875</v>
          </cell>
          <cell r="L56">
            <v>174136.22940000001</v>
          </cell>
          <cell r="M56">
            <v>15328.205529000001</v>
          </cell>
          <cell r="N56" t="str">
            <v>20F4</v>
          </cell>
          <cell r="O56">
            <v>450</v>
          </cell>
          <cell r="P56">
            <v>1</v>
          </cell>
          <cell r="Q56">
            <v>13.8</v>
          </cell>
          <cell r="R56">
            <v>3.8</v>
          </cell>
          <cell r="S56">
            <v>87.926148000000026</v>
          </cell>
          <cell r="T56">
            <v>298480.71404712973</v>
          </cell>
          <cell r="U56">
            <v>0.2</v>
          </cell>
          <cell r="V56">
            <v>26273.531631649545</v>
          </cell>
          <cell r="W56" t="str">
            <v>30F7</v>
          </cell>
          <cell r="X56">
            <v>280</v>
          </cell>
          <cell r="Y56">
            <v>730</v>
          </cell>
          <cell r="Z56">
            <v>1</v>
          </cell>
          <cell r="AA56">
            <v>0.88</v>
          </cell>
          <cell r="AB56">
            <v>2.78</v>
          </cell>
          <cell r="AC56">
            <v>4</v>
          </cell>
          <cell r="AD56">
            <v>6.7799999999999994</v>
          </cell>
          <cell r="AE56">
            <v>610</v>
          </cell>
          <cell r="AF56">
            <v>32207.999999999996</v>
          </cell>
        </row>
        <row r="57">
          <cell r="H57">
            <v>0</v>
          </cell>
          <cell r="M57">
            <v>0</v>
          </cell>
          <cell r="N57" t="str">
            <v>20F5</v>
          </cell>
          <cell r="O57">
            <v>450</v>
          </cell>
          <cell r="P57">
            <v>1</v>
          </cell>
          <cell r="Q57">
            <v>13.8</v>
          </cell>
          <cell r="R57">
            <v>3.8</v>
          </cell>
          <cell r="S57">
            <v>87.926148000000026</v>
          </cell>
          <cell r="T57">
            <v>298480.71404712973</v>
          </cell>
          <cell r="U57">
            <v>0.2</v>
          </cell>
          <cell r="V57">
            <v>26273.531631649545</v>
          </cell>
          <cell r="W57" t="str">
            <v>20F2</v>
          </cell>
          <cell r="X57">
            <v>200</v>
          </cell>
          <cell r="Y57">
            <v>650</v>
          </cell>
          <cell r="Z57">
            <v>1</v>
          </cell>
          <cell r="AA57">
            <v>0.46</v>
          </cell>
          <cell r="AB57">
            <v>0.15</v>
          </cell>
          <cell r="AC57">
            <v>0</v>
          </cell>
          <cell r="AD57">
            <v>0.15</v>
          </cell>
          <cell r="AE57">
            <v>328</v>
          </cell>
          <cell r="AF57">
            <v>9052.7999999999993</v>
          </cell>
        </row>
        <row r="58">
          <cell r="H58">
            <v>0</v>
          </cell>
          <cell r="M58">
            <v>0</v>
          </cell>
          <cell r="N58" t="str">
            <v>20F6</v>
          </cell>
          <cell r="O58">
            <v>300</v>
          </cell>
          <cell r="P58">
            <v>1</v>
          </cell>
          <cell r="Q58">
            <v>13.8</v>
          </cell>
          <cell r="R58">
            <v>3.8</v>
          </cell>
          <cell r="S58">
            <v>39.078288000000001</v>
          </cell>
          <cell r="T58">
            <v>132658.09513205761</v>
          </cell>
          <cell r="U58">
            <v>0.2</v>
          </cell>
          <cell r="V58">
            <v>11677.125169622017</v>
          </cell>
          <cell r="W58" t="str">
            <v>20F2</v>
          </cell>
          <cell r="X58">
            <v>200</v>
          </cell>
          <cell r="Y58">
            <v>500</v>
          </cell>
          <cell r="Z58">
            <v>0</v>
          </cell>
          <cell r="AA58">
            <v>0.21</v>
          </cell>
          <cell r="AB58">
            <v>1.1399999999999999</v>
          </cell>
          <cell r="AC58">
            <v>4</v>
          </cell>
          <cell r="AD58">
            <v>5.14</v>
          </cell>
          <cell r="AE58">
            <v>573</v>
          </cell>
          <cell r="AF58">
            <v>7219.8</v>
          </cell>
        </row>
        <row r="59">
          <cell r="H59">
            <v>1</v>
          </cell>
          <cell r="I59">
            <v>1.35</v>
          </cell>
          <cell r="J59">
            <v>67</v>
          </cell>
          <cell r="K59">
            <v>122.10750000000002</v>
          </cell>
          <cell r="L59">
            <v>414515.30198400008</v>
          </cell>
          <cell r="M59">
            <v>36487.385569440004</v>
          </cell>
          <cell r="N59" t="str">
            <v>24F1</v>
          </cell>
          <cell r="O59">
            <v>160</v>
          </cell>
          <cell r="P59">
            <v>0</v>
          </cell>
          <cell r="Q59">
            <v>13.8</v>
          </cell>
          <cell r="R59">
            <v>3.1</v>
          </cell>
          <cell r="S59">
            <v>9.0679910400000026</v>
          </cell>
          <cell r="T59">
            <v>30782.884297310222</v>
          </cell>
          <cell r="U59">
            <v>0.2</v>
          </cell>
          <cell r="V59">
            <v>2709.6393376058586</v>
          </cell>
          <cell r="W59" t="str">
            <v>13F3</v>
          </cell>
          <cell r="X59">
            <v>240</v>
          </cell>
          <cell r="Y59">
            <v>400</v>
          </cell>
          <cell r="Z59">
            <v>0</v>
          </cell>
          <cell r="AA59">
            <v>0.4</v>
          </cell>
          <cell r="AB59">
            <v>0.44</v>
          </cell>
          <cell r="AC59">
            <v>4</v>
          </cell>
          <cell r="AD59">
            <v>4.4400000000000004</v>
          </cell>
          <cell r="AE59">
            <v>222</v>
          </cell>
          <cell r="AF59">
            <v>5328.0000000000009</v>
          </cell>
        </row>
        <row r="60">
          <cell r="H60">
            <v>0</v>
          </cell>
          <cell r="M60">
            <v>0</v>
          </cell>
          <cell r="N60" t="str">
            <v>24F2</v>
          </cell>
          <cell r="O60">
            <v>100</v>
          </cell>
          <cell r="P60">
            <v>0</v>
          </cell>
          <cell r="Q60">
            <v>13.8</v>
          </cell>
          <cell r="R60">
            <v>3.1</v>
          </cell>
          <cell r="S60">
            <v>3.5421840000000002</v>
          </cell>
          <cell r="T60">
            <v>12024.564178636801</v>
          </cell>
          <cell r="U60">
            <v>0.2</v>
          </cell>
          <cell r="V60">
            <v>1058.452866252288</v>
          </cell>
          <cell r="W60" t="str">
            <v>39F4</v>
          </cell>
          <cell r="X60">
            <v>340</v>
          </cell>
          <cell r="Y60">
            <v>440</v>
          </cell>
          <cell r="Z60">
            <v>0</v>
          </cell>
          <cell r="AA60">
            <v>0.49</v>
          </cell>
          <cell r="AB60">
            <v>1</v>
          </cell>
          <cell r="AC60">
            <v>0</v>
          </cell>
          <cell r="AD60">
            <v>1</v>
          </cell>
          <cell r="AE60">
            <v>435</v>
          </cell>
          <cell r="AF60">
            <v>12789</v>
          </cell>
        </row>
        <row r="61">
          <cell r="H61">
            <v>0</v>
          </cell>
          <cell r="M61">
            <v>0</v>
          </cell>
          <cell r="N61" t="str">
            <v>24F3</v>
          </cell>
          <cell r="O61">
            <v>330</v>
          </cell>
          <cell r="P61">
            <v>1</v>
          </cell>
          <cell r="Q61">
            <v>13.8</v>
          </cell>
          <cell r="R61">
            <v>3.1</v>
          </cell>
          <cell r="S61">
            <v>38.574383760000011</v>
          </cell>
          <cell r="T61">
            <v>130947.50390535481</v>
          </cell>
          <cell r="U61">
            <v>0.2</v>
          </cell>
          <cell r="V61">
            <v>11526.551713487421</v>
          </cell>
          <cell r="W61" t="str">
            <v>13F4</v>
          </cell>
          <cell r="X61">
            <v>360</v>
          </cell>
          <cell r="Y61">
            <v>690</v>
          </cell>
          <cell r="Z61">
            <v>1</v>
          </cell>
          <cell r="AA61">
            <v>0.25</v>
          </cell>
          <cell r="AB61">
            <v>2.09</v>
          </cell>
          <cell r="AC61">
            <v>3</v>
          </cell>
          <cell r="AD61">
            <v>5.09</v>
          </cell>
          <cell r="AE61">
            <v>1599</v>
          </cell>
          <cell r="AF61">
            <v>23985</v>
          </cell>
        </row>
        <row r="62">
          <cell r="H62">
            <v>0</v>
          </cell>
          <cell r="I62">
            <v>0.64500000000000002</v>
          </cell>
          <cell r="J62">
            <v>67</v>
          </cell>
          <cell r="K62">
            <v>27.873675000000002</v>
          </cell>
          <cell r="L62">
            <v>94622.07325536001</v>
          </cell>
          <cell r="M62">
            <v>8329.0340639376009</v>
          </cell>
          <cell r="N62" t="str">
            <v>30F1</v>
          </cell>
          <cell r="O62">
            <v>280</v>
          </cell>
          <cell r="P62">
            <v>1</v>
          </cell>
          <cell r="Q62">
            <v>13.8</v>
          </cell>
          <cell r="R62">
            <v>4.4000000000000004</v>
          </cell>
          <cell r="S62">
            <v>39.416509440000006</v>
          </cell>
          <cell r="T62">
            <v>133806.24706653392</v>
          </cell>
          <cell r="U62">
            <v>0.2</v>
          </cell>
          <cell r="V62">
            <v>11778.190346528689</v>
          </cell>
          <cell r="W62" t="str">
            <v>30F7</v>
          </cell>
          <cell r="X62">
            <v>280</v>
          </cell>
          <cell r="Y62">
            <v>560</v>
          </cell>
          <cell r="Z62">
            <v>1</v>
          </cell>
          <cell r="AA62">
            <v>0</v>
          </cell>
          <cell r="AB62">
            <v>0.01</v>
          </cell>
          <cell r="AC62">
            <v>2</v>
          </cell>
          <cell r="AD62">
            <v>2.0099999999999998</v>
          </cell>
          <cell r="AE62">
            <v>2842</v>
          </cell>
          <cell r="AF62">
            <v>0</v>
          </cell>
        </row>
        <row r="63">
          <cell r="H63">
            <v>0</v>
          </cell>
          <cell r="M63">
            <v>0</v>
          </cell>
          <cell r="N63" t="str">
            <v>30F2</v>
          </cell>
          <cell r="O63">
            <v>110</v>
          </cell>
          <cell r="P63">
            <v>0</v>
          </cell>
          <cell r="Q63">
            <v>13.8</v>
          </cell>
          <cell r="R63">
            <v>4.4000000000000004</v>
          </cell>
          <cell r="S63">
            <v>6.0834153600000018</v>
          </cell>
          <cell r="T63">
            <v>20651.219253891082</v>
          </cell>
          <cell r="U63">
            <v>0.2</v>
          </cell>
          <cell r="V63">
            <v>1817.8074386861883</v>
          </cell>
          <cell r="W63" t="str">
            <v>20F3</v>
          </cell>
          <cell r="X63">
            <v>270</v>
          </cell>
          <cell r="Y63">
            <v>380</v>
          </cell>
          <cell r="Z63">
            <v>0</v>
          </cell>
          <cell r="AA63">
            <v>0.03</v>
          </cell>
          <cell r="AB63">
            <v>0.01</v>
          </cell>
          <cell r="AC63">
            <v>0</v>
          </cell>
          <cell r="AD63">
            <v>0.01</v>
          </cell>
          <cell r="AE63">
            <v>2274</v>
          </cell>
          <cell r="AF63">
            <v>4093.2</v>
          </cell>
        </row>
        <row r="64">
          <cell r="H64">
            <v>0</v>
          </cell>
          <cell r="M64">
            <v>0</v>
          </cell>
          <cell r="N64" t="str">
            <v>30F3</v>
          </cell>
          <cell r="O64">
            <v>150</v>
          </cell>
          <cell r="P64">
            <v>0</v>
          </cell>
          <cell r="Q64">
            <v>13.8</v>
          </cell>
          <cell r="R64">
            <v>4.4000000000000004</v>
          </cell>
          <cell r="S64">
            <v>11.312136000000001</v>
          </cell>
          <cell r="T64">
            <v>38401.027538227208</v>
          </cell>
          <cell r="U64">
            <v>0.2</v>
          </cell>
          <cell r="V64">
            <v>3380.2204438379526</v>
          </cell>
          <cell r="W64" t="str">
            <v>20F3</v>
          </cell>
          <cell r="X64">
            <v>270</v>
          </cell>
          <cell r="Y64">
            <v>420</v>
          </cell>
          <cell r="Z64">
            <v>0</v>
          </cell>
          <cell r="AA64">
            <v>5.39</v>
          </cell>
          <cell r="AB64">
            <v>8.42</v>
          </cell>
          <cell r="AC64">
            <v>2</v>
          </cell>
          <cell r="AD64">
            <v>10.42</v>
          </cell>
          <cell r="AE64">
            <v>292</v>
          </cell>
          <cell r="AF64">
            <v>94432.799999999988</v>
          </cell>
        </row>
        <row r="65">
          <cell r="H65">
            <v>0</v>
          </cell>
          <cell r="I65">
            <v>0.74</v>
          </cell>
          <cell r="J65">
            <v>67</v>
          </cell>
          <cell r="K65">
            <v>36.6892</v>
          </cell>
          <cell r="L65">
            <v>124547.91734784</v>
          </cell>
          <cell r="M65">
            <v>10963.233107174401</v>
          </cell>
          <cell r="N65" t="str">
            <v>30F4</v>
          </cell>
          <cell r="O65">
            <v>380</v>
          </cell>
          <cell r="P65">
            <v>1</v>
          </cell>
          <cell r="Q65">
            <v>13.8</v>
          </cell>
          <cell r="R65">
            <v>4.4000000000000004</v>
          </cell>
          <cell r="S65">
            <v>72.598775040000021</v>
          </cell>
          <cell r="T65">
            <v>246449.2611786671</v>
          </cell>
          <cell r="U65">
            <v>0.2</v>
          </cell>
          <cell r="V65">
            <v>21693.503648453356</v>
          </cell>
          <cell r="W65" t="str">
            <v>30F3</v>
          </cell>
          <cell r="X65">
            <v>150</v>
          </cell>
          <cell r="Y65">
            <v>530</v>
          </cell>
          <cell r="Z65">
            <v>1</v>
          </cell>
          <cell r="AA65">
            <v>0.46</v>
          </cell>
          <cell r="AB65">
            <v>1.01</v>
          </cell>
          <cell r="AC65">
            <v>2</v>
          </cell>
          <cell r="AD65">
            <v>3.01</v>
          </cell>
          <cell r="AE65">
            <v>326</v>
          </cell>
          <cell r="AF65">
            <v>8997.6</v>
          </cell>
        </row>
        <row r="66">
          <cell r="H66">
            <v>0</v>
          </cell>
          <cell r="M66">
            <v>0</v>
          </cell>
          <cell r="N66" t="str">
            <v>30F5</v>
          </cell>
          <cell r="O66">
            <v>120</v>
          </cell>
          <cell r="P66">
            <v>0</v>
          </cell>
          <cell r="Q66">
            <v>13.8</v>
          </cell>
          <cell r="R66">
            <v>4.4000000000000004</v>
          </cell>
          <cell r="S66">
            <v>7.2397670400000003</v>
          </cell>
          <cell r="T66">
            <v>24576.65762446541</v>
          </cell>
          <cell r="U66">
            <v>0.2</v>
          </cell>
          <cell r="V66">
            <v>2163.3410840562892</v>
          </cell>
          <cell r="W66" t="str">
            <v>20F2</v>
          </cell>
          <cell r="X66">
            <v>200</v>
          </cell>
          <cell r="Y66">
            <v>320</v>
          </cell>
          <cell r="Z66">
            <v>0</v>
          </cell>
          <cell r="AA66">
            <v>0.28999999999999998</v>
          </cell>
          <cell r="AB66">
            <v>0.13</v>
          </cell>
          <cell r="AC66">
            <v>2</v>
          </cell>
          <cell r="AD66">
            <v>2.13</v>
          </cell>
          <cell r="AE66">
            <v>1180</v>
          </cell>
          <cell r="AF66">
            <v>20532</v>
          </cell>
        </row>
        <row r="67">
          <cell r="H67">
            <v>0</v>
          </cell>
          <cell r="M67">
            <v>0</v>
          </cell>
          <cell r="N67" t="str">
            <v>30F6</v>
          </cell>
          <cell r="O67">
            <v>230</v>
          </cell>
          <cell r="P67">
            <v>0</v>
          </cell>
          <cell r="Q67">
            <v>13.8</v>
          </cell>
          <cell r="R67">
            <v>4.4000000000000004</v>
          </cell>
          <cell r="S67">
            <v>26.596088640000001</v>
          </cell>
          <cell r="T67">
            <v>90285.082523209741</v>
          </cell>
          <cell r="U67">
            <v>0.2</v>
          </cell>
          <cell r="V67">
            <v>7947.273843512341</v>
          </cell>
          <cell r="W67" t="str">
            <v>49F4</v>
          </cell>
          <cell r="X67">
            <v>355</v>
          </cell>
          <cell r="Y67">
            <v>585</v>
          </cell>
          <cell r="Z67">
            <v>1</v>
          </cell>
          <cell r="AA67">
            <v>0</v>
          </cell>
          <cell r="AB67">
            <v>0</v>
          </cell>
          <cell r="AC67">
            <v>4</v>
          </cell>
          <cell r="AD67">
            <v>4</v>
          </cell>
          <cell r="AE67">
            <v>0</v>
          </cell>
          <cell r="AF67">
            <v>0</v>
          </cell>
        </row>
        <row r="68">
          <cell r="H68">
            <v>0</v>
          </cell>
          <cell r="M68">
            <v>0</v>
          </cell>
          <cell r="N68" t="str">
            <v>30F7</v>
          </cell>
          <cell r="O68">
            <v>280</v>
          </cell>
          <cell r="P68">
            <v>1</v>
          </cell>
          <cell r="Q68">
            <v>13.8</v>
          </cell>
          <cell r="R68">
            <v>4.4000000000000004</v>
          </cell>
          <cell r="S68">
            <v>39.416509440000006</v>
          </cell>
          <cell r="T68">
            <v>133806.24706653392</v>
          </cell>
          <cell r="U68">
            <v>0.2</v>
          </cell>
          <cell r="V68">
            <v>11778.190346528689</v>
          </cell>
          <cell r="W68" t="str">
            <v>30F1</v>
          </cell>
          <cell r="X68">
            <v>280</v>
          </cell>
          <cell r="Y68">
            <v>560</v>
          </cell>
          <cell r="Z68">
            <v>1</v>
          </cell>
          <cell r="AA68">
            <v>3.76</v>
          </cell>
          <cell r="AB68">
            <v>7.48</v>
          </cell>
          <cell r="AC68">
            <v>4</v>
          </cell>
          <cell r="AD68">
            <v>11.48</v>
          </cell>
          <cell r="AE68">
            <v>1334</v>
          </cell>
          <cell r="AF68">
            <v>300950.40000000002</v>
          </cell>
        </row>
        <row r="69">
          <cell r="H69">
            <v>0</v>
          </cell>
          <cell r="I69">
            <v>0.70499999999999996</v>
          </cell>
          <cell r="J69">
            <v>67</v>
          </cell>
          <cell r="K69">
            <v>33.300674999999998</v>
          </cell>
          <cell r="L69">
            <v>113044.97556576</v>
          </cell>
          <cell r="M69">
            <v>9950.695644801599</v>
          </cell>
          <cell r="N69" t="str">
            <v>47F1</v>
          </cell>
          <cell r="O69">
            <v>235</v>
          </cell>
          <cell r="P69">
            <v>0</v>
          </cell>
          <cell r="Q69">
            <v>13.8</v>
          </cell>
          <cell r="R69">
            <v>3</v>
          </cell>
          <cell r="S69">
            <v>18.930688200000002</v>
          </cell>
          <cell r="T69">
            <v>64263.53775147265</v>
          </cell>
          <cell r="U69">
            <v>0.2</v>
          </cell>
          <cell r="V69">
            <v>5656.7476973015437</v>
          </cell>
          <cell r="W69" t="str">
            <v>61F3</v>
          </cell>
          <cell r="X69">
            <v>170</v>
          </cell>
          <cell r="Y69">
            <v>405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H70">
            <v>0</v>
          </cell>
          <cell r="M70">
            <v>0</v>
          </cell>
          <cell r="N70" t="str">
            <v>47F2</v>
          </cell>
          <cell r="O70">
            <v>155</v>
          </cell>
          <cell r="P70">
            <v>0</v>
          </cell>
          <cell r="Q70">
            <v>13.8</v>
          </cell>
          <cell r="R70">
            <v>3</v>
          </cell>
          <cell r="S70">
            <v>8.2355778000000015</v>
          </cell>
          <cell r="T70">
            <v>27957.111715330568</v>
          </cell>
          <cell r="U70">
            <v>0.2</v>
          </cell>
          <cell r="V70">
            <v>2460.9029140365701</v>
          </cell>
          <cell r="W70" t="str">
            <v>47F5</v>
          </cell>
          <cell r="X70">
            <v>90</v>
          </cell>
          <cell r="Y70">
            <v>245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3</v>
          </cell>
          <cell r="AF70">
            <v>0</v>
          </cell>
        </row>
        <row r="71">
          <cell r="H71">
            <v>0</v>
          </cell>
          <cell r="M71">
            <v>0</v>
          </cell>
          <cell r="N71" t="str">
            <v>47F3</v>
          </cell>
          <cell r="O71">
            <v>195</v>
          </cell>
          <cell r="P71">
            <v>0</v>
          </cell>
          <cell r="Q71">
            <v>13.8</v>
          </cell>
          <cell r="R71">
            <v>3</v>
          </cell>
          <cell r="S71">
            <v>13.034665800000001</v>
          </cell>
          <cell r="T71">
            <v>44248.456731548169</v>
          </cell>
          <cell r="U71">
            <v>0.2</v>
          </cell>
          <cell r="V71">
            <v>3894.9358296041864</v>
          </cell>
          <cell r="W71" t="str">
            <v>61F2</v>
          </cell>
          <cell r="X71">
            <v>180</v>
          </cell>
          <cell r="Y71">
            <v>375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473</v>
          </cell>
          <cell r="AF71">
            <v>0</v>
          </cell>
        </row>
        <row r="72">
          <cell r="H72">
            <v>0</v>
          </cell>
          <cell r="I72">
            <v>0.63</v>
          </cell>
          <cell r="J72">
            <v>67</v>
          </cell>
          <cell r="K72">
            <v>26.592300000000002</v>
          </cell>
          <cell r="L72">
            <v>90272.221320960016</v>
          </cell>
          <cell r="M72">
            <v>7946.1417462336012</v>
          </cell>
          <cell r="N72" t="str">
            <v>47F4</v>
          </cell>
          <cell r="O72">
            <v>250</v>
          </cell>
          <cell r="P72">
            <v>0</v>
          </cell>
          <cell r="Q72">
            <v>13.8</v>
          </cell>
          <cell r="R72">
            <v>3</v>
          </cell>
          <cell r="S72">
            <v>21.424500000000005</v>
          </cell>
          <cell r="T72">
            <v>72729.218822400027</v>
          </cell>
          <cell r="U72">
            <v>0.2</v>
          </cell>
          <cell r="V72">
            <v>6401.9326587840023</v>
          </cell>
          <cell r="W72" t="str">
            <v>47F5</v>
          </cell>
          <cell r="X72">
            <v>90</v>
          </cell>
          <cell r="Y72">
            <v>340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6</v>
          </cell>
          <cell r="AF72">
            <v>0</v>
          </cell>
        </row>
        <row r="73">
          <cell r="H73">
            <v>0</v>
          </cell>
          <cell r="M73">
            <v>0</v>
          </cell>
          <cell r="N73" t="str">
            <v>47F5</v>
          </cell>
          <cell r="O73">
            <v>90</v>
          </cell>
          <cell r="P73">
            <v>0</v>
          </cell>
          <cell r="Q73">
            <v>13.8</v>
          </cell>
          <cell r="R73">
            <v>3</v>
          </cell>
          <cell r="S73">
            <v>2.7766152000000006</v>
          </cell>
          <cell r="T73">
            <v>9425.7067593830434</v>
          </cell>
          <cell r="U73">
            <v>0.2</v>
          </cell>
          <cell r="V73">
            <v>829.69047257840657</v>
          </cell>
          <cell r="W73" t="str">
            <v>47F2</v>
          </cell>
          <cell r="X73">
            <v>155</v>
          </cell>
          <cell r="Y73">
            <v>245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2</v>
          </cell>
          <cell r="AF73">
            <v>0</v>
          </cell>
        </row>
        <row r="74">
          <cell r="H74">
            <v>0</v>
          </cell>
          <cell r="M74">
            <v>0</v>
          </cell>
          <cell r="N74" t="str">
            <v>47F6</v>
          </cell>
          <cell r="O74">
            <v>285</v>
          </cell>
          <cell r="P74">
            <v>1</v>
          </cell>
          <cell r="Q74">
            <v>13.8</v>
          </cell>
          <cell r="R74">
            <v>3</v>
          </cell>
          <cell r="S74">
            <v>27.843280200000006</v>
          </cell>
          <cell r="T74">
            <v>94518.892781591072</v>
          </cell>
          <cell r="U74">
            <v>0.2</v>
          </cell>
          <cell r="V74">
            <v>8319.9516833556881</v>
          </cell>
          <cell r="W74" t="str">
            <v>10F4</v>
          </cell>
          <cell r="X74">
            <v>310</v>
          </cell>
          <cell r="Y74">
            <v>595</v>
          </cell>
          <cell r="Z74">
            <v>1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175</v>
          </cell>
          <cell r="AF74">
            <v>0</v>
          </cell>
        </row>
        <row r="75">
          <cell r="H75">
            <v>0</v>
          </cell>
          <cell r="M75">
            <v>0</v>
          </cell>
          <cell r="N75" t="str">
            <v>49F1</v>
          </cell>
          <cell r="O75">
            <v>160</v>
          </cell>
          <cell r="P75">
            <v>0</v>
          </cell>
          <cell r="Q75">
            <v>13.8</v>
          </cell>
          <cell r="R75">
            <v>3.5</v>
          </cell>
          <cell r="S75">
            <v>10.238054400000003</v>
          </cell>
          <cell r="T75">
            <v>34754.869367930893</v>
          </cell>
          <cell r="U75">
            <v>0.2</v>
          </cell>
          <cell r="V75">
            <v>3059.2702198775819</v>
          </cell>
          <cell r="W75" t="str">
            <v>49F4</v>
          </cell>
          <cell r="X75">
            <v>355</v>
          </cell>
          <cell r="Y75">
            <v>515</v>
          </cell>
          <cell r="Z75">
            <v>1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1212</v>
          </cell>
          <cell r="AF75">
            <v>0</v>
          </cell>
        </row>
        <row r="76">
          <cell r="H76">
            <v>0</v>
          </cell>
          <cell r="M76">
            <v>0</v>
          </cell>
          <cell r="N76" t="str">
            <v>49F2</v>
          </cell>
          <cell r="O76">
            <v>280</v>
          </cell>
          <cell r="P76">
            <v>1</v>
          </cell>
          <cell r="Q76">
            <v>13.8</v>
          </cell>
          <cell r="R76">
            <v>3.5</v>
          </cell>
          <cell r="S76">
            <v>31.354041600000002</v>
          </cell>
          <cell r="T76">
            <v>106436.78743928832</v>
          </cell>
          <cell r="U76">
            <v>0.2</v>
          </cell>
          <cell r="V76">
            <v>9369.0150483750913</v>
          </cell>
          <cell r="W76" t="str">
            <v>30F3</v>
          </cell>
          <cell r="X76">
            <v>150</v>
          </cell>
          <cell r="Y76">
            <v>430</v>
          </cell>
          <cell r="Z76">
            <v>0</v>
          </cell>
          <cell r="AA76">
            <v>0</v>
          </cell>
          <cell r="AB76">
            <v>0</v>
          </cell>
          <cell r="AC76">
            <v>4</v>
          </cell>
          <cell r="AD76">
            <v>4</v>
          </cell>
          <cell r="AE76">
            <v>1942</v>
          </cell>
          <cell r="AF76">
            <v>0</v>
          </cell>
        </row>
        <row r="77">
          <cell r="H77">
            <v>0</v>
          </cell>
          <cell r="M77">
            <v>0</v>
          </cell>
          <cell r="N77" t="str">
            <v>49F3</v>
          </cell>
          <cell r="O77">
            <v>200</v>
          </cell>
          <cell r="P77">
            <v>0</v>
          </cell>
          <cell r="Q77">
            <v>13.8</v>
          </cell>
          <cell r="R77">
            <v>3.5</v>
          </cell>
          <cell r="S77">
            <v>15.99696</v>
          </cell>
          <cell r="T77">
            <v>54304.483387392007</v>
          </cell>
          <cell r="U77">
            <v>0.2</v>
          </cell>
          <cell r="V77">
            <v>4780.1097185587205</v>
          </cell>
          <cell r="W77" t="str">
            <v>49F6</v>
          </cell>
          <cell r="X77">
            <v>180</v>
          </cell>
          <cell r="Y77">
            <v>380</v>
          </cell>
          <cell r="Z77">
            <v>0</v>
          </cell>
          <cell r="AA77">
            <v>0.74</v>
          </cell>
          <cell r="AB77">
            <v>2</v>
          </cell>
          <cell r="AC77">
            <v>0</v>
          </cell>
          <cell r="AD77">
            <v>2</v>
          </cell>
          <cell r="AE77">
            <v>1356</v>
          </cell>
          <cell r="AF77">
            <v>60206.399999999994</v>
          </cell>
        </row>
        <row r="78">
          <cell r="H78">
            <v>1</v>
          </cell>
          <cell r="I78">
            <v>1.0050000000000001</v>
          </cell>
          <cell r="J78">
            <v>67</v>
          </cell>
          <cell r="K78">
            <v>67.671675000000008</v>
          </cell>
          <cell r="L78">
            <v>229723.35686496002</v>
          </cell>
          <cell r="M78">
            <v>20221.218990273603</v>
          </cell>
          <cell r="N78" t="str">
            <v>49F4</v>
          </cell>
          <cell r="O78">
            <v>355</v>
          </cell>
          <cell r="P78">
            <v>1</v>
          </cell>
          <cell r="Q78">
            <v>13.8</v>
          </cell>
          <cell r="R78">
            <v>3.5</v>
          </cell>
          <cell r="S78">
            <v>50.400422100000014</v>
          </cell>
          <cell r="T78">
            <v>171093.06297240197</v>
          </cell>
          <cell r="U78">
            <v>0.2</v>
          </cell>
          <cell r="V78">
            <v>15060.333182034072</v>
          </cell>
          <cell r="W78" t="str">
            <v>20F3</v>
          </cell>
          <cell r="X78">
            <v>270</v>
          </cell>
          <cell r="Y78">
            <v>625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H79">
            <v>0</v>
          </cell>
          <cell r="M79">
            <v>0</v>
          </cell>
          <cell r="N79" t="str">
            <v>49F5</v>
          </cell>
          <cell r="O79">
            <v>60</v>
          </cell>
          <cell r="P79">
            <v>0</v>
          </cell>
          <cell r="Q79">
            <v>13.8</v>
          </cell>
          <cell r="R79">
            <v>3.5</v>
          </cell>
          <cell r="S79">
            <v>1.4397264000000001</v>
          </cell>
          <cell r="T79">
            <v>4887.4035048652804</v>
          </cell>
          <cell r="U79">
            <v>0.2</v>
          </cell>
          <cell r="V79">
            <v>430.20987467028488</v>
          </cell>
          <cell r="W79" t="str">
            <v>30F3</v>
          </cell>
          <cell r="X79">
            <v>150</v>
          </cell>
          <cell r="Y79">
            <v>210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H80">
            <v>0</v>
          </cell>
          <cell r="M80">
            <v>0</v>
          </cell>
          <cell r="N80" t="str">
            <v>49F6</v>
          </cell>
          <cell r="O80">
            <v>180</v>
          </cell>
          <cell r="P80">
            <v>0</v>
          </cell>
          <cell r="Q80">
            <v>13.8</v>
          </cell>
          <cell r="R80">
            <v>3.5</v>
          </cell>
          <cell r="S80">
            <v>12.957537600000002</v>
          </cell>
          <cell r="T80">
            <v>43986.631543787531</v>
          </cell>
          <cell r="U80">
            <v>0.2</v>
          </cell>
          <cell r="V80">
            <v>3871.888872032564</v>
          </cell>
          <cell r="W80" t="str">
            <v>49F3</v>
          </cell>
          <cell r="X80">
            <v>200</v>
          </cell>
          <cell r="Y80">
            <v>380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H81">
            <v>0</v>
          </cell>
          <cell r="I81">
            <v>0.8</v>
          </cell>
          <cell r="J81">
            <v>67</v>
          </cell>
          <cell r="K81">
            <v>42.88000000000001</v>
          </cell>
          <cell r="L81">
            <v>145563.67257600004</v>
          </cell>
          <cell r="M81">
            <v>12813.128540160003</v>
          </cell>
          <cell r="N81" t="str">
            <v>61F1</v>
          </cell>
          <cell r="O81">
            <v>50</v>
          </cell>
          <cell r="P81">
            <v>0</v>
          </cell>
          <cell r="Q81">
            <v>13.8</v>
          </cell>
          <cell r="R81">
            <v>3</v>
          </cell>
          <cell r="S81">
            <v>0.85698000000000008</v>
          </cell>
          <cell r="T81">
            <v>2909.1687528960006</v>
          </cell>
          <cell r="U81">
            <v>0.2</v>
          </cell>
          <cell r="V81">
            <v>256.07730635136005</v>
          </cell>
          <cell r="W81" t="str">
            <v>47F3</v>
          </cell>
          <cell r="X81">
            <v>195</v>
          </cell>
          <cell r="Y81">
            <v>245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325</v>
          </cell>
          <cell r="AF81">
            <v>0</v>
          </cell>
        </row>
        <row r="82">
          <cell r="H82">
            <v>0</v>
          </cell>
          <cell r="M82">
            <v>0</v>
          </cell>
          <cell r="N82" t="str">
            <v>61F2</v>
          </cell>
          <cell r="O82">
            <v>180</v>
          </cell>
          <cell r="P82">
            <v>0</v>
          </cell>
          <cell r="Q82">
            <v>13.8</v>
          </cell>
          <cell r="R82">
            <v>3</v>
          </cell>
          <cell r="S82">
            <v>11.106460800000002</v>
          </cell>
          <cell r="T82">
            <v>37702.827037532174</v>
          </cell>
          <cell r="U82">
            <v>0.2</v>
          </cell>
          <cell r="V82">
            <v>3318.7618903136263</v>
          </cell>
          <cell r="W82" t="str">
            <v>47F3</v>
          </cell>
          <cell r="X82">
            <v>195</v>
          </cell>
          <cell r="Y82">
            <v>375</v>
          </cell>
          <cell r="Z82">
            <v>0</v>
          </cell>
          <cell r="AA82">
            <v>0.14000000000000001</v>
          </cell>
          <cell r="AB82">
            <v>0.04</v>
          </cell>
          <cell r="AC82">
            <v>0</v>
          </cell>
          <cell r="AD82">
            <v>0.04</v>
          </cell>
          <cell r="AE82">
            <v>36</v>
          </cell>
          <cell r="AF82">
            <v>302.40000000000003</v>
          </cell>
        </row>
        <row r="83">
          <cell r="H83">
            <v>0</v>
          </cell>
          <cell r="M83">
            <v>0</v>
          </cell>
          <cell r="N83" t="str">
            <v>61F3</v>
          </cell>
          <cell r="O83">
            <v>170</v>
          </cell>
          <cell r="P83">
            <v>0</v>
          </cell>
          <cell r="Q83">
            <v>13.8</v>
          </cell>
          <cell r="R83">
            <v>3</v>
          </cell>
          <cell r="S83">
            <v>9.9066888000000013</v>
          </cell>
          <cell r="T83">
            <v>33629.99078347777</v>
          </cell>
          <cell r="U83">
            <v>0.2</v>
          </cell>
          <cell r="V83">
            <v>2960.2536614217224</v>
          </cell>
          <cell r="W83" t="str">
            <v>47F1</v>
          </cell>
          <cell r="X83">
            <v>235</v>
          </cell>
          <cell r="Y83">
            <v>405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9</v>
          </cell>
          <cell r="AF83">
            <v>0</v>
          </cell>
        </row>
        <row r="84">
          <cell r="H84">
            <v>0</v>
          </cell>
          <cell r="M84">
            <v>0</v>
          </cell>
          <cell r="N84" t="str">
            <v>61F4</v>
          </cell>
          <cell r="O84">
            <v>190</v>
          </cell>
          <cell r="P84">
            <v>0</v>
          </cell>
          <cell r="Q84">
            <v>13.8</v>
          </cell>
          <cell r="R84">
            <v>3</v>
          </cell>
          <cell r="S84">
            <v>12.374791200000004</v>
          </cell>
          <cell r="T84">
            <v>42008.396791818253</v>
          </cell>
          <cell r="U84">
            <v>0.2</v>
          </cell>
          <cell r="V84">
            <v>3697.7563037136397</v>
          </cell>
          <cell r="W84" t="str">
            <v>10F2</v>
          </cell>
          <cell r="X84">
            <v>300</v>
          </cell>
          <cell r="Y84">
            <v>490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3</v>
          </cell>
          <cell r="AF84">
            <v>0</v>
          </cell>
        </row>
        <row r="85">
          <cell r="H85">
            <v>3</v>
          </cell>
          <cell r="J85">
            <v>67</v>
          </cell>
          <cell r="K85">
            <v>666.97159999999997</v>
          </cell>
          <cell r="L85">
            <v>2264151.94962432</v>
          </cell>
          <cell r="M85">
            <v>199300.20623685123</v>
          </cell>
          <cell r="N85">
            <v>42</v>
          </cell>
          <cell r="O85">
            <v>9705</v>
          </cell>
          <cell r="P85">
            <v>16</v>
          </cell>
          <cell r="R85">
            <v>3.7214285714285715</v>
          </cell>
          <cell r="S85">
            <v>1216.1960217000001</v>
          </cell>
          <cell r="T85">
            <v>4128590.4732036539</v>
          </cell>
          <cell r="U85">
            <v>0.20000000000000004</v>
          </cell>
          <cell r="V85">
            <v>363415.95046812796</v>
          </cell>
          <cell r="X85">
            <v>9580</v>
          </cell>
          <cell r="Y85">
            <v>19285</v>
          </cell>
          <cell r="Z85">
            <v>17</v>
          </cell>
          <cell r="AA85">
            <v>0.66533238405207495</v>
          </cell>
          <cell r="AB85">
            <v>1.3556171684296177</v>
          </cell>
          <cell r="AD85">
            <v>3.393615541090317</v>
          </cell>
          <cell r="AE85">
            <v>24580</v>
          </cell>
          <cell r="AF85">
            <v>981232.20000000007</v>
          </cell>
        </row>
        <row r="86">
          <cell r="H86">
            <v>0</v>
          </cell>
          <cell r="I86">
            <v>1</v>
          </cell>
          <cell r="J86">
            <v>32</v>
          </cell>
          <cell r="K86">
            <v>32</v>
          </cell>
          <cell r="L86">
            <v>108629.6064</v>
          </cell>
          <cell r="M86">
            <v>9562.0362239999995</v>
          </cell>
          <cell r="N86" t="str">
            <v>5F1</v>
          </cell>
          <cell r="O86">
            <v>80</v>
          </cell>
          <cell r="P86">
            <v>0</v>
          </cell>
          <cell r="Q86">
            <v>4.16</v>
          </cell>
          <cell r="R86">
            <v>1.5</v>
          </cell>
          <cell r="S86">
            <v>1.9936051200000007</v>
          </cell>
          <cell r="T86">
            <v>6767.6418594570268</v>
          </cell>
          <cell r="U86">
            <v>4</v>
          </cell>
          <cell r="V86">
            <v>595.71638668099604</v>
          </cell>
          <cell r="W86" t="str">
            <v>26F3</v>
          </cell>
          <cell r="X86">
            <v>220</v>
          </cell>
          <cell r="Y86">
            <v>300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123</v>
          </cell>
          <cell r="AF86">
            <v>0</v>
          </cell>
        </row>
        <row r="87">
          <cell r="H87">
            <v>0</v>
          </cell>
          <cell r="M87">
            <v>0</v>
          </cell>
          <cell r="N87" t="str">
            <v>5F2</v>
          </cell>
          <cell r="O87">
            <v>310</v>
          </cell>
          <cell r="P87">
            <v>1</v>
          </cell>
          <cell r="Q87">
            <v>4.16</v>
          </cell>
          <cell r="R87">
            <v>1.5</v>
          </cell>
          <cell r="S87">
            <v>29.935226879999998</v>
          </cell>
          <cell r="T87">
            <v>101620.37229590937</v>
          </cell>
          <cell r="U87">
            <v>4</v>
          </cell>
          <cell r="V87">
            <v>8945.0538687568278</v>
          </cell>
          <cell r="W87" t="str">
            <v>67F4</v>
          </cell>
          <cell r="X87">
            <v>310</v>
          </cell>
          <cell r="Y87">
            <v>620</v>
          </cell>
          <cell r="Z87">
            <v>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405</v>
          </cell>
          <cell r="AF87">
            <v>0</v>
          </cell>
        </row>
        <row r="88">
          <cell r="H88">
            <v>0</v>
          </cell>
          <cell r="M88">
            <v>0</v>
          </cell>
          <cell r="N88" t="str">
            <v>5F3</v>
          </cell>
          <cell r="O88">
            <v>260</v>
          </cell>
          <cell r="P88">
            <v>1</v>
          </cell>
          <cell r="Q88">
            <v>4.16</v>
          </cell>
          <cell r="R88">
            <v>1.5</v>
          </cell>
          <cell r="S88">
            <v>21.057454079999999</v>
          </cell>
          <cell r="T88">
            <v>71483.217140514811</v>
          </cell>
          <cell r="U88">
            <v>4</v>
          </cell>
          <cell r="V88">
            <v>6292.2543343180187</v>
          </cell>
          <cell r="W88" t="str">
            <v>67F3</v>
          </cell>
          <cell r="X88">
            <v>250</v>
          </cell>
          <cell r="Y88">
            <v>510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360</v>
          </cell>
          <cell r="AF88">
            <v>0</v>
          </cell>
        </row>
        <row r="89">
          <cell r="H89">
            <v>0</v>
          </cell>
          <cell r="I89">
            <v>0.84000000000000008</v>
          </cell>
          <cell r="J89">
            <v>32</v>
          </cell>
          <cell r="K89">
            <v>22.579200000000004</v>
          </cell>
          <cell r="L89">
            <v>76649.050275840025</v>
          </cell>
          <cell r="M89">
            <v>6746.9727596544017</v>
          </cell>
          <cell r="N89" t="str">
            <v>8F1</v>
          </cell>
          <cell r="O89">
            <v>230</v>
          </cell>
          <cell r="P89">
            <v>0</v>
          </cell>
          <cell r="Q89">
            <v>4.16</v>
          </cell>
          <cell r="R89">
            <v>1.5</v>
          </cell>
          <cell r="S89">
            <v>16.478392319999998</v>
          </cell>
          <cell r="T89">
            <v>55938.789744574467</v>
          </cell>
          <cell r="U89">
            <v>4</v>
          </cell>
          <cell r="V89">
            <v>4923.9682586601057</v>
          </cell>
          <cell r="W89" t="str">
            <v>23F1</v>
          </cell>
          <cell r="X89">
            <v>390</v>
          </cell>
          <cell r="Y89">
            <v>620</v>
          </cell>
          <cell r="Z89">
            <v>1</v>
          </cell>
          <cell r="AA89">
            <v>0</v>
          </cell>
          <cell r="AB89">
            <v>0</v>
          </cell>
          <cell r="AC89">
            <v>1</v>
          </cell>
          <cell r="AD89">
            <v>1</v>
          </cell>
          <cell r="AE89">
            <v>335</v>
          </cell>
          <cell r="AF89">
            <v>0</v>
          </cell>
        </row>
        <row r="90">
          <cell r="H90">
            <v>0</v>
          </cell>
          <cell r="M90">
            <v>0</v>
          </cell>
          <cell r="N90" t="str">
            <v>8F2</v>
          </cell>
          <cell r="O90">
            <v>30</v>
          </cell>
          <cell r="P90">
            <v>0</v>
          </cell>
          <cell r="Q90">
            <v>4.16</v>
          </cell>
          <cell r="R90">
            <v>1.5</v>
          </cell>
          <cell r="S90">
            <v>0.28035072</v>
          </cell>
          <cell r="T90">
            <v>951.69963648614396</v>
          </cell>
          <cell r="U90">
            <v>4</v>
          </cell>
          <cell r="V90">
            <v>83.772616877015054</v>
          </cell>
          <cell r="W90" t="str">
            <v>41F3</v>
          </cell>
          <cell r="X90">
            <v>250</v>
          </cell>
          <cell r="Y90">
            <v>280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67</v>
          </cell>
          <cell r="AF90">
            <v>0</v>
          </cell>
        </row>
        <row r="91">
          <cell r="H91">
            <v>0</v>
          </cell>
          <cell r="M91">
            <v>0</v>
          </cell>
          <cell r="N91" t="str">
            <v>8F3</v>
          </cell>
          <cell r="O91">
            <v>330</v>
          </cell>
          <cell r="P91">
            <v>1</v>
          </cell>
          <cell r="Q91">
            <v>4.16</v>
          </cell>
          <cell r="R91">
            <v>1.5</v>
          </cell>
          <cell r="S91">
            <v>33.922437119999998</v>
          </cell>
          <cell r="T91">
            <v>115155.65601482341</v>
          </cell>
          <cell r="U91">
            <v>4</v>
          </cell>
          <cell r="V91">
            <v>10136.48664211882</v>
          </cell>
          <cell r="W91" t="str">
            <v>66F3</v>
          </cell>
          <cell r="X91">
            <v>180</v>
          </cell>
          <cell r="Y91">
            <v>510</v>
          </cell>
          <cell r="Z91">
            <v>1</v>
          </cell>
          <cell r="AA91">
            <v>0</v>
          </cell>
          <cell r="AB91">
            <v>0</v>
          </cell>
          <cell r="AC91">
            <v>2</v>
          </cell>
          <cell r="AD91">
            <v>2</v>
          </cell>
          <cell r="AE91">
            <v>351</v>
          </cell>
          <cell r="AF91">
            <v>0</v>
          </cell>
        </row>
        <row r="92">
          <cell r="H92">
            <v>0</v>
          </cell>
          <cell r="I92">
            <v>0.64</v>
          </cell>
          <cell r="J92">
            <v>32</v>
          </cell>
          <cell r="K92">
            <v>13.107200000000001</v>
          </cell>
          <cell r="L92">
            <v>44494.686781440003</v>
          </cell>
          <cell r="M92">
            <v>3916.6100373504005</v>
          </cell>
          <cell r="N92" t="str">
            <v>8F4</v>
          </cell>
          <cell r="O92">
            <v>0</v>
          </cell>
          <cell r="P92">
            <v>0</v>
          </cell>
          <cell r="Q92">
            <v>4.16</v>
          </cell>
          <cell r="R92">
            <v>1.5</v>
          </cell>
          <cell r="S92">
            <v>0</v>
          </cell>
          <cell r="T92">
            <v>0</v>
          </cell>
          <cell r="U92">
            <v>4</v>
          </cell>
          <cell r="V92">
            <v>0</v>
          </cell>
          <cell r="W92" t="str">
            <v>23F1</v>
          </cell>
          <cell r="X92">
            <v>390</v>
          </cell>
          <cell r="Y92">
            <v>390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113</v>
          </cell>
          <cell r="AF92">
            <v>0</v>
          </cell>
        </row>
        <row r="93">
          <cell r="H93">
            <v>0</v>
          </cell>
          <cell r="M93">
            <v>0</v>
          </cell>
          <cell r="N93" t="str">
            <v>8F5</v>
          </cell>
          <cell r="O93">
            <v>350</v>
          </cell>
          <cell r="P93">
            <v>1</v>
          </cell>
          <cell r="Q93">
            <v>4.16</v>
          </cell>
          <cell r="R93">
            <v>1.5</v>
          </cell>
          <cell r="S93">
            <v>38.158848000000006</v>
          </cell>
          <cell r="T93">
            <v>129536.89496616964</v>
          </cell>
          <cell r="U93">
            <v>4</v>
          </cell>
          <cell r="V93">
            <v>11402.383963815939</v>
          </cell>
          <cell r="W93" t="str">
            <v>66F2</v>
          </cell>
          <cell r="X93">
            <v>180</v>
          </cell>
          <cell r="Y93">
            <v>530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204</v>
          </cell>
          <cell r="AF93">
            <v>0</v>
          </cell>
        </row>
        <row r="94">
          <cell r="H94">
            <v>0</v>
          </cell>
          <cell r="M94">
            <v>0</v>
          </cell>
          <cell r="N94" t="str">
            <v>8F6</v>
          </cell>
          <cell r="O94">
            <v>100</v>
          </cell>
          <cell r="P94">
            <v>0</v>
          </cell>
          <cell r="Q94">
            <v>4.16</v>
          </cell>
          <cell r="R94">
            <v>1.5</v>
          </cell>
          <cell r="S94">
            <v>3.1150080000000004</v>
          </cell>
          <cell r="T94">
            <v>10574.440405401601</v>
          </cell>
          <cell r="U94">
            <v>4</v>
          </cell>
          <cell r="V94">
            <v>930.80685418905614</v>
          </cell>
          <cell r="W94" t="str">
            <v>66F3</v>
          </cell>
          <cell r="X94">
            <v>180</v>
          </cell>
          <cell r="Y94">
            <v>280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146</v>
          </cell>
          <cell r="AF94">
            <v>0</v>
          </cell>
        </row>
        <row r="95">
          <cell r="H95">
            <v>1</v>
          </cell>
          <cell r="I95">
            <v>1.28</v>
          </cell>
          <cell r="J95">
            <v>32</v>
          </cell>
          <cell r="K95">
            <v>52.428800000000003</v>
          </cell>
          <cell r="L95">
            <v>177978.74712576001</v>
          </cell>
          <cell r="M95">
            <v>15666.440149401602</v>
          </cell>
          <cell r="N95" t="str">
            <v>12F1</v>
          </cell>
          <cell r="O95">
            <v>300</v>
          </cell>
          <cell r="P95">
            <v>1</v>
          </cell>
          <cell r="Q95">
            <v>4.16</v>
          </cell>
          <cell r="R95">
            <v>1.6</v>
          </cell>
          <cell r="S95">
            <v>29.904076800000009</v>
          </cell>
          <cell r="T95">
            <v>101514.6278918554</v>
          </cell>
          <cell r="U95">
            <v>4</v>
          </cell>
          <cell r="V95">
            <v>8935.7458002149415</v>
          </cell>
          <cell r="W95" t="str">
            <v>12F4</v>
          </cell>
          <cell r="X95">
            <v>375</v>
          </cell>
          <cell r="Y95">
            <v>675</v>
          </cell>
          <cell r="Z95">
            <v>1</v>
          </cell>
          <cell r="AA95">
            <v>0.13</v>
          </cell>
          <cell r="AB95">
            <v>0.06</v>
          </cell>
          <cell r="AC95">
            <v>0</v>
          </cell>
          <cell r="AD95">
            <v>0.06</v>
          </cell>
          <cell r="AE95">
            <v>185</v>
          </cell>
          <cell r="AF95">
            <v>1443</v>
          </cell>
        </row>
        <row r="96">
          <cell r="H96">
            <v>0</v>
          </cell>
          <cell r="M96">
            <v>0</v>
          </cell>
          <cell r="N96" t="str">
            <v>12F2</v>
          </cell>
          <cell r="O96">
            <v>375</v>
          </cell>
          <cell r="P96">
            <v>1</v>
          </cell>
          <cell r="Q96">
            <v>4.16</v>
          </cell>
          <cell r="R96">
            <v>1.6</v>
          </cell>
          <cell r="S96">
            <v>46.725120000000004</v>
          </cell>
          <cell r="T96">
            <v>158616.60608102402</v>
          </cell>
          <cell r="U96">
            <v>4</v>
          </cell>
          <cell r="V96">
            <v>13962.102812835841</v>
          </cell>
          <cell r="W96" t="str">
            <v>41F3</v>
          </cell>
          <cell r="X96">
            <v>250</v>
          </cell>
          <cell r="Y96">
            <v>625</v>
          </cell>
          <cell r="Z96">
            <v>1</v>
          </cell>
          <cell r="AA96">
            <v>0.35</v>
          </cell>
          <cell r="AB96">
            <v>0.02</v>
          </cell>
          <cell r="AC96">
            <v>0</v>
          </cell>
          <cell r="AD96">
            <v>0.02</v>
          </cell>
          <cell r="AE96">
            <v>374</v>
          </cell>
          <cell r="AF96">
            <v>7854</v>
          </cell>
        </row>
        <row r="97">
          <cell r="H97">
            <v>0</v>
          </cell>
          <cell r="M97">
            <v>0</v>
          </cell>
          <cell r="N97" t="str">
            <v>12F3</v>
          </cell>
          <cell r="O97">
            <v>200</v>
          </cell>
          <cell r="P97">
            <v>0</v>
          </cell>
          <cell r="Q97">
            <v>4.16</v>
          </cell>
          <cell r="R97">
            <v>1.6</v>
          </cell>
          <cell r="S97">
            <v>13.290700800000003</v>
          </cell>
          <cell r="T97">
            <v>45117.61239638018</v>
          </cell>
          <cell r="U97">
            <v>4</v>
          </cell>
          <cell r="V97">
            <v>3971.4425778733071</v>
          </cell>
          <cell r="W97" t="str">
            <v>23F1</v>
          </cell>
          <cell r="X97">
            <v>390</v>
          </cell>
          <cell r="Y97">
            <v>590</v>
          </cell>
          <cell r="Z97">
            <v>1</v>
          </cell>
          <cell r="AA97">
            <v>0</v>
          </cell>
          <cell r="AB97">
            <v>0</v>
          </cell>
          <cell r="AC97">
            <v>1</v>
          </cell>
          <cell r="AD97">
            <v>1</v>
          </cell>
          <cell r="AE97">
            <v>345</v>
          </cell>
          <cell r="AF97">
            <v>0</v>
          </cell>
        </row>
        <row r="98">
          <cell r="H98">
            <v>0</v>
          </cell>
          <cell r="I98">
            <v>0.72</v>
          </cell>
          <cell r="J98">
            <v>32</v>
          </cell>
          <cell r="K98">
            <v>16.588799999999999</v>
          </cell>
          <cell r="L98">
            <v>56313.587957760006</v>
          </cell>
          <cell r="M98">
            <v>4956.9595785216006</v>
          </cell>
          <cell r="N98" t="str">
            <v>12F4</v>
          </cell>
          <cell r="O98">
            <v>375</v>
          </cell>
          <cell r="P98">
            <v>1</v>
          </cell>
          <cell r="Q98">
            <v>4.16</v>
          </cell>
          <cell r="R98">
            <v>1.6</v>
          </cell>
          <cell r="S98">
            <v>46.725120000000004</v>
          </cell>
          <cell r="T98">
            <v>158616.60608102402</v>
          </cell>
          <cell r="U98">
            <v>4</v>
          </cell>
          <cell r="V98">
            <v>13962.102812835841</v>
          </cell>
          <cell r="W98" t="str">
            <v>40F2</v>
          </cell>
          <cell r="X98">
            <v>130</v>
          </cell>
          <cell r="Y98">
            <v>505</v>
          </cell>
          <cell r="Z98">
            <v>1</v>
          </cell>
          <cell r="AA98">
            <v>0.12</v>
          </cell>
          <cell r="AB98">
            <v>0.01</v>
          </cell>
          <cell r="AC98">
            <v>0</v>
          </cell>
          <cell r="AD98">
            <v>0.01</v>
          </cell>
          <cell r="AE98">
            <v>684</v>
          </cell>
          <cell r="AF98">
            <v>4924.8</v>
          </cell>
        </row>
        <row r="99">
          <cell r="H99">
            <v>0</v>
          </cell>
          <cell r="M99">
            <v>0</v>
          </cell>
          <cell r="N99" t="str">
            <v>12F5</v>
          </cell>
          <cell r="O99">
            <v>130</v>
          </cell>
          <cell r="P99">
            <v>0</v>
          </cell>
          <cell r="Q99">
            <v>4.16</v>
          </cell>
          <cell r="R99">
            <v>1.6</v>
          </cell>
          <cell r="S99">
            <v>5.6153210880000008</v>
          </cell>
          <cell r="T99">
            <v>19062.191237470623</v>
          </cell>
          <cell r="U99">
            <v>4</v>
          </cell>
          <cell r="V99">
            <v>1677.934489151472</v>
          </cell>
          <cell r="W99" t="str">
            <v>41F2</v>
          </cell>
          <cell r="X99">
            <v>200</v>
          </cell>
          <cell r="Y99">
            <v>330</v>
          </cell>
          <cell r="Z99">
            <v>0</v>
          </cell>
          <cell r="AA99">
            <v>0.18</v>
          </cell>
          <cell r="AB99">
            <v>0.24</v>
          </cell>
          <cell r="AC99">
            <v>0</v>
          </cell>
          <cell r="AD99">
            <v>0.24</v>
          </cell>
          <cell r="AE99">
            <v>423</v>
          </cell>
          <cell r="AF99">
            <v>4568.3999999999996</v>
          </cell>
        </row>
        <row r="100">
          <cell r="H100">
            <v>0</v>
          </cell>
          <cell r="I100">
            <v>0.65999999999999992</v>
          </cell>
          <cell r="J100">
            <v>32</v>
          </cell>
          <cell r="K100">
            <v>13.939199999999996</v>
          </cell>
          <cell r="L100">
            <v>47319.056547839988</v>
          </cell>
          <cell r="M100">
            <v>4165.2229791743994</v>
          </cell>
          <cell r="N100" t="str">
            <v>22F1</v>
          </cell>
          <cell r="O100">
            <v>280</v>
          </cell>
          <cell r="P100">
            <v>1</v>
          </cell>
          <cell r="Q100">
            <v>4.16</v>
          </cell>
          <cell r="R100">
            <v>1.8</v>
          </cell>
          <cell r="S100">
            <v>29.305995264</v>
          </cell>
          <cell r="T100">
            <v>99484.335334018266</v>
          </cell>
          <cell r="U100">
            <v>4</v>
          </cell>
          <cell r="V100">
            <v>8757.0308842106406</v>
          </cell>
          <cell r="W100" t="str">
            <v>66F3</v>
          </cell>
          <cell r="X100">
            <v>180</v>
          </cell>
          <cell r="Y100">
            <v>460</v>
          </cell>
          <cell r="Z100">
            <v>0</v>
          </cell>
          <cell r="AA100">
            <v>0.56000000000000005</v>
          </cell>
          <cell r="AB100">
            <v>0.28999999999999998</v>
          </cell>
          <cell r="AC100">
            <v>1</v>
          </cell>
          <cell r="AD100">
            <v>1.29</v>
          </cell>
          <cell r="AE100">
            <v>275</v>
          </cell>
          <cell r="AF100">
            <v>9240.0000000000018</v>
          </cell>
        </row>
        <row r="101">
          <cell r="H101">
            <v>0</v>
          </cell>
          <cell r="M101">
            <v>0</v>
          </cell>
          <cell r="N101" t="str">
            <v>22F2</v>
          </cell>
          <cell r="O101">
            <v>250</v>
          </cell>
          <cell r="P101">
            <v>0</v>
          </cell>
          <cell r="Q101">
            <v>4.16</v>
          </cell>
          <cell r="R101">
            <v>1.8</v>
          </cell>
          <cell r="S101">
            <v>23.362560000000002</v>
          </cell>
          <cell r="T101">
            <v>79308.303040512008</v>
          </cell>
          <cell r="U101">
            <v>4</v>
          </cell>
          <cell r="V101">
            <v>6981.0514064179206</v>
          </cell>
          <cell r="W101" t="str">
            <v>66F2</v>
          </cell>
          <cell r="X101">
            <v>180</v>
          </cell>
          <cell r="Y101">
            <v>430</v>
          </cell>
          <cell r="Z101">
            <v>0</v>
          </cell>
          <cell r="AA101">
            <v>1.48</v>
          </cell>
          <cell r="AB101">
            <v>1.19</v>
          </cell>
          <cell r="AC101">
            <v>2</v>
          </cell>
          <cell r="AD101">
            <v>3.19</v>
          </cell>
          <cell r="AE101">
            <v>408</v>
          </cell>
          <cell r="AF101">
            <v>36230.400000000001</v>
          </cell>
        </row>
        <row r="102">
          <cell r="H102">
            <v>0</v>
          </cell>
          <cell r="M102">
            <v>0</v>
          </cell>
          <cell r="N102" t="str">
            <v>22F3</v>
          </cell>
          <cell r="O102">
            <v>210</v>
          </cell>
          <cell r="P102">
            <v>0</v>
          </cell>
          <cell r="Q102">
            <v>4.16</v>
          </cell>
          <cell r="R102">
            <v>1.8</v>
          </cell>
          <cell r="S102">
            <v>16.484622336000005</v>
          </cell>
          <cell r="T102">
            <v>55959.938625385294</v>
          </cell>
          <cell r="U102">
            <v>4</v>
          </cell>
          <cell r="V102">
            <v>4925.8298723684857</v>
          </cell>
          <cell r="W102" t="str">
            <v>40F2</v>
          </cell>
          <cell r="X102">
            <v>130</v>
          </cell>
          <cell r="Y102">
            <v>340</v>
          </cell>
          <cell r="Z102">
            <v>0</v>
          </cell>
          <cell r="AA102">
            <v>1.23</v>
          </cell>
          <cell r="AB102">
            <v>1.1000000000000001</v>
          </cell>
          <cell r="AC102">
            <v>0</v>
          </cell>
          <cell r="AD102">
            <v>1.1000000000000001</v>
          </cell>
          <cell r="AE102">
            <v>40</v>
          </cell>
          <cell r="AF102">
            <v>2952</v>
          </cell>
        </row>
        <row r="103">
          <cell r="H103">
            <v>0</v>
          </cell>
          <cell r="M103">
            <v>0</v>
          </cell>
          <cell r="N103" t="str">
            <v>22F4</v>
          </cell>
          <cell r="O103">
            <v>285</v>
          </cell>
          <cell r="P103">
            <v>1</v>
          </cell>
          <cell r="Q103">
            <v>4.16</v>
          </cell>
          <cell r="R103">
            <v>1.8</v>
          </cell>
          <cell r="S103">
            <v>30.361982976</v>
          </cell>
          <cell r="T103">
            <v>103069.07063144942</v>
          </cell>
          <cell r="U103">
            <v>4</v>
          </cell>
          <cell r="V103">
            <v>9072.5744077807303</v>
          </cell>
          <cell r="W103" t="str">
            <v>22F3</v>
          </cell>
          <cell r="X103">
            <v>210</v>
          </cell>
          <cell r="Y103">
            <v>495</v>
          </cell>
          <cell r="Z103">
            <v>0</v>
          </cell>
          <cell r="AA103">
            <v>0.09</v>
          </cell>
          <cell r="AB103">
            <v>0.31</v>
          </cell>
          <cell r="AC103">
            <v>0</v>
          </cell>
          <cell r="AD103">
            <v>0.31</v>
          </cell>
          <cell r="AE103">
            <v>447</v>
          </cell>
          <cell r="AF103">
            <v>2413.7999999999997</v>
          </cell>
        </row>
        <row r="104">
          <cell r="H104">
            <v>0</v>
          </cell>
          <cell r="I104">
            <v>0.94000000000000006</v>
          </cell>
          <cell r="J104">
            <v>32</v>
          </cell>
          <cell r="K104">
            <v>28.275200000000005</v>
          </cell>
          <cell r="L104">
            <v>95985.12021504002</v>
          </cell>
          <cell r="M104">
            <v>8449.0152075264014</v>
          </cell>
          <cell r="N104" t="str">
            <v>23F1</v>
          </cell>
          <cell r="O104">
            <v>390</v>
          </cell>
          <cell r="P104">
            <v>1</v>
          </cell>
          <cell r="Q104">
            <v>4.16</v>
          </cell>
          <cell r="R104">
            <v>2.2000000000000002</v>
          </cell>
          <cell r="S104">
            <v>69.489598463999997</v>
          </cell>
          <cell r="T104">
            <v>235894.61656369892</v>
          </cell>
          <cell r="U104">
            <v>4</v>
          </cell>
          <cell r="V104">
            <v>20764.439303249463</v>
          </cell>
          <cell r="W104" t="str">
            <v>12F3</v>
          </cell>
          <cell r="X104">
            <v>200</v>
          </cell>
          <cell r="Y104">
            <v>590</v>
          </cell>
          <cell r="Z104">
            <v>1</v>
          </cell>
          <cell r="AA104">
            <v>0.1</v>
          </cell>
          <cell r="AB104">
            <v>0.06</v>
          </cell>
          <cell r="AC104">
            <v>0</v>
          </cell>
          <cell r="AD104">
            <v>0.06</v>
          </cell>
          <cell r="AE104">
            <v>281</v>
          </cell>
          <cell r="AF104">
            <v>1686</v>
          </cell>
        </row>
        <row r="105">
          <cell r="H105">
            <v>0</v>
          </cell>
          <cell r="M105">
            <v>0</v>
          </cell>
          <cell r="N105" t="str">
            <v>23F2</v>
          </cell>
          <cell r="O105">
            <v>90</v>
          </cell>
          <cell r="P105">
            <v>0</v>
          </cell>
          <cell r="Q105">
            <v>4.16</v>
          </cell>
          <cell r="R105">
            <v>2.2000000000000002</v>
          </cell>
          <cell r="S105">
            <v>3.7006295040000001</v>
          </cell>
          <cell r="T105">
            <v>12562.435201617101</v>
          </cell>
          <cell r="U105">
            <v>4</v>
          </cell>
          <cell r="V105">
            <v>1105.7985427765987</v>
          </cell>
          <cell r="W105" t="str">
            <v>67F2</v>
          </cell>
          <cell r="X105">
            <v>250</v>
          </cell>
          <cell r="Y105">
            <v>340</v>
          </cell>
          <cell r="Z105">
            <v>0</v>
          </cell>
          <cell r="AA105">
            <v>0.34</v>
          </cell>
          <cell r="AB105">
            <v>0.37</v>
          </cell>
          <cell r="AC105">
            <v>1</v>
          </cell>
          <cell r="AD105">
            <v>1.37</v>
          </cell>
          <cell r="AE105">
            <v>150</v>
          </cell>
          <cell r="AF105">
            <v>3060.0000000000005</v>
          </cell>
        </row>
        <row r="106">
          <cell r="H106">
            <v>0</v>
          </cell>
          <cell r="M106">
            <v>0</v>
          </cell>
          <cell r="N106" t="str">
            <v>23F3</v>
          </cell>
          <cell r="O106">
            <v>270</v>
          </cell>
          <cell r="P106">
            <v>1</v>
          </cell>
          <cell r="Q106">
            <v>4.16</v>
          </cell>
          <cell r="R106">
            <v>2.2000000000000002</v>
          </cell>
          <cell r="S106">
            <v>33.305665536000006</v>
          </cell>
          <cell r="T106">
            <v>113061.91681455393</v>
          </cell>
          <cell r="U106">
            <v>4</v>
          </cell>
          <cell r="V106">
            <v>9952.186884989389</v>
          </cell>
          <cell r="W106" t="str">
            <v>23F1</v>
          </cell>
          <cell r="X106">
            <v>390</v>
          </cell>
          <cell r="Y106">
            <v>660</v>
          </cell>
          <cell r="Z106">
            <v>1</v>
          </cell>
          <cell r="AA106">
            <v>0.18</v>
          </cell>
          <cell r="AB106">
            <v>0.12</v>
          </cell>
          <cell r="AC106">
            <v>1</v>
          </cell>
          <cell r="AD106">
            <v>1.1200000000000001</v>
          </cell>
          <cell r="AE106">
            <v>202</v>
          </cell>
          <cell r="AF106">
            <v>2181.6</v>
          </cell>
        </row>
        <row r="107">
          <cell r="H107">
            <v>0</v>
          </cell>
          <cell r="I107">
            <v>0.48</v>
          </cell>
          <cell r="J107">
            <v>32</v>
          </cell>
          <cell r="K107">
            <v>7.3727999999999998</v>
          </cell>
          <cell r="L107">
            <v>25028.261314560001</v>
          </cell>
          <cell r="M107">
            <v>2203.0931460095999</v>
          </cell>
          <cell r="N107" t="str">
            <v>26F1</v>
          </cell>
          <cell r="O107">
            <v>75</v>
          </cell>
          <cell r="P107">
            <v>0</v>
          </cell>
          <cell r="Q107">
            <v>4.16</v>
          </cell>
          <cell r="R107">
            <v>1.3</v>
          </cell>
          <cell r="S107">
            <v>1.5185664000000003</v>
          </cell>
          <cell r="T107">
            <v>5155.0396976332813</v>
          </cell>
          <cell r="U107">
            <v>4</v>
          </cell>
          <cell r="V107">
            <v>453.76834141716495</v>
          </cell>
          <cell r="W107" t="str">
            <v>66F2</v>
          </cell>
          <cell r="X107">
            <v>180</v>
          </cell>
          <cell r="Y107">
            <v>255</v>
          </cell>
          <cell r="Z107">
            <v>0</v>
          </cell>
          <cell r="AA107">
            <v>0.24</v>
          </cell>
          <cell r="AB107">
            <v>0.08</v>
          </cell>
          <cell r="AC107">
            <v>0</v>
          </cell>
          <cell r="AD107">
            <v>0.08</v>
          </cell>
          <cell r="AE107">
            <v>131</v>
          </cell>
          <cell r="AF107">
            <v>1886.3999999999999</v>
          </cell>
        </row>
        <row r="108">
          <cell r="H108">
            <v>0</v>
          </cell>
          <cell r="M108">
            <v>0</v>
          </cell>
          <cell r="N108" t="str">
            <v>26F2</v>
          </cell>
          <cell r="O108">
            <v>230</v>
          </cell>
          <cell r="P108">
            <v>0</v>
          </cell>
          <cell r="Q108">
            <v>4.16</v>
          </cell>
          <cell r="R108">
            <v>1.3</v>
          </cell>
          <cell r="S108">
            <v>14.281273343999999</v>
          </cell>
          <cell r="T108">
            <v>48480.284445297868</v>
          </cell>
          <cell r="U108">
            <v>4</v>
          </cell>
          <cell r="V108">
            <v>4267.4391575054251</v>
          </cell>
          <cell r="W108" t="str">
            <v>5F2</v>
          </cell>
          <cell r="X108">
            <v>310</v>
          </cell>
          <cell r="Y108">
            <v>540</v>
          </cell>
          <cell r="Z108">
            <v>1</v>
          </cell>
          <cell r="AA108">
            <v>0.56000000000000005</v>
          </cell>
          <cell r="AB108">
            <v>0.18</v>
          </cell>
          <cell r="AC108">
            <v>2</v>
          </cell>
          <cell r="AD108">
            <v>2.1800000000000002</v>
          </cell>
          <cell r="AE108">
            <v>523</v>
          </cell>
          <cell r="AF108">
            <v>17572.800000000003</v>
          </cell>
        </row>
        <row r="109">
          <cell r="H109">
            <v>0</v>
          </cell>
          <cell r="M109">
            <v>0</v>
          </cell>
          <cell r="N109" t="str">
            <v>26F3</v>
          </cell>
          <cell r="O109">
            <v>220</v>
          </cell>
          <cell r="P109">
            <v>0</v>
          </cell>
          <cell r="Q109">
            <v>4.16</v>
          </cell>
          <cell r="R109">
            <v>1.3</v>
          </cell>
          <cell r="S109">
            <v>13.066420224000002</v>
          </cell>
          <cell r="T109">
            <v>44356.252687191256</v>
          </cell>
          <cell r="U109">
            <v>4</v>
          </cell>
          <cell r="V109">
            <v>3904.4244843716942</v>
          </cell>
          <cell r="W109" t="str">
            <v>79F3</v>
          </cell>
          <cell r="X109">
            <v>190</v>
          </cell>
          <cell r="Y109">
            <v>410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199</v>
          </cell>
          <cell r="AF109">
            <v>0</v>
          </cell>
        </row>
        <row r="110">
          <cell r="H110">
            <v>0</v>
          </cell>
          <cell r="I110">
            <v>0.72</v>
          </cell>
          <cell r="J110">
            <v>32</v>
          </cell>
          <cell r="K110">
            <v>16.588799999999999</v>
          </cell>
          <cell r="L110">
            <v>56313.587957760006</v>
          </cell>
          <cell r="M110">
            <v>4956.9595785216006</v>
          </cell>
          <cell r="N110" t="str">
            <v>29F1</v>
          </cell>
          <cell r="O110">
            <v>195</v>
          </cell>
          <cell r="P110">
            <v>0</v>
          </cell>
          <cell r="Q110">
            <v>4.16</v>
          </cell>
          <cell r="R110">
            <v>1</v>
          </cell>
          <cell r="S110">
            <v>7.8965452799999989</v>
          </cell>
          <cell r="T110">
            <v>26806.206427693051</v>
          </cell>
          <cell r="U110">
            <v>4</v>
          </cell>
          <cell r="V110">
            <v>2359.5953753692565</v>
          </cell>
          <cell r="W110" t="str">
            <v>40F2</v>
          </cell>
          <cell r="X110">
            <v>130</v>
          </cell>
          <cell r="Y110">
            <v>325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21</v>
          </cell>
          <cell r="AF110">
            <v>0</v>
          </cell>
        </row>
        <row r="111">
          <cell r="H111">
            <v>0</v>
          </cell>
          <cell r="M111">
            <v>0</v>
          </cell>
          <cell r="N111" t="str">
            <v>29F2</v>
          </cell>
          <cell r="O111">
            <v>260</v>
          </cell>
          <cell r="P111">
            <v>1</v>
          </cell>
          <cell r="Q111">
            <v>4.16</v>
          </cell>
          <cell r="R111">
            <v>1</v>
          </cell>
          <cell r="S111">
            <v>14.038302720000001</v>
          </cell>
          <cell r="T111">
            <v>47655.478093676546</v>
          </cell>
          <cell r="U111">
            <v>4</v>
          </cell>
          <cell r="V111">
            <v>4194.8362228786791</v>
          </cell>
          <cell r="W111" t="str">
            <v>22F4</v>
          </cell>
          <cell r="X111">
            <v>285</v>
          </cell>
          <cell r="Y111">
            <v>545</v>
          </cell>
          <cell r="Z111">
            <v>1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95</v>
          </cell>
          <cell r="AF111">
            <v>0</v>
          </cell>
        </row>
        <row r="112">
          <cell r="H112">
            <v>0</v>
          </cell>
          <cell r="M112">
            <v>0</v>
          </cell>
          <cell r="N112" t="str">
            <v>29F3</v>
          </cell>
          <cell r="O112">
            <v>100</v>
          </cell>
          <cell r="P112">
            <v>0</v>
          </cell>
          <cell r="Q112">
            <v>4.16</v>
          </cell>
          <cell r="R112">
            <v>1</v>
          </cell>
          <cell r="S112">
            <v>2.0766720000000003</v>
          </cell>
          <cell r="T112">
            <v>7049.6269369344018</v>
          </cell>
          <cell r="U112">
            <v>4</v>
          </cell>
          <cell r="V112">
            <v>620.53790279270413</v>
          </cell>
          <cell r="W112" t="str">
            <v>41F2</v>
          </cell>
          <cell r="X112">
            <v>200</v>
          </cell>
          <cell r="Y112">
            <v>300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16</v>
          </cell>
          <cell r="AF112">
            <v>0</v>
          </cell>
        </row>
        <row r="113">
          <cell r="H113">
            <v>0</v>
          </cell>
          <cell r="I113">
            <v>0.48</v>
          </cell>
          <cell r="J113">
            <v>32</v>
          </cell>
          <cell r="K113">
            <v>7.3727999999999998</v>
          </cell>
          <cell r="L113">
            <v>25028.261314560001</v>
          </cell>
          <cell r="M113">
            <v>2203.0931460095999</v>
          </cell>
          <cell r="N113" t="str">
            <v>40F1</v>
          </cell>
          <cell r="O113">
            <v>273</v>
          </cell>
          <cell r="P113">
            <v>1</v>
          </cell>
          <cell r="Q113">
            <v>4.16</v>
          </cell>
          <cell r="R113">
            <v>2</v>
          </cell>
          <cell r="S113">
            <v>30.9544574976</v>
          </cell>
          <cell r="T113">
            <v>105080.32919655681</v>
          </cell>
          <cell r="U113">
            <v>4</v>
          </cell>
          <cell r="V113">
            <v>9249.6138714474891</v>
          </cell>
          <cell r="W113" t="str">
            <v>41F3</v>
          </cell>
          <cell r="X113">
            <v>250</v>
          </cell>
          <cell r="Y113">
            <v>523</v>
          </cell>
          <cell r="Z113">
            <v>1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594</v>
          </cell>
          <cell r="AF113">
            <v>0</v>
          </cell>
        </row>
        <row r="114">
          <cell r="H114">
            <v>0</v>
          </cell>
          <cell r="M114">
            <v>0</v>
          </cell>
          <cell r="N114" t="str">
            <v>40F2</v>
          </cell>
          <cell r="O114">
            <v>130</v>
          </cell>
          <cell r="P114">
            <v>0</v>
          </cell>
          <cell r="Q114">
            <v>4.16</v>
          </cell>
          <cell r="R114">
            <v>2</v>
          </cell>
          <cell r="S114">
            <v>7.0191513600000004</v>
          </cell>
          <cell r="T114">
            <v>23827.739046838273</v>
          </cell>
          <cell r="U114">
            <v>4</v>
          </cell>
          <cell r="V114">
            <v>2097.4181114393396</v>
          </cell>
          <cell r="W114" t="str">
            <v>22F3</v>
          </cell>
          <cell r="X114">
            <v>210</v>
          </cell>
          <cell r="Y114">
            <v>340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10</v>
          </cell>
          <cell r="AF114">
            <v>0</v>
          </cell>
        </row>
        <row r="115">
          <cell r="H115">
            <v>0</v>
          </cell>
          <cell r="M115">
            <v>0</v>
          </cell>
          <cell r="N115" t="str">
            <v>40F3</v>
          </cell>
          <cell r="O115">
            <v>100</v>
          </cell>
          <cell r="P115">
            <v>0</v>
          </cell>
          <cell r="Q115">
            <v>4.16</v>
          </cell>
          <cell r="R115">
            <v>2</v>
          </cell>
          <cell r="S115">
            <v>4.1533440000000006</v>
          </cell>
          <cell r="T115">
            <v>14099.253873868804</v>
          </cell>
          <cell r="U115">
            <v>4</v>
          </cell>
          <cell r="V115">
            <v>1241.0758055854083</v>
          </cell>
          <cell r="W115" t="str">
            <v>41F3</v>
          </cell>
          <cell r="X115">
            <v>250</v>
          </cell>
          <cell r="Y115">
            <v>350</v>
          </cell>
          <cell r="Z115">
            <v>0</v>
          </cell>
          <cell r="AA115">
            <v>0.35</v>
          </cell>
          <cell r="AB115">
            <v>0.41</v>
          </cell>
          <cell r="AC115">
            <v>0</v>
          </cell>
          <cell r="AD115">
            <v>0.41</v>
          </cell>
          <cell r="AE115">
            <v>185</v>
          </cell>
          <cell r="AF115">
            <v>3885</v>
          </cell>
        </row>
        <row r="116">
          <cell r="H116">
            <v>0</v>
          </cell>
          <cell r="I116">
            <v>0.45</v>
          </cell>
          <cell r="J116">
            <v>32</v>
          </cell>
          <cell r="K116">
            <v>6.48</v>
          </cell>
          <cell r="L116">
            <v>21997.495296000005</v>
          </cell>
          <cell r="M116">
            <v>1936.3123353600004</v>
          </cell>
          <cell r="N116" t="str">
            <v>41F1</v>
          </cell>
          <cell r="O116">
            <v>170</v>
          </cell>
          <cell r="P116">
            <v>0</v>
          </cell>
          <cell r="Q116">
            <v>4.16</v>
          </cell>
          <cell r="R116">
            <v>1</v>
          </cell>
          <cell r="S116">
            <v>6.0015820799999995</v>
          </cell>
          <cell r="T116">
            <v>20373.421847740417</v>
          </cell>
          <cell r="U116">
            <v>4</v>
          </cell>
          <cell r="V116">
            <v>1793.3545390709146</v>
          </cell>
          <cell r="W116" t="str">
            <v>12F3</v>
          </cell>
          <cell r="X116">
            <v>200</v>
          </cell>
          <cell r="Y116">
            <v>370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243</v>
          </cell>
          <cell r="AF116">
            <v>0</v>
          </cell>
        </row>
        <row r="117">
          <cell r="H117">
            <v>0</v>
          </cell>
          <cell r="M117">
            <v>0</v>
          </cell>
          <cell r="N117" t="str">
            <v>41F2</v>
          </cell>
          <cell r="O117">
            <v>200</v>
          </cell>
          <cell r="P117">
            <v>0</v>
          </cell>
          <cell r="Q117">
            <v>4.16</v>
          </cell>
          <cell r="R117">
            <v>1</v>
          </cell>
          <cell r="S117">
            <v>8.3066880000000012</v>
          </cell>
          <cell r="T117">
            <v>28198.507747737607</v>
          </cell>
          <cell r="U117">
            <v>4</v>
          </cell>
          <cell r="V117">
            <v>2482.1516111708165</v>
          </cell>
          <cell r="W117" t="str">
            <v>8F2</v>
          </cell>
          <cell r="X117">
            <v>30</v>
          </cell>
          <cell r="Y117">
            <v>230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257</v>
          </cell>
          <cell r="AF117">
            <v>0</v>
          </cell>
        </row>
        <row r="118">
          <cell r="H118">
            <v>0</v>
          </cell>
          <cell r="M118">
            <v>0</v>
          </cell>
          <cell r="N118" t="str">
            <v>41F3</v>
          </cell>
          <cell r="O118">
            <v>250</v>
          </cell>
          <cell r="P118">
            <v>0</v>
          </cell>
          <cell r="Q118">
            <v>4.16</v>
          </cell>
          <cell r="R118">
            <v>1</v>
          </cell>
          <cell r="S118">
            <v>12.979200000000001</v>
          </cell>
          <cell r="T118">
            <v>44060.168355840004</v>
          </cell>
          <cell r="U118">
            <v>4</v>
          </cell>
          <cell r="V118">
            <v>3878.3618924544007</v>
          </cell>
          <cell r="W118" t="str">
            <v>40F3</v>
          </cell>
          <cell r="X118">
            <v>100</v>
          </cell>
          <cell r="Y118">
            <v>350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465</v>
          </cell>
          <cell r="AF118">
            <v>0</v>
          </cell>
        </row>
        <row r="119">
          <cell r="H119">
            <v>0</v>
          </cell>
          <cell r="I119">
            <v>0.27</v>
          </cell>
          <cell r="J119">
            <v>32</v>
          </cell>
          <cell r="K119">
            <v>2.3328000000000002</v>
          </cell>
          <cell r="L119">
            <v>7919.0983065600012</v>
          </cell>
          <cell r="M119">
            <v>697.0724407296002</v>
          </cell>
          <cell r="N119" t="str">
            <v>66F1</v>
          </cell>
          <cell r="O119">
            <v>135</v>
          </cell>
          <cell r="P119">
            <v>0</v>
          </cell>
          <cell r="Q119">
            <v>4.16</v>
          </cell>
          <cell r="R119">
            <v>2</v>
          </cell>
          <cell r="S119">
            <v>7.5694694400000007</v>
          </cell>
          <cell r="T119">
            <v>25695.890185125896</v>
          </cell>
          <cell r="U119">
            <v>4</v>
          </cell>
          <cell r="V119">
            <v>2261.8606556794066</v>
          </cell>
          <cell r="W119" t="str">
            <v>66F2</v>
          </cell>
          <cell r="X119">
            <v>180</v>
          </cell>
          <cell r="Y119">
            <v>315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238</v>
          </cell>
          <cell r="AF119">
            <v>0</v>
          </cell>
        </row>
        <row r="120">
          <cell r="H120">
            <v>0</v>
          </cell>
          <cell r="M120">
            <v>0</v>
          </cell>
          <cell r="N120" t="str">
            <v>66F2</v>
          </cell>
          <cell r="O120">
            <v>180</v>
          </cell>
          <cell r="P120">
            <v>0</v>
          </cell>
          <cell r="Q120">
            <v>4.16</v>
          </cell>
          <cell r="R120">
            <v>2</v>
          </cell>
          <cell r="S120">
            <v>13.456834559999999</v>
          </cell>
          <cell r="T120">
            <v>45681.582551334912</v>
          </cell>
          <cell r="U120">
            <v>4</v>
          </cell>
          <cell r="V120">
            <v>4021.0856100967217</v>
          </cell>
          <cell r="W120" t="str">
            <v>26F1</v>
          </cell>
          <cell r="X120">
            <v>75</v>
          </cell>
          <cell r="Y120">
            <v>255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170</v>
          </cell>
          <cell r="AF120">
            <v>0</v>
          </cell>
        </row>
        <row r="121">
          <cell r="H121">
            <v>0</v>
          </cell>
          <cell r="M121">
            <v>0</v>
          </cell>
          <cell r="N121" t="str">
            <v>66F3</v>
          </cell>
          <cell r="O121">
            <v>180</v>
          </cell>
          <cell r="P121">
            <v>0</v>
          </cell>
          <cell r="Q121">
            <v>4.16</v>
          </cell>
          <cell r="R121">
            <v>2</v>
          </cell>
          <cell r="S121">
            <v>13.456834559999999</v>
          </cell>
          <cell r="T121">
            <v>45681.582551334912</v>
          </cell>
          <cell r="U121">
            <v>4</v>
          </cell>
          <cell r="V121">
            <v>4021.0856100967217</v>
          </cell>
          <cell r="W121" t="str">
            <v>8F3</v>
          </cell>
          <cell r="X121">
            <v>330</v>
          </cell>
          <cell r="Y121">
            <v>510</v>
          </cell>
          <cell r="Z121">
            <v>1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214</v>
          </cell>
          <cell r="AF121">
            <v>0</v>
          </cell>
        </row>
        <row r="122">
          <cell r="H122">
            <v>1</v>
          </cell>
          <cell r="I122">
            <v>1.1599999999999999</v>
          </cell>
          <cell r="J122">
            <v>32</v>
          </cell>
          <cell r="K122">
            <v>43.059199999999997</v>
          </cell>
          <cell r="L122">
            <v>146171.99837183999</v>
          </cell>
          <cell r="M122">
            <v>12866.675943014399</v>
          </cell>
          <cell r="N122" t="str">
            <v>67F1</v>
          </cell>
          <cell r="O122">
            <v>75</v>
          </cell>
          <cell r="P122">
            <v>0</v>
          </cell>
          <cell r="Q122">
            <v>4.16</v>
          </cell>
          <cell r="R122">
            <v>2.5</v>
          </cell>
          <cell r="S122">
            <v>2.9203200000000007</v>
          </cell>
          <cell r="T122">
            <v>9913.5378800640028</v>
          </cell>
          <cell r="U122">
            <v>4</v>
          </cell>
          <cell r="V122">
            <v>872.6314258022403</v>
          </cell>
          <cell r="W122" t="str">
            <v>25F3</v>
          </cell>
          <cell r="X122">
            <v>350</v>
          </cell>
          <cell r="Y122">
            <v>425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2</v>
          </cell>
          <cell r="AF122">
            <v>0</v>
          </cell>
        </row>
        <row r="123">
          <cell r="H123">
            <v>0</v>
          </cell>
          <cell r="M123">
            <v>0</v>
          </cell>
          <cell r="N123" t="str">
            <v>67F2</v>
          </cell>
          <cell r="O123">
            <v>250</v>
          </cell>
          <cell r="P123">
            <v>0</v>
          </cell>
          <cell r="Q123">
            <v>4.16</v>
          </cell>
          <cell r="R123">
            <v>2.5</v>
          </cell>
          <cell r="S123">
            <v>32.448</v>
          </cell>
          <cell r="T123">
            <v>110150.42088960001</v>
          </cell>
          <cell r="U123">
            <v>4</v>
          </cell>
          <cell r="V123">
            <v>9695.9047311360009</v>
          </cell>
          <cell r="W123" t="str">
            <v>23F2</v>
          </cell>
          <cell r="X123">
            <v>90</v>
          </cell>
          <cell r="Y123">
            <v>340</v>
          </cell>
          <cell r="Z123">
            <v>0</v>
          </cell>
          <cell r="AA123">
            <v>0</v>
          </cell>
          <cell r="AB123">
            <v>0</v>
          </cell>
          <cell r="AC123">
            <v>1</v>
          </cell>
          <cell r="AD123">
            <v>1</v>
          </cell>
          <cell r="AE123">
            <v>383</v>
          </cell>
          <cell r="AF123">
            <v>0</v>
          </cell>
        </row>
        <row r="124">
          <cell r="H124">
            <v>0</v>
          </cell>
          <cell r="M124">
            <v>0</v>
          </cell>
          <cell r="N124" t="str">
            <v>67F3</v>
          </cell>
          <cell r="O124">
            <v>250</v>
          </cell>
          <cell r="P124">
            <v>0</v>
          </cell>
          <cell r="Q124">
            <v>4.16</v>
          </cell>
          <cell r="R124">
            <v>2.5</v>
          </cell>
          <cell r="S124">
            <v>32.448</v>
          </cell>
          <cell r="T124">
            <v>110150.42088960001</v>
          </cell>
          <cell r="U124">
            <v>4</v>
          </cell>
          <cell r="V124">
            <v>9695.9047311360009</v>
          </cell>
          <cell r="W124" t="str">
            <v>5F3</v>
          </cell>
          <cell r="X124">
            <v>260</v>
          </cell>
          <cell r="Y124">
            <v>510</v>
          </cell>
          <cell r="Z124">
            <v>1</v>
          </cell>
          <cell r="AA124">
            <v>1.33</v>
          </cell>
          <cell r="AB124">
            <v>1.1200000000000001</v>
          </cell>
          <cell r="AC124">
            <v>1</v>
          </cell>
          <cell r="AD124">
            <v>2.12</v>
          </cell>
          <cell r="AE124">
            <v>351</v>
          </cell>
          <cell r="AF124">
            <v>28009.800000000003</v>
          </cell>
        </row>
        <row r="125">
          <cell r="H125">
            <v>0</v>
          </cell>
          <cell r="M125">
            <v>0</v>
          </cell>
          <cell r="N125" t="str">
            <v>67F4</v>
          </cell>
          <cell r="O125">
            <v>310</v>
          </cell>
          <cell r="P125">
            <v>1</v>
          </cell>
          <cell r="Q125">
            <v>4.16</v>
          </cell>
          <cell r="R125">
            <v>2.5</v>
          </cell>
          <cell r="S125">
            <v>49.892044799999994</v>
          </cell>
          <cell r="T125">
            <v>169367.28715984896</v>
          </cell>
          <cell r="U125">
            <v>4</v>
          </cell>
          <cell r="V125">
            <v>14908.423114594712</v>
          </cell>
          <cell r="W125" t="str">
            <v>23F1</v>
          </cell>
          <cell r="X125">
            <v>390</v>
          </cell>
          <cell r="Y125">
            <v>700</v>
          </cell>
          <cell r="Z125">
            <v>1</v>
          </cell>
          <cell r="AA125">
            <v>0.36</v>
          </cell>
          <cell r="AB125">
            <v>0.21</v>
          </cell>
          <cell r="AC125">
            <v>2</v>
          </cell>
          <cell r="AD125">
            <v>2.21</v>
          </cell>
          <cell r="AE125">
            <v>295</v>
          </cell>
          <cell r="AF125">
            <v>6372</v>
          </cell>
        </row>
        <row r="126">
          <cell r="H126">
            <v>0</v>
          </cell>
          <cell r="I126">
            <v>0.98000000000000009</v>
          </cell>
          <cell r="J126">
            <v>32</v>
          </cell>
          <cell r="K126">
            <v>30.732800000000005</v>
          </cell>
          <cell r="L126">
            <v>104327.87398656002</v>
          </cell>
          <cell r="M126">
            <v>9183.3795895296025</v>
          </cell>
          <cell r="N126" t="str">
            <v>79F1</v>
          </cell>
          <cell r="O126">
            <v>320</v>
          </cell>
          <cell r="P126">
            <v>1</v>
          </cell>
          <cell r="Q126">
            <v>4.16</v>
          </cell>
          <cell r="R126">
            <v>1.5</v>
          </cell>
          <cell r="S126">
            <v>31.897681920000011</v>
          </cell>
          <cell r="T126">
            <v>108282.26975131243</v>
          </cell>
          <cell r="U126">
            <v>4</v>
          </cell>
          <cell r="V126">
            <v>9531.4621868959366</v>
          </cell>
          <cell r="W126" t="str">
            <v>65F1</v>
          </cell>
          <cell r="X126">
            <v>0</v>
          </cell>
          <cell r="Y126">
            <v>320</v>
          </cell>
          <cell r="Z126">
            <v>0</v>
          </cell>
          <cell r="AA126">
            <v>0.18</v>
          </cell>
          <cell r="AB126">
            <v>0.12</v>
          </cell>
          <cell r="AC126">
            <v>2</v>
          </cell>
          <cell r="AD126">
            <v>2.12</v>
          </cell>
          <cell r="AE126">
            <v>410</v>
          </cell>
          <cell r="AF126">
            <v>4428</v>
          </cell>
        </row>
        <row r="127">
          <cell r="H127">
            <v>0</v>
          </cell>
          <cell r="M127">
            <v>0</v>
          </cell>
          <cell r="N127" t="str">
            <v>79F2</v>
          </cell>
          <cell r="O127">
            <v>250</v>
          </cell>
          <cell r="P127">
            <v>0</v>
          </cell>
          <cell r="Q127">
            <v>4.16</v>
          </cell>
          <cell r="R127">
            <v>1.5</v>
          </cell>
          <cell r="S127">
            <v>19.468800000000002</v>
          </cell>
          <cell r="T127">
            <v>66090.252533760009</v>
          </cell>
          <cell r="U127">
            <v>4</v>
          </cell>
          <cell r="V127">
            <v>5817.5428386816011</v>
          </cell>
          <cell r="W127" t="str">
            <v>5F1</v>
          </cell>
          <cell r="X127">
            <v>80</v>
          </cell>
          <cell r="Y127">
            <v>330</v>
          </cell>
          <cell r="Z127">
            <v>0</v>
          </cell>
          <cell r="AA127">
            <v>0.22</v>
          </cell>
          <cell r="AB127">
            <v>0.05</v>
          </cell>
          <cell r="AC127">
            <v>2</v>
          </cell>
          <cell r="AD127">
            <v>2.0499999999999998</v>
          </cell>
          <cell r="AE127">
            <v>439</v>
          </cell>
          <cell r="AF127">
            <v>5794.8</v>
          </cell>
        </row>
        <row r="128">
          <cell r="H128">
            <v>0</v>
          </cell>
          <cell r="M128">
            <v>0</v>
          </cell>
          <cell r="N128" t="str">
            <v>79F3</v>
          </cell>
          <cell r="O128">
            <v>190</v>
          </cell>
          <cell r="P128">
            <v>0</v>
          </cell>
          <cell r="Q128">
            <v>4.16</v>
          </cell>
          <cell r="R128">
            <v>1.5</v>
          </cell>
          <cell r="S128">
            <v>11.245178879999999</v>
          </cell>
          <cell r="T128">
            <v>38173.729863499779</v>
          </cell>
          <cell r="U128">
            <v>4</v>
          </cell>
          <cell r="V128">
            <v>3360.2127436224923</v>
          </cell>
          <cell r="W128" t="str">
            <v>26F3</v>
          </cell>
          <cell r="X128">
            <v>220</v>
          </cell>
          <cell r="Y128">
            <v>410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432</v>
          </cell>
          <cell r="AF128">
            <v>0</v>
          </cell>
        </row>
        <row r="129">
          <cell r="H129">
            <v>2</v>
          </cell>
          <cell r="J129">
            <v>32</v>
          </cell>
          <cell r="K129">
            <v>292.85759999999999</v>
          </cell>
          <cell r="L129">
            <v>994156.43185151997</v>
          </cell>
          <cell r="M129">
            <v>87509.84311480321</v>
          </cell>
          <cell r="N129">
            <v>43</v>
          </cell>
          <cell r="O129">
            <v>9188</v>
          </cell>
          <cell r="P129">
            <v>15</v>
          </cell>
          <cell r="R129">
            <v>1.6674418604651164</v>
          </cell>
          <cell r="S129">
            <v>830.30808207359985</v>
          </cell>
          <cell r="T129">
            <v>2818626.2545748157</v>
          </cell>
          <cell r="U129">
            <v>4</v>
          </cell>
          <cell r="V129">
            <v>248107.37368336652</v>
          </cell>
          <cell r="X129">
            <v>9545</v>
          </cell>
          <cell r="Y129">
            <v>18733</v>
          </cell>
          <cell r="Z129">
            <v>17</v>
          </cell>
          <cell r="AA129">
            <v>0.20778017427314294</v>
          </cell>
          <cell r="AB129">
            <v>0.14477353118799069</v>
          </cell>
          <cell r="AD129">
            <v>0.73945906306617204</v>
          </cell>
          <cell r="AE129">
            <v>11591</v>
          </cell>
          <cell r="AF129">
            <v>144502.79999999999</v>
          </cell>
        </row>
        <row r="130">
          <cell r="H130">
            <v>0</v>
          </cell>
          <cell r="I130">
            <v>0</v>
          </cell>
          <cell r="J130">
            <v>32</v>
          </cell>
          <cell r="K130">
            <v>0</v>
          </cell>
          <cell r="L130">
            <v>0</v>
          </cell>
          <cell r="M130">
            <v>0</v>
          </cell>
          <cell r="N130" t="str">
            <v>44F1</v>
          </cell>
          <cell r="O130">
            <v>0</v>
          </cell>
          <cell r="P130">
            <v>0</v>
          </cell>
          <cell r="Q130">
            <v>4.16</v>
          </cell>
          <cell r="R130">
            <v>2</v>
          </cell>
          <cell r="S130">
            <v>0</v>
          </cell>
          <cell r="T130">
            <v>0</v>
          </cell>
          <cell r="U130">
            <v>4</v>
          </cell>
          <cell r="V130">
            <v>0</v>
          </cell>
          <cell r="W130" t="str">
            <v>44F2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H131">
            <v>0</v>
          </cell>
          <cell r="M131">
            <v>0</v>
          </cell>
          <cell r="N131" t="str">
            <v>44F2</v>
          </cell>
          <cell r="O131">
            <v>0</v>
          </cell>
          <cell r="P131">
            <v>0</v>
          </cell>
          <cell r="Q131">
            <v>4.16</v>
          </cell>
          <cell r="R131">
            <v>2</v>
          </cell>
          <cell r="S131">
            <v>0</v>
          </cell>
          <cell r="T131">
            <v>0</v>
          </cell>
          <cell r="U131">
            <v>4</v>
          </cell>
          <cell r="V131">
            <v>0</v>
          </cell>
          <cell r="W131" t="str">
            <v>44F1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H132">
            <v>0</v>
          </cell>
          <cell r="I132">
            <v>0.16</v>
          </cell>
          <cell r="J132">
            <v>32</v>
          </cell>
          <cell r="K132">
            <v>0.81920000000000004</v>
          </cell>
          <cell r="L132">
            <v>2780.9179238400002</v>
          </cell>
          <cell r="M132">
            <v>244.78812733440003</v>
          </cell>
          <cell r="N132" t="str">
            <v>80F1</v>
          </cell>
          <cell r="O132">
            <v>0</v>
          </cell>
          <cell r="P132">
            <v>0</v>
          </cell>
          <cell r="Q132">
            <v>4.16</v>
          </cell>
          <cell r="R132">
            <v>2</v>
          </cell>
          <cell r="S132">
            <v>0</v>
          </cell>
          <cell r="T132">
            <v>0</v>
          </cell>
          <cell r="U132">
            <v>4</v>
          </cell>
          <cell r="V132">
            <v>0</v>
          </cell>
          <cell r="W132" t="str">
            <v>81F1</v>
          </cell>
          <cell r="X132">
            <v>280</v>
          </cell>
          <cell r="Y132">
            <v>280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H133">
            <v>0</v>
          </cell>
          <cell r="M133">
            <v>0</v>
          </cell>
          <cell r="N133" t="str">
            <v>80F2</v>
          </cell>
          <cell r="O133">
            <v>200</v>
          </cell>
          <cell r="P133">
            <v>0</v>
          </cell>
          <cell r="Q133">
            <v>4.16</v>
          </cell>
          <cell r="R133">
            <v>2</v>
          </cell>
          <cell r="S133">
            <v>16.613376000000002</v>
          </cell>
          <cell r="T133">
            <v>56397.015495475214</v>
          </cell>
          <cell r="U133">
            <v>4</v>
          </cell>
          <cell r="V133">
            <v>4964.303222341633</v>
          </cell>
          <cell r="W133" t="str">
            <v>81F1</v>
          </cell>
          <cell r="X133">
            <v>280</v>
          </cell>
          <cell r="Y133">
            <v>480</v>
          </cell>
          <cell r="Z133">
            <v>0</v>
          </cell>
          <cell r="AA133">
            <v>2.5499999999999998</v>
          </cell>
          <cell r="AB133">
            <v>0.4</v>
          </cell>
          <cell r="AC133">
            <v>0</v>
          </cell>
          <cell r="AD133">
            <v>0.4</v>
          </cell>
          <cell r="AE133">
            <v>50</v>
          </cell>
          <cell r="AF133">
            <v>7649.9999999999991</v>
          </cell>
        </row>
        <row r="134">
          <cell r="H134">
            <v>0</v>
          </cell>
          <cell r="M134">
            <v>0</v>
          </cell>
          <cell r="N134" t="str">
            <v>80F3</v>
          </cell>
          <cell r="O134">
            <v>120</v>
          </cell>
          <cell r="P134">
            <v>0</v>
          </cell>
          <cell r="Q134">
            <v>4.16</v>
          </cell>
          <cell r="R134">
            <v>2</v>
          </cell>
          <cell r="S134">
            <v>5.9808153600000002</v>
          </cell>
          <cell r="T134">
            <v>20302.925578371076</v>
          </cell>
          <cell r="U134">
            <v>4</v>
          </cell>
          <cell r="V134">
            <v>1787.1491600429879</v>
          </cell>
          <cell r="W134" t="str">
            <v>81F3</v>
          </cell>
          <cell r="X134">
            <v>400</v>
          </cell>
          <cell r="Y134">
            <v>520</v>
          </cell>
          <cell r="Z134">
            <v>1</v>
          </cell>
          <cell r="AA134">
            <v>2.42</v>
          </cell>
          <cell r="AB134">
            <v>0.33</v>
          </cell>
          <cell r="AC134">
            <v>0</v>
          </cell>
          <cell r="AD134">
            <v>0.33</v>
          </cell>
          <cell r="AE134">
            <v>52</v>
          </cell>
          <cell r="AF134">
            <v>7550.4000000000005</v>
          </cell>
        </row>
        <row r="135">
          <cell r="H135">
            <v>0</v>
          </cell>
          <cell r="I135">
            <v>0.33999999999999997</v>
          </cell>
          <cell r="J135">
            <v>32</v>
          </cell>
          <cell r="K135">
            <v>3.6991999999999994</v>
          </cell>
          <cell r="L135">
            <v>12557.582499839998</v>
          </cell>
          <cell r="M135">
            <v>1105.3713874943999</v>
          </cell>
          <cell r="N135" t="str">
            <v>81F1</v>
          </cell>
          <cell r="O135">
            <v>280</v>
          </cell>
          <cell r="P135">
            <v>1</v>
          </cell>
          <cell r="Q135">
            <v>4.16</v>
          </cell>
          <cell r="R135">
            <v>2</v>
          </cell>
          <cell r="S135">
            <v>32.562216960000001</v>
          </cell>
          <cell r="T135">
            <v>110538.1503711314</v>
          </cell>
          <cell r="U135">
            <v>4</v>
          </cell>
          <cell r="V135">
            <v>9730.0343157896004</v>
          </cell>
          <cell r="W135" t="str">
            <v>80F2</v>
          </cell>
          <cell r="X135">
            <v>200</v>
          </cell>
          <cell r="Y135">
            <v>480</v>
          </cell>
          <cell r="Z135">
            <v>0</v>
          </cell>
          <cell r="AA135">
            <v>0.03</v>
          </cell>
          <cell r="AB135">
            <v>0.03</v>
          </cell>
          <cell r="AC135">
            <v>0</v>
          </cell>
          <cell r="AD135">
            <v>0.03</v>
          </cell>
          <cell r="AE135">
            <v>444</v>
          </cell>
          <cell r="AF135">
            <v>799.2</v>
          </cell>
        </row>
        <row r="136">
          <cell r="H136">
            <v>0</v>
          </cell>
          <cell r="M136">
            <v>0</v>
          </cell>
          <cell r="N136" t="str">
            <v>81F2</v>
          </cell>
          <cell r="O136">
            <v>0</v>
          </cell>
          <cell r="P136">
            <v>0</v>
          </cell>
          <cell r="Q136">
            <v>4.16</v>
          </cell>
          <cell r="R136">
            <v>2</v>
          </cell>
          <cell r="S136">
            <v>0</v>
          </cell>
          <cell r="T136">
            <v>0</v>
          </cell>
          <cell r="U136">
            <v>4</v>
          </cell>
          <cell r="V136">
            <v>0</v>
          </cell>
          <cell r="W136" t="str">
            <v>81F3</v>
          </cell>
          <cell r="X136">
            <v>200</v>
          </cell>
          <cell r="Y136">
            <v>200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H137">
            <v>0</v>
          </cell>
          <cell r="M137">
            <v>0</v>
          </cell>
          <cell r="N137" t="str">
            <v>81F3</v>
          </cell>
          <cell r="O137">
            <v>200</v>
          </cell>
          <cell r="P137">
            <v>0</v>
          </cell>
          <cell r="Q137">
            <v>4.16</v>
          </cell>
          <cell r="R137">
            <v>2</v>
          </cell>
          <cell r="S137">
            <v>16.613376000000002</v>
          </cell>
          <cell r="T137">
            <v>56397.015495475214</v>
          </cell>
          <cell r="U137">
            <v>4</v>
          </cell>
          <cell r="V137">
            <v>4964.303222341633</v>
          </cell>
          <cell r="W137" t="str">
            <v>80F3</v>
          </cell>
          <cell r="X137">
            <v>120</v>
          </cell>
          <cell r="Y137">
            <v>320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147</v>
          </cell>
          <cell r="AF137">
            <v>0</v>
          </cell>
        </row>
        <row r="138">
          <cell r="H138">
            <v>0</v>
          </cell>
          <cell r="J138">
            <v>32</v>
          </cell>
          <cell r="K138">
            <v>4.5183999999999997</v>
          </cell>
          <cell r="L138">
            <v>15338.500423679998</v>
          </cell>
          <cell r="M138">
            <v>1350.1595148288</v>
          </cell>
          <cell r="N138">
            <v>8</v>
          </cell>
          <cell r="O138">
            <v>800</v>
          </cell>
          <cell r="P138">
            <v>1</v>
          </cell>
          <cell r="R138">
            <v>2</v>
          </cell>
          <cell r="S138">
            <v>71.769784320000014</v>
          </cell>
          <cell r="T138">
            <v>243635.10694045288</v>
          </cell>
          <cell r="U138">
            <v>4</v>
          </cell>
          <cell r="V138">
            <v>21445.789920515857</v>
          </cell>
          <cell r="X138">
            <v>1480</v>
          </cell>
          <cell r="Y138">
            <v>2280</v>
          </cell>
          <cell r="Z138">
            <v>1</v>
          </cell>
          <cell r="AA138">
            <v>0.38479076479076479</v>
          </cell>
          <cell r="AB138">
            <v>7.2842712842712834E-2</v>
          </cell>
          <cell r="AD138">
            <v>7.2842712842712834E-2</v>
          </cell>
          <cell r="AE138">
            <v>693</v>
          </cell>
          <cell r="AF138">
            <v>15999.6</v>
          </cell>
        </row>
        <row r="139">
          <cell r="H139">
            <v>0</v>
          </cell>
          <cell r="I139">
            <v>0.26</v>
          </cell>
          <cell r="J139">
            <v>67</v>
          </cell>
          <cell r="K139">
            <v>4.5292000000000003</v>
          </cell>
          <cell r="L139">
            <v>15375.162915840001</v>
          </cell>
          <cell r="M139">
            <v>1353.3867020544003</v>
          </cell>
          <cell r="N139" t="str">
            <v>10F1</v>
          </cell>
          <cell r="O139">
            <v>0</v>
          </cell>
          <cell r="P139">
            <v>0</v>
          </cell>
          <cell r="Q139">
            <v>13.8</v>
          </cell>
          <cell r="R139">
            <v>3.4</v>
          </cell>
          <cell r="S139">
            <v>0</v>
          </cell>
          <cell r="T139">
            <v>0</v>
          </cell>
          <cell r="U139">
            <v>0.2</v>
          </cell>
          <cell r="V139">
            <v>0</v>
          </cell>
          <cell r="W139" t="str">
            <v>68F4</v>
          </cell>
          <cell r="X139">
            <v>150</v>
          </cell>
          <cell r="Y139">
            <v>150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H140">
            <v>0</v>
          </cell>
          <cell r="M140">
            <v>0</v>
          </cell>
          <cell r="N140" t="str">
            <v>10F2</v>
          </cell>
          <cell r="O140">
            <v>300</v>
          </cell>
          <cell r="P140">
            <v>1</v>
          </cell>
          <cell r="Q140">
            <v>13.8</v>
          </cell>
          <cell r="R140">
            <v>3.4</v>
          </cell>
          <cell r="S140">
            <v>34.964784000000002</v>
          </cell>
          <cell r="T140">
            <v>118694.08511815683</v>
          </cell>
          <cell r="U140">
            <v>0.2</v>
          </cell>
          <cell r="V140">
            <v>10447.95409913549</v>
          </cell>
          <cell r="W140" t="str">
            <v>61F4</v>
          </cell>
          <cell r="X140">
            <v>190</v>
          </cell>
          <cell r="Y140">
            <v>490</v>
          </cell>
          <cell r="Z140">
            <v>0</v>
          </cell>
          <cell r="AA140">
            <v>0.41</v>
          </cell>
          <cell r="AB140">
            <v>1.1100000000000001</v>
          </cell>
          <cell r="AC140">
            <v>0</v>
          </cell>
          <cell r="AD140">
            <v>1.1100000000000001</v>
          </cell>
          <cell r="AE140">
            <v>9</v>
          </cell>
          <cell r="AF140">
            <v>221.4</v>
          </cell>
        </row>
        <row r="141">
          <cell r="H141">
            <v>0</v>
          </cell>
          <cell r="I141">
            <v>0.86</v>
          </cell>
          <cell r="J141">
            <v>67</v>
          </cell>
          <cell r="K141">
            <v>49.553199999999997</v>
          </cell>
          <cell r="L141">
            <v>168217.01912064</v>
          </cell>
          <cell r="M141">
            <v>14807.1716692224</v>
          </cell>
          <cell r="N141" t="str">
            <v>10F4</v>
          </cell>
          <cell r="O141">
            <v>310</v>
          </cell>
          <cell r="P141">
            <v>1</v>
          </cell>
          <cell r="Q141">
            <v>13.8</v>
          </cell>
          <cell r="R141">
            <v>3.4</v>
          </cell>
          <cell r="S141">
            <v>37.334619360000005</v>
          </cell>
          <cell r="T141">
            <v>126738.9064428319</v>
          </cell>
          <cell r="U141">
            <v>0.2</v>
          </cell>
          <cell r="V141">
            <v>11156.093210299117</v>
          </cell>
          <cell r="W141" t="str">
            <v>39F4</v>
          </cell>
          <cell r="X141">
            <v>340</v>
          </cell>
          <cell r="Y141">
            <v>650</v>
          </cell>
          <cell r="Z141">
            <v>1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354</v>
          </cell>
          <cell r="AF141">
            <v>0</v>
          </cell>
        </row>
        <row r="142">
          <cell r="H142">
            <v>0</v>
          </cell>
          <cell r="M142">
            <v>0</v>
          </cell>
          <cell r="N142" t="str">
            <v>10F5</v>
          </cell>
          <cell r="O142">
            <v>50</v>
          </cell>
          <cell r="P142">
            <v>0</v>
          </cell>
          <cell r="Q142">
            <v>13.8</v>
          </cell>
          <cell r="R142">
            <v>3.4</v>
          </cell>
          <cell r="S142">
            <v>0.971244</v>
          </cell>
          <cell r="T142">
            <v>3297.0579199488002</v>
          </cell>
          <cell r="U142">
            <v>0.2</v>
          </cell>
          <cell r="V142">
            <v>290.22094719820802</v>
          </cell>
          <cell r="W142" t="str">
            <v>68F1</v>
          </cell>
          <cell r="X142">
            <v>360</v>
          </cell>
          <cell r="Y142">
            <v>410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H143">
            <v>0</v>
          </cell>
          <cell r="I143">
            <v>0.69000000000000006</v>
          </cell>
          <cell r="J143">
            <v>67</v>
          </cell>
          <cell r="K143">
            <v>31.898700000000005</v>
          </cell>
          <cell r="L143">
            <v>108285.72580224002</v>
          </cell>
          <cell r="M143">
            <v>9531.7664030784017</v>
          </cell>
          <cell r="N143" t="str">
            <v>15F1</v>
          </cell>
          <cell r="O143">
            <v>340</v>
          </cell>
          <cell r="P143">
            <v>1</v>
          </cell>
          <cell r="Q143">
            <v>13.8</v>
          </cell>
          <cell r="R143">
            <v>3.4</v>
          </cell>
          <cell r="S143">
            <v>44.910322559999997</v>
          </cell>
          <cell r="T143">
            <v>152455.95821843253</v>
          </cell>
          <cell r="U143">
            <v>0.2</v>
          </cell>
          <cell r="V143">
            <v>13419.816598445137</v>
          </cell>
          <cell r="W143" t="str">
            <v>15F4</v>
          </cell>
          <cell r="X143">
            <v>100</v>
          </cell>
          <cell r="Y143">
            <v>440</v>
          </cell>
          <cell r="Z143">
            <v>0</v>
          </cell>
          <cell r="AA143">
            <v>0.46</v>
          </cell>
          <cell r="AB143">
            <v>0.16</v>
          </cell>
          <cell r="AC143">
            <v>3</v>
          </cell>
          <cell r="AD143">
            <v>3.16</v>
          </cell>
          <cell r="AE143">
            <v>200</v>
          </cell>
          <cell r="AF143">
            <v>5520</v>
          </cell>
        </row>
        <row r="144">
          <cell r="H144">
            <v>0</v>
          </cell>
          <cell r="M144">
            <v>0</v>
          </cell>
          <cell r="N144" t="str">
            <v>15F2</v>
          </cell>
          <cell r="O144">
            <v>170</v>
          </cell>
          <cell r="P144">
            <v>0</v>
          </cell>
          <cell r="Q144">
            <v>13.8</v>
          </cell>
          <cell r="R144">
            <v>3.4</v>
          </cell>
          <cell r="S144">
            <v>11.227580639999999</v>
          </cell>
          <cell r="T144">
            <v>38113.989554608132</v>
          </cell>
          <cell r="U144">
            <v>0.2</v>
          </cell>
          <cell r="V144">
            <v>3354.9541496112843</v>
          </cell>
          <cell r="W144" t="str">
            <v>19F1</v>
          </cell>
          <cell r="X144">
            <v>210</v>
          </cell>
          <cell r="Y144">
            <v>380</v>
          </cell>
          <cell r="Z144">
            <v>0</v>
          </cell>
          <cell r="AA144">
            <v>0.02</v>
          </cell>
          <cell r="AB144">
            <v>0.01</v>
          </cell>
          <cell r="AC144">
            <v>0</v>
          </cell>
          <cell r="AD144">
            <v>0.01</v>
          </cell>
          <cell r="AE144">
            <v>79</v>
          </cell>
          <cell r="AF144">
            <v>94.800000000000011</v>
          </cell>
        </row>
        <row r="145">
          <cell r="H145">
            <v>0</v>
          </cell>
          <cell r="I145">
            <v>0.65</v>
          </cell>
          <cell r="J145">
            <v>67</v>
          </cell>
          <cell r="K145">
            <v>28.307500000000005</v>
          </cell>
          <cell r="L145">
            <v>96094.768224000029</v>
          </cell>
          <cell r="M145">
            <v>8458.6668878400014</v>
          </cell>
          <cell r="N145" t="str">
            <v>15F4</v>
          </cell>
          <cell r="O145">
            <v>100</v>
          </cell>
          <cell r="P145">
            <v>0</v>
          </cell>
          <cell r="Q145">
            <v>13.8</v>
          </cell>
          <cell r="R145">
            <v>3.4</v>
          </cell>
          <cell r="S145">
            <v>3.884976</v>
          </cell>
          <cell r="T145">
            <v>13188.231679795201</v>
          </cell>
          <cell r="U145">
            <v>0.2</v>
          </cell>
          <cell r="V145">
            <v>1160.8837887928321</v>
          </cell>
          <cell r="W145" t="str">
            <v>15F1</v>
          </cell>
          <cell r="X145">
            <v>340</v>
          </cell>
          <cell r="Y145">
            <v>440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89</v>
          </cell>
          <cell r="AF145">
            <v>0</v>
          </cell>
        </row>
        <row r="146">
          <cell r="H146">
            <v>0</v>
          </cell>
          <cell r="M146">
            <v>0</v>
          </cell>
          <cell r="N146" t="str">
            <v>15F5</v>
          </cell>
          <cell r="O146">
            <v>175</v>
          </cell>
          <cell r="P146">
            <v>0</v>
          </cell>
          <cell r="Q146">
            <v>13.8</v>
          </cell>
          <cell r="R146">
            <v>3.4</v>
          </cell>
          <cell r="S146">
            <v>11.897739000000001</v>
          </cell>
          <cell r="T146">
            <v>40388.959519372809</v>
          </cell>
          <cell r="U146">
            <v>0.2</v>
          </cell>
          <cell r="V146">
            <v>3555.2066031780487</v>
          </cell>
          <cell r="W146" t="str">
            <v>45F4</v>
          </cell>
          <cell r="X146">
            <v>250</v>
          </cell>
          <cell r="Y146">
            <v>425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315</v>
          </cell>
          <cell r="AF146">
            <v>0</v>
          </cell>
        </row>
        <row r="147">
          <cell r="H147">
            <v>1</v>
          </cell>
          <cell r="I147">
            <v>1.0249999999999999</v>
          </cell>
          <cell r="J147">
            <v>67</v>
          </cell>
          <cell r="K147">
            <v>70.391874999999999</v>
          </cell>
          <cell r="L147">
            <v>238957.552344</v>
          </cell>
          <cell r="M147">
            <v>21034.051832040001</v>
          </cell>
          <cell r="N147" t="str">
            <v>17F1</v>
          </cell>
          <cell r="O147">
            <v>270</v>
          </cell>
          <cell r="P147">
            <v>1</v>
          </cell>
          <cell r="Q147">
            <v>13.8</v>
          </cell>
          <cell r="R147">
            <v>4</v>
          </cell>
          <cell r="S147">
            <v>33.319382400000002</v>
          </cell>
          <cell r="T147">
            <v>113108.48111259651</v>
          </cell>
          <cell r="U147">
            <v>0.2</v>
          </cell>
          <cell r="V147">
            <v>9956.285670940877</v>
          </cell>
          <cell r="W147" t="str">
            <v>27F2</v>
          </cell>
          <cell r="X147">
            <v>140</v>
          </cell>
          <cell r="Y147">
            <v>410</v>
          </cell>
          <cell r="Z147">
            <v>0</v>
          </cell>
          <cell r="AA147">
            <v>0</v>
          </cell>
          <cell r="AB147">
            <v>0</v>
          </cell>
          <cell r="AC147">
            <v>3</v>
          </cell>
          <cell r="AD147">
            <v>3</v>
          </cell>
          <cell r="AE147">
            <v>172</v>
          </cell>
          <cell r="AF147">
            <v>0</v>
          </cell>
        </row>
        <row r="148">
          <cell r="H148">
            <v>0</v>
          </cell>
          <cell r="M148">
            <v>0</v>
          </cell>
          <cell r="N148" t="str">
            <v>17F2</v>
          </cell>
          <cell r="O148">
            <v>250</v>
          </cell>
          <cell r="P148">
            <v>0</v>
          </cell>
          <cell r="Q148">
            <v>13.8</v>
          </cell>
          <cell r="R148">
            <v>4</v>
          </cell>
          <cell r="S148">
            <v>28.566000000000003</v>
          </cell>
          <cell r="T148">
            <v>96972.291763200017</v>
          </cell>
          <cell r="U148">
            <v>0.2</v>
          </cell>
          <cell r="V148">
            <v>8535.9102117120019</v>
          </cell>
          <cell r="W148" t="str">
            <v>34F3</v>
          </cell>
          <cell r="X148">
            <v>0</v>
          </cell>
          <cell r="Y148">
            <v>250</v>
          </cell>
          <cell r="Z148">
            <v>0</v>
          </cell>
          <cell r="AA148">
            <v>1.8</v>
          </cell>
          <cell r="AB148">
            <v>3.25</v>
          </cell>
          <cell r="AC148">
            <v>6</v>
          </cell>
          <cell r="AD148">
            <v>9.25</v>
          </cell>
          <cell r="AE148">
            <v>44</v>
          </cell>
          <cell r="AF148">
            <v>4752</v>
          </cell>
        </row>
        <row r="149">
          <cell r="H149">
            <v>0</v>
          </cell>
          <cell r="M149">
            <v>0</v>
          </cell>
          <cell r="N149" t="str">
            <v>17F3</v>
          </cell>
          <cell r="O149">
            <v>130</v>
          </cell>
          <cell r="P149">
            <v>0</v>
          </cell>
          <cell r="Q149">
            <v>13.8</v>
          </cell>
          <cell r="R149">
            <v>4</v>
          </cell>
          <cell r="S149">
            <v>7.724246400000002</v>
          </cell>
          <cell r="T149">
            <v>26221.307692769285</v>
          </cell>
          <cell r="U149">
            <v>0.2</v>
          </cell>
          <cell r="V149">
            <v>2308.1101212469252</v>
          </cell>
          <cell r="W149" t="str">
            <v>27F6</v>
          </cell>
          <cell r="X149">
            <v>310</v>
          </cell>
          <cell r="Y149">
            <v>440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22</v>
          </cell>
          <cell r="AF149">
            <v>0</v>
          </cell>
        </row>
        <row r="150">
          <cell r="H150">
            <v>0</v>
          </cell>
          <cell r="M150">
            <v>0</v>
          </cell>
          <cell r="N150" t="str">
            <v>17F4</v>
          </cell>
          <cell r="O150">
            <v>460</v>
          </cell>
          <cell r="P150">
            <v>1</v>
          </cell>
          <cell r="Q150">
            <v>13.8</v>
          </cell>
          <cell r="R150">
            <v>4</v>
          </cell>
          <cell r="S150">
            <v>96.713049599999991</v>
          </cell>
          <cell r="T150">
            <v>328309.39099348994</v>
          </cell>
          <cell r="U150">
            <v>0.2</v>
          </cell>
          <cell r="V150">
            <v>28899.177612772146</v>
          </cell>
          <cell r="W150" t="str">
            <v>43F6</v>
          </cell>
          <cell r="X150">
            <v>270</v>
          </cell>
          <cell r="Y150">
            <v>730</v>
          </cell>
          <cell r="Z150">
            <v>1</v>
          </cell>
          <cell r="AA150">
            <v>0.4</v>
          </cell>
          <cell r="AB150">
            <v>0.06</v>
          </cell>
          <cell r="AC150">
            <v>5</v>
          </cell>
          <cell r="AD150">
            <v>5.0599999999999996</v>
          </cell>
          <cell r="AE150">
            <v>36</v>
          </cell>
          <cell r="AF150">
            <v>864</v>
          </cell>
        </row>
        <row r="151">
          <cell r="H151">
            <v>0</v>
          </cell>
          <cell r="I151">
            <v>0.94000000000000006</v>
          </cell>
          <cell r="J151">
            <v>67</v>
          </cell>
          <cell r="K151">
            <v>59.201200000000014</v>
          </cell>
          <cell r="L151">
            <v>200968.84545024007</v>
          </cell>
          <cell r="M151">
            <v>17690.125590758405</v>
          </cell>
          <cell r="N151" t="str">
            <v>19F1</v>
          </cell>
          <cell r="O151">
            <v>120</v>
          </cell>
          <cell r="P151">
            <v>0</v>
          </cell>
          <cell r="Q151">
            <v>13.8</v>
          </cell>
          <cell r="R151">
            <v>3.8</v>
          </cell>
          <cell r="S151">
            <v>6.25252608</v>
          </cell>
          <cell r="T151">
            <v>21225.295221129218</v>
          </cell>
          <cell r="U151">
            <v>0.2</v>
          </cell>
          <cell r="V151">
            <v>1868.3400271395228</v>
          </cell>
          <cell r="W151" t="str">
            <v>19F2</v>
          </cell>
          <cell r="X151">
            <v>350</v>
          </cell>
          <cell r="Y151">
            <v>470</v>
          </cell>
          <cell r="Z151">
            <v>0</v>
          </cell>
          <cell r="AA151">
            <v>0.41</v>
          </cell>
          <cell r="AB151">
            <v>0.11</v>
          </cell>
          <cell r="AC151">
            <v>2</v>
          </cell>
          <cell r="AD151">
            <v>2.11</v>
          </cell>
          <cell r="AE151">
            <v>872</v>
          </cell>
          <cell r="AF151">
            <v>21451.199999999997</v>
          </cell>
        </row>
        <row r="152">
          <cell r="H152">
            <v>0</v>
          </cell>
          <cell r="M152">
            <v>0</v>
          </cell>
          <cell r="N152" t="str">
            <v>19F2</v>
          </cell>
          <cell r="O152">
            <v>350</v>
          </cell>
          <cell r="P152">
            <v>1</v>
          </cell>
          <cell r="Q152">
            <v>13.8</v>
          </cell>
          <cell r="R152">
            <v>3.8</v>
          </cell>
          <cell r="S152">
            <v>53.189892</v>
          </cell>
          <cell r="T152">
            <v>180562.40726307841</v>
          </cell>
          <cell r="U152">
            <v>0.2</v>
          </cell>
          <cell r="V152">
            <v>15893.864814207745</v>
          </cell>
          <cell r="W152" t="str">
            <v>19F5</v>
          </cell>
          <cell r="X152">
            <v>280</v>
          </cell>
          <cell r="Y152">
            <v>630</v>
          </cell>
          <cell r="Z152">
            <v>1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706</v>
          </cell>
          <cell r="AF152">
            <v>0</v>
          </cell>
        </row>
        <row r="153">
          <cell r="H153">
            <v>0</v>
          </cell>
          <cell r="I153">
            <v>0.83000000000000007</v>
          </cell>
          <cell r="J153">
            <v>67</v>
          </cell>
          <cell r="K153">
            <v>46.156300000000002</v>
          </cell>
          <cell r="L153">
            <v>156685.64693376003</v>
          </cell>
          <cell r="M153">
            <v>13792.131642681601</v>
          </cell>
          <cell r="N153" t="str">
            <v>19F4</v>
          </cell>
          <cell r="O153">
            <v>360</v>
          </cell>
          <cell r="P153">
            <v>1</v>
          </cell>
          <cell r="Q153">
            <v>13.8</v>
          </cell>
          <cell r="R153">
            <v>3.8</v>
          </cell>
          <cell r="S153">
            <v>56.27273472000001</v>
          </cell>
          <cell r="T153">
            <v>191027.656990163</v>
          </cell>
          <cell r="U153">
            <v>0.2</v>
          </cell>
          <cell r="V153">
            <v>16815.060244255706</v>
          </cell>
          <cell r="W153" t="str">
            <v>69F3</v>
          </cell>
          <cell r="X153">
            <v>250</v>
          </cell>
          <cell r="Y153">
            <v>610</v>
          </cell>
          <cell r="Z153">
            <v>1</v>
          </cell>
          <cell r="AA153">
            <v>1.04</v>
          </cell>
          <cell r="AB153">
            <v>1.46</v>
          </cell>
          <cell r="AC153">
            <v>4</v>
          </cell>
          <cell r="AD153">
            <v>5.46</v>
          </cell>
          <cell r="AE153">
            <v>692</v>
          </cell>
          <cell r="AF153">
            <v>43180.800000000003</v>
          </cell>
        </row>
        <row r="154">
          <cell r="H154">
            <v>0</v>
          </cell>
          <cell r="M154">
            <v>0</v>
          </cell>
          <cell r="N154" t="str">
            <v>19F5</v>
          </cell>
          <cell r="O154">
            <v>280</v>
          </cell>
          <cell r="P154">
            <v>1</v>
          </cell>
          <cell r="Q154">
            <v>13.8</v>
          </cell>
          <cell r="R154">
            <v>3.8</v>
          </cell>
          <cell r="S154">
            <v>34.041530880000003</v>
          </cell>
          <cell r="T154">
            <v>115559.9406483702</v>
          </cell>
          <cell r="U154">
            <v>0.2</v>
          </cell>
          <cell r="V154">
            <v>10172.073481092957</v>
          </cell>
          <cell r="W154" t="str">
            <v>45F4</v>
          </cell>
          <cell r="X154">
            <v>250</v>
          </cell>
          <cell r="Y154">
            <v>530</v>
          </cell>
          <cell r="Z154">
            <v>1</v>
          </cell>
          <cell r="AA154">
            <v>0.01</v>
          </cell>
          <cell r="AB154">
            <v>0.01</v>
          </cell>
          <cell r="AC154">
            <v>0</v>
          </cell>
          <cell r="AD154">
            <v>0.01</v>
          </cell>
          <cell r="AE154">
            <v>480</v>
          </cell>
          <cell r="AF154">
            <v>288</v>
          </cell>
        </row>
        <row r="155">
          <cell r="H155">
            <v>0</v>
          </cell>
          <cell r="I155">
            <v>0.56500000000000006</v>
          </cell>
          <cell r="J155">
            <v>67</v>
          </cell>
          <cell r="K155">
            <v>21.388075000000008</v>
          </cell>
          <cell r="L155">
            <v>72605.567778240031</v>
          </cell>
          <cell r="M155">
            <v>6391.0483722384033</v>
          </cell>
          <cell r="N155" t="str">
            <v>27F1</v>
          </cell>
          <cell r="O155">
            <v>270</v>
          </cell>
          <cell r="P155">
            <v>1</v>
          </cell>
          <cell r="Q155">
            <v>13.8</v>
          </cell>
          <cell r="R155">
            <v>3.2</v>
          </cell>
          <cell r="S155">
            <v>26.655505920000007</v>
          </cell>
          <cell r="T155">
            <v>90486.784890077208</v>
          </cell>
          <cell r="U155">
            <v>0.2</v>
          </cell>
          <cell r="V155">
            <v>7965.0285367527031</v>
          </cell>
          <cell r="W155" t="str">
            <v>69F4</v>
          </cell>
          <cell r="X155">
            <v>340</v>
          </cell>
          <cell r="Y155">
            <v>610</v>
          </cell>
          <cell r="Z155">
            <v>1</v>
          </cell>
          <cell r="AA155">
            <v>0.04</v>
          </cell>
          <cell r="AB155">
            <v>0.02</v>
          </cell>
          <cell r="AC155">
            <v>1</v>
          </cell>
          <cell r="AD155">
            <v>1.02</v>
          </cell>
          <cell r="AE155">
            <v>66</v>
          </cell>
          <cell r="AF155">
            <v>158.4</v>
          </cell>
        </row>
        <row r="156">
          <cell r="H156">
            <v>0</v>
          </cell>
          <cell r="M156">
            <v>0</v>
          </cell>
          <cell r="N156" t="str">
            <v>27F2</v>
          </cell>
          <cell r="O156">
            <v>140</v>
          </cell>
          <cell r="P156">
            <v>0</v>
          </cell>
          <cell r="Q156">
            <v>13.8</v>
          </cell>
          <cell r="R156">
            <v>3.2</v>
          </cell>
          <cell r="S156">
            <v>7.1666380800000011</v>
          </cell>
          <cell r="T156">
            <v>24328.408557551622</v>
          </cell>
          <cell r="U156">
            <v>0.2</v>
          </cell>
          <cell r="V156">
            <v>2141.4891539143068</v>
          </cell>
          <cell r="W156" t="str">
            <v>17F1</v>
          </cell>
          <cell r="X156">
            <v>270</v>
          </cell>
          <cell r="Y156">
            <v>410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13</v>
          </cell>
          <cell r="AF156">
            <v>0</v>
          </cell>
        </row>
        <row r="157">
          <cell r="H157">
            <v>0</v>
          </cell>
          <cell r="M157">
            <v>0</v>
          </cell>
          <cell r="N157" t="str">
            <v>27F3</v>
          </cell>
          <cell r="O157">
            <v>50</v>
          </cell>
          <cell r="P157">
            <v>0</v>
          </cell>
          <cell r="Q157">
            <v>13.8</v>
          </cell>
          <cell r="R157">
            <v>3.2</v>
          </cell>
          <cell r="S157">
            <v>0.91411200000000015</v>
          </cell>
          <cell r="T157">
            <v>3103.1133364224011</v>
          </cell>
          <cell r="U157">
            <v>0.2</v>
          </cell>
          <cell r="V157">
            <v>273.14912677478407</v>
          </cell>
          <cell r="W157" t="str">
            <v>71F3</v>
          </cell>
          <cell r="X157">
            <v>475</v>
          </cell>
          <cell r="Y157">
            <v>525</v>
          </cell>
          <cell r="Z157">
            <v>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4</v>
          </cell>
          <cell r="AF157">
            <v>0</v>
          </cell>
        </row>
        <row r="158">
          <cell r="H158">
            <v>0</v>
          </cell>
          <cell r="I158">
            <v>0.8</v>
          </cell>
          <cell r="J158">
            <v>67</v>
          </cell>
          <cell r="K158">
            <v>42.88000000000001</v>
          </cell>
          <cell r="L158">
            <v>145563.67257600004</v>
          </cell>
          <cell r="M158">
            <v>12813.128540160003</v>
          </cell>
          <cell r="N158" t="str">
            <v>27F4</v>
          </cell>
          <cell r="O158">
            <v>270</v>
          </cell>
          <cell r="P158">
            <v>1</v>
          </cell>
          <cell r="Q158">
            <v>13.8</v>
          </cell>
          <cell r="R158">
            <v>3.2</v>
          </cell>
          <cell r="S158">
            <v>26.655505920000007</v>
          </cell>
          <cell r="T158">
            <v>90486.784890077208</v>
          </cell>
          <cell r="U158">
            <v>0.2</v>
          </cell>
          <cell r="V158">
            <v>7965.0285367527031</v>
          </cell>
          <cell r="W158" t="str">
            <v>27F2</v>
          </cell>
          <cell r="X158">
            <v>140</v>
          </cell>
          <cell r="Y158">
            <v>410</v>
          </cell>
          <cell r="Z158">
            <v>0</v>
          </cell>
          <cell r="AA158">
            <v>1.1399999999999999</v>
          </cell>
          <cell r="AB158">
            <v>2.04</v>
          </cell>
          <cell r="AC158">
            <v>2</v>
          </cell>
          <cell r="AD158">
            <v>4.04</v>
          </cell>
          <cell r="AE158">
            <v>99</v>
          </cell>
          <cell r="AF158">
            <v>6771.5999999999995</v>
          </cell>
        </row>
        <row r="159">
          <cell r="H159">
            <v>0</v>
          </cell>
          <cell r="M159">
            <v>0</v>
          </cell>
          <cell r="N159" t="str">
            <v>27F5</v>
          </cell>
          <cell r="O159">
            <v>370</v>
          </cell>
          <cell r="P159">
            <v>1</v>
          </cell>
          <cell r="Q159">
            <v>13.8</v>
          </cell>
          <cell r="R159">
            <v>3.2</v>
          </cell>
          <cell r="S159">
            <v>50.056773120000017</v>
          </cell>
          <cell r="T159">
            <v>169926.4863024907</v>
          </cell>
          <cell r="U159">
            <v>0.2</v>
          </cell>
          <cell r="V159">
            <v>14957.646182187178</v>
          </cell>
          <cell r="W159" t="str">
            <v>43F1</v>
          </cell>
          <cell r="X159">
            <v>0</v>
          </cell>
          <cell r="Y159">
            <v>370</v>
          </cell>
          <cell r="Z159">
            <v>0</v>
          </cell>
          <cell r="AA159">
            <v>0.04</v>
          </cell>
          <cell r="AB159">
            <v>0.02</v>
          </cell>
          <cell r="AC159">
            <v>5</v>
          </cell>
          <cell r="AD159">
            <v>5.0199999999999996</v>
          </cell>
          <cell r="AE159">
            <v>160</v>
          </cell>
          <cell r="AF159">
            <v>384</v>
          </cell>
        </row>
        <row r="160">
          <cell r="H160">
            <v>0</v>
          </cell>
          <cell r="M160">
            <v>0</v>
          </cell>
          <cell r="N160" t="str">
            <v>27F6</v>
          </cell>
          <cell r="O160">
            <v>310</v>
          </cell>
          <cell r="P160">
            <v>1</v>
          </cell>
          <cell r="Q160">
            <v>13.8</v>
          </cell>
          <cell r="R160">
            <v>3.2</v>
          </cell>
          <cell r="S160">
            <v>35.138465280000005</v>
          </cell>
          <cell r="T160">
            <v>119283.67665207709</v>
          </cell>
          <cell r="U160">
            <v>0.2</v>
          </cell>
          <cell r="V160">
            <v>10499.852433222699</v>
          </cell>
          <cell r="W160" t="str">
            <v>17F3</v>
          </cell>
          <cell r="X160">
            <v>130</v>
          </cell>
          <cell r="Y160">
            <v>440</v>
          </cell>
          <cell r="Z160">
            <v>0</v>
          </cell>
          <cell r="AA160">
            <v>0.35</v>
          </cell>
          <cell r="AB160">
            <v>1.06</v>
          </cell>
          <cell r="AC160">
            <v>4</v>
          </cell>
          <cell r="AD160">
            <v>5.0600000000000005</v>
          </cell>
          <cell r="AE160">
            <v>70</v>
          </cell>
          <cell r="AF160">
            <v>1470</v>
          </cell>
        </row>
        <row r="161">
          <cell r="H161">
            <v>0</v>
          </cell>
          <cell r="I161">
            <v>0.45</v>
          </cell>
          <cell r="J161">
            <v>67</v>
          </cell>
          <cell r="K161">
            <v>13.567500000000001</v>
          </cell>
          <cell r="L161">
            <v>46057.255776000005</v>
          </cell>
          <cell r="M161">
            <v>4054.1539521600007</v>
          </cell>
          <cell r="N161" t="str">
            <v>38F1</v>
          </cell>
          <cell r="O161">
            <v>80</v>
          </cell>
          <cell r="P161">
            <v>0</v>
          </cell>
          <cell r="Q161">
            <v>13.8</v>
          </cell>
          <cell r="R161">
            <v>3.6</v>
          </cell>
          <cell r="S161">
            <v>2.6326425600000007</v>
          </cell>
          <cell r="T161">
            <v>8936.9664088965164</v>
          </cell>
          <cell r="U161">
            <v>0.2</v>
          </cell>
          <cell r="V161">
            <v>786.66948511137821</v>
          </cell>
          <cell r="W161" t="str">
            <v>39F1</v>
          </cell>
          <cell r="X161">
            <v>170</v>
          </cell>
          <cell r="Y161">
            <v>250</v>
          </cell>
          <cell r="Z161">
            <v>0</v>
          </cell>
          <cell r="AA161">
            <v>0.23</v>
          </cell>
          <cell r="AB161">
            <v>0.28999999999999998</v>
          </cell>
          <cell r="AC161">
            <v>2</v>
          </cell>
          <cell r="AD161">
            <v>2.29</v>
          </cell>
          <cell r="AE161">
            <v>582</v>
          </cell>
          <cell r="AF161">
            <v>8031.6</v>
          </cell>
        </row>
        <row r="162">
          <cell r="H162">
            <v>0</v>
          </cell>
          <cell r="M162">
            <v>0</v>
          </cell>
          <cell r="N162" t="str">
            <v>38F2</v>
          </cell>
          <cell r="O162">
            <v>66</v>
          </cell>
          <cell r="P162">
            <v>0</v>
          </cell>
          <cell r="Q162">
            <v>13.8</v>
          </cell>
          <cell r="R162">
            <v>3.6</v>
          </cell>
          <cell r="S162">
            <v>1.7918423424000003</v>
          </cell>
          <cell r="T162">
            <v>6082.7227620551903</v>
          </cell>
          <cell r="U162">
            <v>0.2</v>
          </cell>
          <cell r="V162">
            <v>535.42691830393176</v>
          </cell>
          <cell r="W162" t="str">
            <v>47F6</v>
          </cell>
          <cell r="X162">
            <v>285</v>
          </cell>
          <cell r="Y162">
            <v>351</v>
          </cell>
          <cell r="Z162">
            <v>0</v>
          </cell>
          <cell r="AA162">
            <v>0</v>
          </cell>
          <cell r="AB162">
            <v>0</v>
          </cell>
          <cell r="AC162">
            <v>4</v>
          </cell>
          <cell r="AD162">
            <v>4</v>
          </cell>
          <cell r="AE162">
            <v>172</v>
          </cell>
          <cell r="AF162">
            <v>0</v>
          </cell>
        </row>
        <row r="163">
          <cell r="H163">
            <v>0</v>
          </cell>
          <cell r="M163">
            <v>0</v>
          </cell>
          <cell r="N163" t="str">
            <v>38F3</v>
          </cell>
          <cell r="O163">
            <v>330</v>
          </cell>
          <cell r="P163">
            <v>1</v>
          </cell>
          <cell r="Q163">
            <v>13.8</v>
          </cell>
          <cell r="R163">
            <v>3.6</v>
          </cell>
          <cell r="S163">
            <v>44.796058560000013</v>
          </cell>
          <cell r="T163">
            <v>152068.06905137977</v>
          </cell>
          <cell r="U163">
            <v>0.2</v>
          </cell>
          <cell r="V163">
            <v>13385.672957598295</v>
          </cell>
          <cell r="W163" t="str">
            <v>71F1</v>
          </cell>
          <cell r="X163">
            <v>280</v>
          </cell>
          <cell r="Y163">
            <v>610</v>
          </cell>
          <cell r="Z163">
            <v>1</v>
          </cell>
          <cell r="AA163">
            <v>3.54</v>
          </cell>
          <cell r="AB163">
            <v>3.84</v>
          </cell>
          <cell r="AC163">
            <v>4</v>
          </cell>
          <cell r="AD163">
            <v>7.84</v>
          </cell>
          <cell r="AE163">
            <v>444</v>
          </cell>
          <cell r="AF163">
            <v>94305.600000000006</v>
          </cell>
        </row>
        <row r="164">
          <cell r="H164">
            <v>0</v>
          </cell>
          <cell r="I164">
            <v>0.45</v>
          </cell>
          <cell r="J164">
            <v>67</v>
          </cell>
          <cell r="K164">
            <v>13.567500000000001</v>
          </cell>
          <cell r="L164">
            <v>46057.255776000005</v>
          </cell>
          <cell r="M164">
            <v>4054.1539521600007</v>
          </cell>
          <cell r="N164" t="str">
            <v>38F4</v>
          </cell>
          <cell r="O164">
            <v>100</v>
          </cell>
          <cell r="P164">
            <v>0</v>
          </cell>
          <cell r="Q164">
            <v>13.8</v>
          </cell>
          <cell r="R164">
            <v>3.6</v>
          </cell>
          <cell r="S164">
            <v>4.1135039999999998</v>
          </cell>
          <cell r="T164">
            <v>13964.010013900801</v>
          </cell>
          <cell r="U164">
            <v>0.2</v>
          </cell>
          <cell r="V164">
            <v>1229.1710704865282</v>
          </cell>
          <cell r="W164" t="str">
            <v>45F2</v>
          </cell>
          <cell r="X164">
            <v>400</v>
          </cell>
          <cell r="Y164">
            <v>500</v>
          </cell>
          <cell r="Z164">
            <v>0</v>
          </cell>
          <cell r="AA164">
            <v>0.59</v>
          </cell>
          <cell r="AB164">
            <v>0.48</v>
          </cell>
          <cell r="AC164">
            <v>3</v>
          </cell>
          <cell r="AD164">
            <v>3.48</v>
          </cell>
          <cell r="AE164">
            <v>385</v>
          </cell>
          <cell r="AF164">
            <v>13628.999999999998</v>
          </cell>
        </row>
        <row r="165">
          <cell r="H165">
            <v>0</v>
          </cell>
          <cell r="M165">
            <v>0</v>
          </cell>
          <cell r="N165" t="str">
            <v>38F5</v>
          </cell>
          <cell r="O165">
            <v>290</v>
          </cell>
          <cell r="P165">
            <v>1</v>
          </cell>
          <cell r="Q165">
            <v>13.8</v>
          </cell>
          <cell r="R165">
            <v>3.6</v>
          </cell>
          <cell r="S165">
            <v>34.594568640000006</v>
          </cell>
          <cell r="T165">
            <v>117437.32421690576</v>
          </cell>
          <cell r="U165">
            <v>0.2</v>
          </cell>
          <cell r="V165">
            <v>10337.328702791703</v>
          </cell>
          <cell r="W165" t="str">
            <v>38F2</v>
          </cell>
          <cell r="X165">
            <v>66</v>
          </cell>
          <cell r="Y165">
            <v>356</v>
          </cell>
          <cell r="Z165">
            <v>0</v>
          </cell>
          <cell r="AA165">
            <v>0.64</v>
          </cell>
          <cell r="AB165">
            <v>1.2</v>
          </cell>
          <cell r="AC165">
            <v>1</v>
          </cell>
          <cell r="AD165">
            <v>2.2000000000000002</v>
          </cell>
          <cell r="AE165">
            <v>611</v>
          </cell>
          <cell r="AF165">
            <v>23462.400000000001</v>
          </cell>
        </row>
        <row r="166">
          <cell r="H166">
            <v>0</v>
          </cell>
          <cell r="M166">
            <v>0</v>
          </cell>
          <cell r="N166" t="str">
            <v>38F6</v>
          </cell>
          <cell r="O166">
            <v>0</v>
          </cell>
          <cell r="P166">
            <v>0</v>
          </cell>
          <cell r="Q166">
            <v>13.8</v>
          </cell>
          <cell r="R166">
            <v>3.6</v>
          </cell>
          <cell r="S166">
            <v>0</v>
          </cell>
          <cell r="T166">
            <v>0</v>
          </cell>
          <cell r="U166">
            <v>0.2</v>
          </cell>
          <cell r="V166">
            <v>0</v>
          </cell>
          <cell r="W166" t="str">
            <v>39F3</v>
          </cell>
          <cell r="X166">
            <v>420</v>
          </cell>
          <cell r="Y166">
            <v>420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376</v>
          </cell>
          <cell r="AF166">
            <v>0</v>
          </cell>
        </row>
        <row r="167">
          <cell r="H167">
            <v>1</v>
          </cell>
          <cell r="I167">
            <v>1.335</v>
          </cell>
          <cell r="J167">
            <v>67</v>
          </cell>
          <cell r="K167">
            <v>119.409075</v>
          </cell>
          <cell r="L167">
            <v>405355.02555744001</v>
          </cell>
          <cell r="M167">
            <v>35681.059394510405</v>
          </cell>
          <cell r="N167" t="str">
            <v>39F1</v>
          </cell>
          <cell r="O167">
            <v>170</v>
          </cell>
          <cell r="P167">
            <v>0</v>
          </cell>
          <cell r="Q167">
            <v>13.8</v>
          </cell>
          <cell r="R167">
            <v>3.3</v>
          </cell>
          <cell r="S167">
            <v>10.897357679999999</v>
          </cell>
          <cell r="T167">
            <v>36992.989861825532</v>
          </cell>
          <cell r="U167">
            <v>0.2</v>
          </cell>
          <cell r="V167">
            <v>3256.2790275638936</v>
          </cell>
          <cell r="W167" t="str">
            <v>38F1</v>
          </cell>
          <cell r="X167">
            <v>80</v>
          </cell>
          <cell r="Y167">
            <v>250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760</v>
          </cell>
          <cell r="AF167">
            <v>0</v>
          </cell>
        </row>
        <row r="168">
          <cell r="H168">
            <v>0</v>
          </cell>
          <cell r="M168">
            <v>0</v>
          </cell>
          <cell r="N168" t="str">
            <v>39F2</v>
          </cell>
          <cell r="O168">
            <v>315</v>
          </cell>
          <cell r="P168">
            <v>1</v>
          </cell>
          <cell r="Q168">
            <v>13.8</v>
          </cell>
          <cell r="R168">
            <v>3.3</v>
          </cell>
          <cell r="S168">
            <v>37.414889820000006</v>
          </cell>
          <cell r="T168">
            <v>127011.3985826865</v>
          </cell>
          <cell r="U168">
            <v>0.2</v>
          </cell>
          <cell r="V168">
            <v>11180.079117994028</v>
          </cell>
          <cell r="W168" t="str">
            <v>38F4</v>
          </cell>
          <cell r="X168">
            <v>100</v>
          </cell>
          <cell r="Y168">
            <v>415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230</v>
          </cell>
          <cell r="AF168">
            <v>0</v>
          </cell>
        </row>
        <row r="169">
          <cell r="H169">
            <v>0</v>
          </cell>
          <cell r="M169">
            <v>0</v>
          </cell>
          <cell r="N169" t="str">
            <v>39F3</v>
          </cell>
          <cell r="O169">
            <v>420</v>
          </cell>
          <cell r="P169">
            <v>1</v>
          </cell>
          <cell r="Q169">
            <v>13.8</v>
          </cell>
          <cell r="R169">
            <v>3.3</v>
          </cell>
          <cell r="S169">
            <v>66.515359680000003</v>
          </cell>
          <cell r="T169">
            <v>225798.04192477599</v>
          </cell>
          <cell r="U169">
            <v>0.2</v>
          </cell>
          <cell r="V169">
            <v>19875.69620976716</v>
          </cell>
          <cell r="W169" t="str">
            <v>38F6</v>
          </cell>
          <cell r="X169">
            <v>0</v>
          </cell>
          <cell r="Y169">
            <v>420</v>
          </cell>
          <cell r="Z169">
            <v>0</v>
          </cell>
          <cell r="AA169">
            <v>0.33</v>
          </cell>
          <cell r="AB169">
            <v>0.2</v>
          </cell>
          <cell r="AC169">
            <v>2</v>
          </cell>
          <cell r="AD169">
            <v>2.2000000000000002</v>
          </cell>
          <cell r="AE169">
            <v>806</v>
          </cell>
          <cell r="AF169">
            <v>15958.800000000001</v>
          </cell>
        </row>
        <row r="170">
          <cell r="H170">
            <v>0</v>
          </cell>
          <cell r="M170">
            <v>0</v>
          </cell>
          <cell r="N170" t="str">
            <v>39F4</v>
          </cell>
          <cell r="O170">
            <v>340</v>
          </cell>
          <cell r="P170">
            <v>1</v>
          </cell>
          <cell r="Q170">
            <v>13.8</v>
          </cell>
          <cell r="R170">
            <v>3.3</v>
          </cell>
          <cell r="S170">
            <v>43.589430719999996</v>
          </cell>
          <cell r="T170">
            <v>147971.95944730213</v>
          </cell>
          <cell r="U170">
            <v>0.2</v>
          </cell>
          <cell r="V170">
            <v>13025.116110255574</v>
          </cell>
          <cell r="W170" t="str">
            <v>68F2</v>
          </cell>
          <cell r="X170">
            <v>200</v>
          </cell>
          <cell r="Y170">
            <v>540</v>
          </cell>
          <cell r="Z170">
            <v>1</v>
          </cell>
          <cell r="AA170">
            <v>0.28000000000000003</v>
          </cell>
          <cell r="AB170">
            <v>0.19</v>
          </cell>
          <cell r="AC170">
            <v>0</v>
          </cell>
          <cell r="AD170">
            <v>0.19</v>
          </cell>
          <cell r="AE170">
            <v>499</v>
          </cell>
          <cell r="AF170">
            <v>8383.2000000000007</v>
          </cell>
        </row>
        <row r="171">
          <cell r="H171">
            <v>0</v>
          </cell>
          <cell r="I171">
            <v>0.85</v>
          </cell>
          <cell r="J171">
            <v>67</v>
          </cell>
          <cell r="K171">
            <v>48.407499999999992</v>
          </cell>
          <cell r="L171">
            <v>164327.73974399999</v>
          </cell>
          <cell r="M171">
            <v>14464.820891039999</v>
          </cell>
          <cell r="N171" t="str">
            <v>43F1</v>
          </cell>
          <cell r="O171">
            <v>0</v>
          </cell>
          <cell r="P171">
            <v>0</v>
          </cell>
          <cell r="Q171">
            <v>13.8</v>
          </cell>
          <cell r="R171">
            <v>3.8</v>
          </cell>
          <cell r="S171">
            <v>0</v>
          </cell>
          <cell r="T171">
            <v>0</v>
          </cell>
          <cell r="U171">
            <v>0.2</v>
          </cell>
          <cell r="V171">
            <v>0</v>
          </cell>
          <cell r="W171" t="str">
            <v>89F1</v>
          </cell>
          <cell r="X171">
            <v>230</v>
          </cell>
          <cell r="Y171">
            <v>230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30</v>
          </cell>
          <cell r="AF171">
            <v>0</v>
          </cell>
        </row>
        <row r="172">
          <cell r="H172">
            <v>0</v>
          </cell>
          <cell r="M172">
            <v>0</v>
          </cell>
          <cell r="N172" t="str">
            <v>43F2</v>
          </cell>
          <cell r="O172">
            <v>460</v>
          </cell>
          <cell r="P172">
            <v>1</v>
          </cell>
          <cell r="Q172">
            <v>13.8</v>
          </cell>
          <cell r="R172">
            <v>3.8</v>
          </cell>
          <cell r="S172">
            <v>91.877397119999983</v>
          </cell>
          <cell r="T172">
            <v>311893.9214438154</v>
          </cell>
          <cell r="U172">
            <v>0.2</v>
          </cell>
          <cell r="V172">
            <v>27454.218732133537</v>
          </cell>
          <cell r="W172" t="str">
            <v>43F1</v>
          </cell>
          <cell r="X172">
            <v>0</v>
          </cell>
          <cell r="Y172">
            <v>460</v>
          </cell>
          <cell r="Z172">
            <v>0</v>
          </cell>
          <cell r="AA172">
            <v>0.2</v>
          </cell>
          <cell r="AB172">
            <v>1</v>
          </cell>
          <cell r="AC172">
            <v>4</v>
          </cell>
          <cell r="AD172">
            <v>5</v>
          </cell>
          <cell r="AE172">
            <v>106</v>
          </cell>
          <cell r="AF172">
            <v>1272.0000000000002</v>
          </cell>
        </row>
        <row r="173">
          <cell r="H173">
            <v>0</v>
          </cell>
          <cell r="M173">
            <v>0</v>
          </cell>
          <cell r="N173" t="str">
            <v>43F3</v>
          </cell>
          <cell r="O173">
            <v>430</v>
          </cell>
          <cell r="P173">
            <v>1</v>
          </cell>
          <cell r="Q173">
            <v>13.8</v>
          </cell>
          <cell r="R173">
            <v>3.8</v>
          </cell>
          <cell r="S173">
            <v>80.284171680000014</v>
          </cell>
          <cell r="T173">
            <v>272538.68655463838</v>
          </cell>
          <cell r="U173">
            <v>0.2</v>
          </cell>
          <cell r="V173">
            <v>23990.004931812349</v>
          </cell>
          <cell r="W173" t="str">
            <v>46F6</v>
          </cell>
          <cell r="X173">
            <v>270</v>
          </cell>
          <cell r="Y173">
            <v>700</v>
          </cell>
          <cell r="Z173">
            <v>1</v>
          </cell>
          <cell r="AA173">
            <v>0.06</v>
          </cell>
          <cell r="AB173">
            <v>0.01</v>
          </cell>
          <cell r="AC173">
            <v>2</v>
          </cell>
          <cell r="AD173">
            <v>2.0099999999999998</v>
          </cell>
          <cell r="AE173">
            <v>96</v>
          </cell>
          <cell r="AF173">
            <v>345.59999999999997</v>
          </cell>
        </row>
        <row r="174">
          <cell r="H174">
            <v>0</v>
          </cell>
          <cell r="I174">
            <v>0.77500000000000002</v>
          </cell>
          <cell r="J174">
            <v>67</v>
          </cell>
          <cell r="K174">
            <v>40.241875000000007</v>
          </cell>
          <cell r="L174">
            <v>136608.09506400005</v>
          </cell>
          <cell r="M174">
            <v>12024.820827240004</v>
          </cell>
          <cell r="N174" t="str">
            <v>43F4</v>
          </cell>
          <cell r="O174">
            <v>230</v>
          </cell>
          <cell r="P174">
            <v>0</v>
          </cell>
          <cell r="Q174">
            <v>13.8</v>
          </cell>
          <cell r="R174">
            <v>3.8</v>
          </cell>
          <cell r="S174">
            <v>22.969349279999996</v>
          </cell>
          <cell r="T174">
            <v>77973.48036095385</v>
          </cell>
          <cell r="U174">
            <v>0.2</v>
          </cell>
          <cell r="V174">
            <v>6863.5546830333842</v>
          </cell>
          <cell r="W174" t="str">
            <v>17F1</v>
          </cell>
          <cell r="X174">
            <v>270</v>
          </cell>
          <cell r="Y174">
            <v>500</v>
          </cell>
          <cell r="Z174">
            <v>0</v>
          </cell>
          <cell r="AA174">
            <v>0.01</v>
          </cell>
          <cell r="AB174">
            <v>0.01</v>
          </cell>
          <cell r="AC174">
            <v>0</v>
          </cell>
          <cell r="AD174">
            <v>0.01</v>
          </cell>
          <cell r="AE174">
            <v>132</v>
          </cell>
          <cell r="AF174">
            <v>79.2</v>
          </cell>
        </row>
        <row r="175">
          <cell r="H175">
            <v>0</v>
          </cell>
          <cell r="M175">
            <v>0</v>
          </cell>
          <cell r="N175" t="str">
            <v>43F5</v>
          </cell>
          <cell r="O175">
            <v>250</v>
          </cell>
          <cell r="P175">
            <v>0</v>
          </cell>
          <cell r="Q175">
            <v>13.8</v>
          </cell>
          <cell r="R175">
            <v>3.8</v>
          </cell>
          <cell r="S175">
            <v>27.137700000000002</v>
          </cell>
          <cell r="T175">
            <v>92123.677175040008</v>
          </cell>
          <cell r="U175">
            <v>0.2</v>
          </cell>
          <cell r="V175">
            <v>8109.1147011264002</v>
          </cell>
          <cell r="W175" t="str">
            <v>43F2</v>
          </cell>
          <cell r="X175">
            <v>460</v>
          </cell>
          <cell r="Y175">
            <v>710</v>
          </cell>
          <cell r="Z175">
            <v>1</v>
          </cell>
          <cell r="AA175">
            <v>0.18</v>
          </cell>
          <cell r="AB175">
            <v>0.08</v>
          </cell>
          <cell r="AC175">
            <v>4</v>
          </cell>
          <cell r="AD175">
            <v>4.08</v>
          </cell>
          <cell r="AE175">
            <v>51</v>
          </cell>
          <cell r="AF175">
            <v>550.79999999999995</v>
          </cell>
        </row>
        <row r="176">
          <cell r="H176">
            <v>0</v>
          </cell>
          <cell r="M176">
            <v>0</v>
          </cell>
          <cell r="N176" t="str">
            <v>43F6</v>
          </cell>
          <cell r="O176">
            <v>270</v>
          </cell>
          <cell r="P176">
            <v>1</v>
          </cell>
          <cell r="Q176">
            <v>13.8</v>
          </cell>
          <cell r="R176">
            <v>3.8</v>
          </cell>
          <cell r="S176">
            <v>31.653413280000002</v>
          </cell>
          <cell r="T176">
            <v>107453.05705696666</v>
          </cell>
          <cell r="U176">
            <v>0.2</v>
          </cell>
          <cell r="V176">
            <v>9458.4713873938344</v>
          </cell>
          <cell r="W176" t="str">
            <v>89F6</v>
          </cell>
          <cell r="X176">
            <v>100</v>
          </cell>
          <cell r="Y176">
            <v>370</v>
          </cell>
          <cell r="Z176">
            <v>0</v>
          </cell>
          <cell r="AA176">
            <v>4.12</v>
          </cell>
          <cell r="AB176">
            <v>1</v>
          </cell>
          <cell r="AC176">
            <v>0</v>
          </cell>
          <cell r="AD176">
            <v>1</v>
          </cell>
          <cell r="AE176">
            <v>1</v>
          </cell>
          <cell r="AF176">
            <v>247.20000000000002</v>
          </cell>
        </row>
        <row r="177">
          <cell r="H177">
            <v>0</v>
          </cell>
          <cell r="I177">
            <v>0.65</v>
          </cell>
          <cell r="J177">
            <v>67</v>
          </cell>
          <cell r="K177">
            <v>28.307500000000005</v>
          </cell>
          <cell r="L177">
            <v>96094.768224000029</v>
          </cell>
          <cell r="M177">
            <v>8458.6668878400014</v>
          </cell>
          <cell r="N177" t="str">
            <v>45F1</v>
          </cell>
          <cell r="O177">
            <v>350</v>
          </cell>
          <cell r="P177">
            <v>1</v>
          </cell>
          <cell r="Q177">
            <v>13.8</v>
          </cell>
          <cell r="R177">
            <v>3.6</v>
          </cell>
          <cell r="S177">
            <v>50.390424000000003</v>
          </cell>
          <cell r="T177">
            <v>171059.12267028482</v>
          </cell>
          <cell r="U177">
            <v>0.2</v>
          </cell>
          <cell r="V177">
            <v>15057.345613459969</v>
          </cell>
          <cell r="W177" t="str">
            <v>19F4</v>
          </cell>
          <cell r="X177">
            <v>360</v>
          </cell>
          <cell r="Y177">
            <v>710</v>
          </cell>
          <cell r="Z177">
            <v>1</v>
          </cell>
          <cell r="AA177">
            <v>3.99</v>
          </cell>
          <cell r="AB177">
            <v>4.38</v>
          </cell>
          <cell r="AC177">
            <v>0</v>
          </cell>
          <cell r="AD177">
            <v>4.38</v>
          </cell>
          <cell r="AE177">
            <v>814</v>
          </cell>
          <cell r="AF177">
            <v>194871.6</v>
          </cell>
        </row>
        <row r="178">
          <cell r="H178">
            <v>0</v>
          </cell>
          <cell r="M178">
            <v>0</v>
          </cell>
          <cell r="N178" t="str">
            <v>45F2</v>
          </cell>
          <cell r="O178">
            <v>400</v>
          </cell>
          <cell r="P178">
            <v>1</v>
          </cell>
          <cell r="Q178">
            <v>13.8</v>
          </cell>
          <cell r="R178">
            <v>3.6</v>
          </cell>
          <cell r="S178">
            <v>65.816063999999997</v>
          </cell>
          <cell r="T178">
            <v>223424.16022241281</v>
          </cell>
          <cell r="U178">
            <v>0.2</v>
          </cell>
          <cell r="V178">
            <v>19666.73712778445</v>
          </cell>
          <cell r="W178" t="str">
            <v>38F4</v>
          </cell>
          <cell r="X178">
            <v>100</v>
          </cell>
          <cell r="Y178">
            <v>500</v>
          </cell>
          <cell r="Z178">
            <v>0</v>
          </cell>
          <cell r="AA178">
            <v>0.89</v>
          </cell>
          <cell r="AB178">
            <v>1.79</v>
          </cell>
          <cell r="AC178">
            <v>0</v>
          </cell>
          <cell r="AD178">
            <v>1.79</v>
          </cell>
          <cell r="AE178">
            <v>38</v>
          </cell>
          <cell r="AF178">
            <v>2029.2</v>
          </cell>
        </row>
        <row r="179">
          <cell r="H179">
            <v>0</v>
          </cell>
          <cell r="M179">
            <v>0</v>
          </cell>
          <cell r="N179" t="str">
            <v>45F3</v>
          </cell>
          <cell r="O179">
            <v>400</v>
          </cell>
          <cell r="P179">
            <v>1</v>
          </cell>
          <cell r="Q179">
            <v>13.8</v>
          </cell>
          <cell r="R179">
            <v>3.6</v>
          </cell>
          <cell r="S179">
            <v>65.816063999999997</v>
          </cell>
          <cell r="T179">
            <v>223424.16022241281</v>
          </cell>
          <cell r="U179">
            <v>0.2</v>
          </cell>
          <cell r="V179">
            <v>19666.73712778445</v>
          </cell>
          <cell r="W179" t="str">
            <v>15F2</v>
          </cell>
          <cell r="X179">
            <v>170</v>
          </cell>
          <cell r="Y179">
            <v>570</v>
          </cell>
          <cell r="Z179">
            <v>1</v>
          </cell>
          <cell r="AA179">
            <v>0.18</v>
          </cell>
          <cell r="AB179">
            <v>1.1100000000000001</v>
          </cell>
          <cell r="AC179">
            <v>4</v>
          </cell>
          <cell r="AD179">
            <v>5.1100000000000003</v>
          </cell>
          <cell r="AE179">
            <v>1354</v>
          </cell>
          <cell r="AF179">
            <v>14623.2</v>
          </cell>
        </row>
        <row r="180">
          <cell r="H180">
            <v>0</v>
          </cell>
          <cell r="I180">
            <v>0.55000000000000004</v>
          </cell>
          <cell r="J180">
            <v>67</v>
          </cell>
          <cell r="K180">
            <v>20.267500000000002</v>
          </cell>
          <cell r="L180">
            <v>68801.579616000017</v>
          </cell>
          <cell r="M180">
            <v>6056.2052865600017</v>
          </cell>
          <cell r="N180" t="str">
            <v>45F4</v>
          </cell>
          <cell r="O180">
            <v>250</v>
          </cell>
          <cell r="P180">
            <v>0</v>
          </cell>
          <cell r="Q180">
            <v>13.8</v>
          </cell>
          <cell r="R180">
            <v>3.6</v>
          </cell>
          <cell r="S180">
            <v>25.709400000000006</v>
          </cell>
          <cell r="T180">
            <v>87275.062586880027</v>
          </cell>
          <cell r="U180">
            <v>0.2</v>
          </cell>
          <cell r="V180">
            <v>7682.3191905408021</v>
          </cell>
          <cell r="W180" t="str">
            <v>19F5</v>
          </cell>
          <cell r="X180">
            <v>280</v>
          </cell>
          <cell r="Y180">
            <v>530</v>
          </cell>
          <cell r="Z180">
            <v>1</v>
          </cell>
          <cell r="AA180">
            <v>0.08</v>
          </cell>
          <cell r="AB180">
            <v>2.02</v>
          </cell>
          <cell r="AC180">
            <v>0</v>
          </cell>
          <cell r="AD180">
            <v>2.02</v>
          </cell>
          <cell r="AE180">
            <v>563</v>
          </cell>
          <cell r="AF180">
            <v>2702.4</v>
          </cell>
        </row>
        <row r="181">
          <cell r="H181">
            <v>0</v>
          </cell>
          <cell r="M181">
            <v>0</v>
          </cell>
          <cell r="N181" t="str">
            <v>45F5</v>
          </cell>
          <cell r="O181">
            <v>450</v>
          </cell>
          <cell r="P181">
            <v>1</v>
          </cell>
          <cell r="Q181">
            <v>13.8</v>
          </cell>
          <cell r="R181">
            <v>3.6</v>
          </cell>
          <cell r="S181">
            <v>83.29845600000003</v>
          </cell>
          <cell r="T181">
            <v>282771.20278149133</v>
          </cell>
          <cell r="U181">
            <v>0.2</v>
          </cell>
          <cell r="V181">
            <v>24890.714177352202</v>
          </cell>
          <cell r="W181" t="str">
            <v>71F3</v>
          </cell>
          <cell r="X181">
            <v>475</v>
          </cell>
          <cell r="Y181">
            <v>925</v>
          </cell>
          <cell r="Z181">
            <v>1</v>
          </cell>
          <cell r="AA181">
            <v>0.09</v>
          </cell>
          <cell r="AB181">
            <v>0.01</v>
          </cell>
          <cell r="AC181">
            <v>1</v>
          </cell>
          <cell r="AD181">
            <v>1.01</v>
          </cell>
          <cell r="AE181">
            <v>779</v>
          </cell>
          <cell r="AF181">
            <v>4206.6000000000004</v>
          </cell>
        </row>
        <row r="182">
          <cell r="H182">
            <v>0</v>
          </cell>
          <cell r="M182">
            <v>0</v>
          </cell>
          <cell r="N182" t="str">
            <v>45F6</v>
          </cell>
          <cell r="O182">
            <v>80</v>
          </cell>
          <cell r="P182">
            <v>0</v>
          </cell>
          <cell r="Q182">
            <v>13.8</v>
          </cell>
          <cell r="R182">
            <v>3.6</v>
          </cell>
          <cell r="S182">
            <v>2.6326425600000007</v>
          </cell>
          <cell r="T182">
            <v>8936.9664088965164</v>
          </cell>
          <cell r="U182">
            <v>0.2</v>
          </cell>
          <cell r="V182">
            <v>786.66948511137821</v>
          </cell>
          <cell r="W182" t="str">
            <v>45F4</v>
          </cell>
          <cell r="X182">
            <v>250</v>
          </cell>
          <cell r="Y182">
            <v>330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H183">
            <v>1</v>
          </cell>
          <cell r="I183">
            <v>1.0649999999999999</v>
          </cell>
          <cell r="J183">
            <v>67</v>
          </cell>
          <cell r="K183">
            <v>75.99307499999999</v>
          </cell>
          <cell r="L183">
            <v>257971.80707424</v>
          </cell>
          <cell r="M183">
            <v>22707.766747598398</v>
          </cell>
          <cell r="N183" t="str">
            <v>68F1</v>
          </cell>
          <cell r="O183">
            <v>360</v>
          </cell>
          <cell r="P183">
            <v>1</v>
          </cell>
          <cell r="Q183">
            <v>13.8</v>
          </cell>
          <cell r="R183">
            <v>3.9</v>
          </cell>
          <cell r="S183">
            <v>57.753596160000008</v>
          </cell>
          <cell r="T183">
            <v>196054.70059516726</v>
          </cell>
          <cell r="U183">
            <v>0.2</v>
          </cell>
          <cell r="V183">
            <v>17257.561829630857</v>
          </cell>
          <cell r="W183" t="str">
            <v>10F4</v>
          </cell>
          <cell r="X183">
            <v>310</v>
          </cell>
          <cell r="Y183">
            <v>670</v>
          </cell>
          <cell r="Z183">
            <v>1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415</v>
          </cell>
          <cell r="AF183">
            <v>0</v>
          </cell>
        </row>
        <row r="184">
          <cell r="H184">
            <v>0</v>
          </cell>
          <cell r="M184">
            <v>0</v>
          </cell>
          <cell r="N184" t="str">
            <v>68F2</v>
          </cell>
          <cell r="O184">
            <v>200</v>
          </cell>
          <cell r="P184">
            <v>0</v>
          </cell>
          <cell r="Q184">
            <v>13.8</v>
          </cell>
          <cell r="R184">
            <v>3.9</v>
          </cell>
          <cell r="S184">
            <v>17.825184</v>
          </cell>
          <cell r="T184">
            <v>60510.710060236801</v>
          </cell>
          <cell r="U184">
            <v>0.2</v>
          </cell>
          <cell r="V184">
            <v>5326.407972108289</v>
          </cell>
          <cell r="W184" t="str">
            <v>10F4</v>
          </cell>
          <cell r="X184">
            <v>310</v>
          </cell>
          <cell r="Y184">
            <v>510</v>
          </cell>
          <cell r="Z184">
            <v>1</v>
          </cell>
          <cell r="AA184">
            <v>0.59</v>
          </cell>
          <cell r="AB184">
            <v>0.31</v>
          </cell>
          <cell r="AC184">
            <v>2</v>
          </cell>
          <cell r="AD184">
            <v>2.31</v>
          </cell>
          <cell r="AE184">
            <v>392</v>
          </cell>
          <cell r="AF184">
            <v>13876.8</v>
          </cell>
        </row>
        <row r="185">
          <cell r="H185">
            <v>0</v>
          </cell>
          <cell r="M185">
            <v>0</v>
          </cell>
          <cell r="N185" t="str">
            <v>68F3</v>
          </cell>
          <cell r="O185">
            <v>300</v>
          </cell>
          <cell r="P185">
            <v>1</v>
          </cell>
          <cell r="Q185">
            <v>13.8</v>
          </cell>
          <cell r="R185">
            <v>3.9</v>
          </cell>
          <cell r="S185">
            <v>40.106664000000002</v>
          </cell>
          <cell r="T185">
            <v>136149.09763553282</v>
          </cell>
          <cell r="U185">
            <v>0.2</v>
          </cell>
          <cell r="V185">
            <v>11984.417937243648</v>
          </cell>
          <cell r="W185" t="str">
            <v>13F5</v>
          </cell>
          <cell r="X185">
            <v>330</v>
          </cell>
          <cell r="Y185">
            <v>630</v>
          </cell>
          <cell r="Z185">
            <v>1</v>
          </cell>
          <cell r="AA185">
            <v>0.06</v>
          </cell>
          <cell r="AB185">
            <v>2E-3</v>
          </cell>
          <cell r="AC185">
            <v>0</v>
          </cell>
          <cell r="AD185">
            <v>2E-3</v>
          </cell>
          <cell r="AE185">
            <v>1853</v>
          </cell>
          <cell r="AF185">
            <v>6670.7999999999993</v>
          </cell>
        </row>
        <row r="186">
          <cell r="H186">
            <v>0</v>
          </cell>
          <cell r="M186">
            <v>0</v>
          </cell>
          <cell r="N186" t="str">
            <v>68F4</v>
          </cell>
          <cell r="O186">
            <v>150</v>
          </cell>
          <cell r="P186">
            <v>0</v>
          </cell>
          <cell r="Q186">
            <v>13.8</v>
          </cell>
          <cell r="R186">
            <v>3.9</v>
          </cell>
          <cell r="S186">
            <v>10.026666000000001</v>
          </cell>
          <cell r="T186">
            <v>34037.274408883204</v>
          </cell>
          <cell r="U186">
            <v>0.2</v>
          </cell>
          <cell r="V186">
            <v>2996.1044843109121</v>
          </cell>
          <cell r="W186" t="str">
            <v>13F5</v>
          </cell>
          <cell r="X186">
            <v>330</v>
          </cell>
          <cell r="Y186">
            <v>480</v>
          </cell>
          <cell r="Z186">
            <v>0</v>
          </cell>
          <cell r="AA186">
            <v>0</v>
          </cell>
          <cell r="AB186">
            <v>0</v>
          </cell>
          <cell r="AC186">
            <v>1</v>
          </cell>
          <cell r="AD186">
            <v>1</v>
          </cell>
          <cell r="AE186">
            <v>22</v>
          </cell>
          <cell r="AF186">
            <v>0</v>
          </cell>
        </row>
        <row r="187">
          <cell r="H187">
            <v>1</v>
          </cell>
          <cell r="I187">
            <v>1.125</v>
          </cell>
          <cell r="J187">
            <v>67</v>
          </cell>
          <cell r="K187">
            <v>84.796875</v>
          </cell>
          <cell r="L187">
            <v>287857.84860000003</v>
          </cell>
          <cell r="M187">
            <v>25338.462201000002</v>
          </cell>
          <cell r="N187" t="str">
            <v>69F1</v>
          </cell>
          <cell r="O187">
            <v>350</v>
          </cell>
          <cell r="P187">
            <v>1</v>
          </cell>
          <cell r="Q187">
            <v>13.8</v>
          </cell>
          <cell r="R187">
            <v>4</v>
          </cell>
          <cell r="S187">
            <v>55.989360000000005</v>
          </cell>
          <cell r="T187">
            <v>190065.69185587202</v>
          </cell>
          <cell r="U187">
            <v>0.2</v>
          </cell>
          <cell r="V187">
            <v>16730.384014955522</v>
          </cell>
          <cell r="W187" t="str">
            <v>71F4</v>
          </cell>
          <cell r="X187">
            <v>300</v>
          </cell>
          <cell r="Y187">
            <v>650</v>
          </cell>
          <cell r="Z187">
            <v>1</v>
          </cell>
          <cell r="AA187">
            <v>1.8</v>
          </cell>
          <cell r="AB187">
            <v>3</v>
          </cell>
          <cell r="AC187">
            <v>1</v>
          </cell>
          <cell r="AD187">
            <v>4</v>
          </cell>
          <cell r="AE187">
            <v>1350</v>
          </cell>
          <cell r="AF187">
            <v>145800</v>
          </cell>
        </row>
        <row r="188">
          <cell r="H188">
            <v>0</v>
          </cell>
          <cell r="M188">
            <v>0</v>
          </cell>
          <cell r="N188" t="str">
            <v>69F2</v>
          </cell>
          <cell r="O188">
            <v>360</v>
          </cell>
          <cell r="P188">
            <v>1</v>
          </cell>
          <cell r="Q188">
            <v>13.8</v>
          </cell>
          <cell r="R188">
            <v>4</v>
          </cell>
          <cell r="S188">
            <v>59.234457600000013</v>
          </cell>
          <cell r="T188">
            <v>201081.74420017158</v>
          </cell>
          <cell r="U188">
            <v>0.2</v>
          </cell>
          <cell r="V188">
            <v>17700.063415006007</v>
          </cell>
          <cell r="W188" t="str">
            <v>19F2</v>
          </cell>
          <cell r="X188">
            <v>350</v>
          </cell>
          <cell r="Y188">
            <v>710</v>
          </cell>
          <cell r="Z188">
            <v>1</v>
          </cell>
          <cell r="AA188">
            <v>0.57999999999999996</v>
          </cell>
          <cell r="AB188">
            <v>1</v>
          </cell>
          <cell r="AC188">
            <v>0</v>
          </cell>
          <cell r="AD188">
            <v>1</v>
          </cell>
          <cell r="AE188">
            <v>31</v>
          </cell>
          <cell r="AF188">
            <v>1078.8</v>
          </cell>
        </row>
        <row r="189">
          <cell r="H189">
            <v>0</v>
          </cell>
          <cell r="M189">
            <v>0</v>
          </cell>
          <cell r="N189" t="str">
            <v>69F3</v>
          </cell>
          <cell r="O189">
            <v>250</v>
          </cell>
          <cell r="P189">
            <v>0</v>
          </cell>
          <cell r="Q189">
            <v>13.8</v>
          </cell>
          <cell r="R189">
            <v>4</v>
          </cell>
          <cell r="S189">
            <v>28.566000000000003</v>
          </cell>
          <cell r="T189">
            <v>96972.291763200017</v>
          </cell>
          <cell r="U189">
            <v>0.2</v>
          </cell>
          <cell r="V189">
            <v>8535.9102117120019</v>
          </cell>
          <cell r="W189" t="str">
            <v>19F4</v>
          </cell>
          <cell r="X189">
            <v>360</v>
          </cell>
          <cell r="Y189">
            <v>610</v>
          </cell>
          <cell r="Z189">
            <v>1</v>
          </cell>
          <cell r="AA189">
            <v>0.78</v>
          </cell>
          <cell r="AB189">
            <v>0.38</v>
          </cell>
          <cell r="AC189">
            <v>4</v>
          </cell>
          <cell r="AD189">
            <v>4.38</v>
          </cell>
          <cell r="AE189">
            <v>1787</v>
          </cell>
          <cell r="AF189">
            <v>83631.600000000006</v>
          </cell>
        </row>
        <row r="190">
          <cell r="H190">
            <v>0</v>
          </cell>
          <cell r="M190">
            <v>0</v>
          </cell>
          <cell r="N190" t="str">
            <v>69F4</v>
          </cell>
          <cell r="O190">
            <v>340</v>
          </cell>
          <cell r="P190">
            <v>1</v>
          </cell>
          <cell r="Q190">
            <v>13.8</v>
          </cell>
          <cell r="R190">
            <v>4</v>
          </cell>
          <cell r="S190">
            <v>52.8356736</v>
          </cell>
          <cell r="T190">
            <v>179359.95084521474</v>
          </cell>
          <cell r="U190">
            <v>0.2</v>
          </cell>
          <cell r="V190">
            <v>15788.019527582517</v>
          </cell>
          <cell r="W190" t="str">
            <v>89F6</v>
          </cell>
          <cell r="X190">
            <v>100</v>
          </cell>
          <cell r="Y190">
            <v>440</v>
          </cell>
          <cell r="Z190">
            <v>0</v>
          </cell>
          <cell r="AA190">
            <v>0.79</v>
          </cell>
          <cell r="AB190">
            <v>0.72</v>
          </cell>
          <cell r="AC190">
            <v>3</v>
          </cell>
          <cell r="AD190">
            <v>3.7199999999999998</v>
          </cell>
          <cell r="AE190">
            <v>110</v>
          </cell>
          <cell r="AF190">
            <v>5214</v>
          </cell>
        </row>
        <row r="191">
          <cell r="H191">
            <v>1</v>
          </cell>
          <cell r="I191">
            <v>1.0550000000000002</v>
          </cell>
          <cell r="J191">
            <v>67</v>
          </cell>
          <cell r="K191">
            <v>74.572675000000032</v>
          </cell>
          <cell r="L191">
            <v>253150.01042016014</v>
          </cell>
          <cell r="M191">
            <v>22283.331864705611</v>
          </cell>
          <cell r="N191" t="str">
            <v>71F1</v>
          </cell>
          <cell r="O191">
            <v>280</v>
          </cell>
          <cell r="P191">
            <v>1</v>
          </cell>
          <cell r="Q191">
            <v>13.8</v>
          </cell>
          <cell r="R191">
            <v>4</v>
          </cell>
          <cell r="S191">
            <v>35.833190399999999</v>
          </cell>
          <cell r="T191">
            <v>121642.04278775808</v>
          </cell>
          <cell r="U191">
            <v>0.2</v>
          </cell>
          <cell r="V191">
            <v>10707.445769571532</v>
          </cell>
          <cell r="W191" t="str">
            <v>10F2</v>
          </cell>
          <cell r="X191">
            <v>300</v>
          </cell>
          <cell r="Y191">
            <v>580</v>
          </cell>
          <cell r="Z191">
            <v>1</v>
          </cell>
          <cell r="AA191">
            <v>0.22</v>
          </cell>
          <cell r="AB191">
            <v>0.21</v>
          </cell>
          <cell r="AC191">
            <v>3</v>
          </cell>
          <cell r="AD191">
            <v>3.21</v>
          </cell>
          <cell r="AE191">
            <v>857</v>
          </cell>
          <cell r="AF191">
            <v>11312.4</v>
          </cell>
        </row>
        <row r="192">
          <cell r="H192">
            <v>0</v>
          </cell>
          <cell r="M192">
            <v>0</v>
          </cell>
          <cell r="N192" t="str">
            <v>71F2</v>
          </cell>
          <cell r="O192">
            <v>270</v>
          </cell>
          <cell r="P192">
            <v>1</v>
          </cell>
          <cell r="Q192">
            <v>13.8</v>
          </cell>
          <cell r="R192">
            <v>4</v>
          </cell>
          <cell r="S192">
            <v>33.319382400000002</v>
          </cell>
          <cell r="T192">
            <v>113108.48111259651</v>
          </cell>
          <cell r="U192">
            <v>0.2</v>
          </cell>
          <cell r="V192">
            <v>9956.285670940877</v>
          </cell>
          <cell r="W192" t="str">
            <v>71F1</v>
          </cell>
          <cell r="X192">
            <v>280</v>
          </cell>
          <cell r="Y192">
            <v>550</v>
          </cell>
          <cell r="Z192">
            <v>1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1196</v>
          </cell>
          <cell r="AF192">
            <v>0</v>
          </cell>
        </row>
        <row r="193">
          <cell r="H193">
            <v>0</v>
          </cell>
          <cell r="M193">
            <v>0</v>
          </cell>
          <cell r="N193" t="str">
            <v>71F3</v>
          </cell>
          <cell r="O193">
            <v>475</v>
          </cell>
          <cell r="P193">
            <v>1</v>
          </cell>
          <cell r="Q193">
            <v>13.8</v>
          </cell>
          <cell r="R193">
            <v>4</v>
          </cell>
          <cell r="S193">
            <v>103.12326000000002</v>
          </cell>
          <cell r="T193">
            <v>350069.97326515208</v>
          </cell>
          <cell r="U193">
            <v>0.2</v>
          </cell>
          <cell r="V193">
            <v>30814.635864280324</v>
          </cell>
          <cell r="W193" t="str">
            <v>27F3</v>
          </cell>
          <cell r="X193">
            <v>50</v>
          </cell>
          <cell r="Y193">
            <v>525</v>
          </cell>
          <cell r="Z193">
            <v>1</v>
          </cell>
          <cell r="AA193">
            <v>0.84</v>
          </cell>
          <cell r="AB193">
            <v>1.21</v>
          </cell>
          <cell r="AC193">
            <v>3</v>
          </cell>
          <cell r="AD193">
            <v>4.21</v>
          </cell>
          <cell r="AE193">
            <v>1240</v>
          </cell>
          <cell r="AF193">
            <v>62495.999999999993</v>
          </cell>
        </row>
        <row r="194">
          <cell r="H194">
            <v>0</v>
          </cell>
          <cell r="M194">
            <v>0</v>
          </cell>
          <cell r="N194" t="str">
            <v>71F4</v>
          </cell>
          <cell r="O194">
            <v>300</v>
          </cell>
          <cell r="P194">
            <v>1</v>
          </cell>
          <cell r="Q194">
            <v>13.8</v>
          </cell>
          <cell r="R194">
            <v>4</v>
          </cell>
          <cell r="S194">
            <v>41.135040000000004</v>
          </cell>
          <cell r="T194">
            <v>139640.10013900802</v>
          </cell>
          <cell r="U194">
            <v>0.2</v>
          </cell>
          <cell r="V194">
            <v>12291.710704865283</v>
          </cell>
          <cell r="W194" t="str">
            <v>69F1</v>
          </cell>
          <cell r="X194">
            <v>350</v>
          </cell>
          <cell r="Y194">
            <v>650</v>
          </cell>
          <cell r="Z194">
            <v>1</v>
          </cell>
          <cell r="AA194">
            <v>0</v>
          </cell>
          <cell r="AB194">
            <v>0</v>
          </cell>
          <cell r="AC194">
            <v>1</v>
          </cell>
          <cell r="AD194">
            <v>1</v>
          </cell>
          <cell r="AE194">
            <v>0</v>
          </cell>
          <cell r="AF194">
            <v>0</v>
          </cell>
        </row>
        <row r="195">
          <cell r="H195">
            <v>0</v>
          </cell>
          <cell r="I195">
            <v>0.67500000000000004</v>
          </cell>
          <cell r="J195">
            <v>67</v>
          </cell>
          <cell r="K195">
            <v>30.526875000000004</v>
          </cell>
          <cell r="L195">
            <v>103628.82549600002</v>
          </cell>
          <cell r="M195">
            <v>9121.8463923600011</v>
          </cell>
          <cell r="N195" t="str">
            <v>89F1</v>
          </cell>
          <cell r="O195">
            <v>230</v>
          </cell>
          <cell r="P195">
            <v>0</v>
          </cell>
          <cell r="Q195">
            <v>13.8</v>
          </cell>
          <cell r="R195">
            <v>4</v>
          </cell>
          <cell r="S195">
            <v>24.178262399999998</v>
          </cell>
          <cell r="T195">
            <v>82077.347748372486</v>
          </cell>
          <cell r="U195">
            <v>0.2</v>
          </cell>
          <cell r="V195">
            <v>7224.7944031930365</v>
          </cell>
          <cell r="W195" t="str">
            <v>27F1</v>
          </cell>
          <cell r="X195">
            <v>270</v>
          </cell>
          <cell r="Y195">
            <v>500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52</v>
          </cell>
          <cell r="AF195">
            <v>0</v>
          </cell>
        </row>
        <row r="196">
          <cell r="H196">
            <v>0</v>
          </cell>
          <cell r="M196">
            <v>0</v>
          </cell>
          <cell r="N196" t="str">
            <v>89F2</v>
          </cell>
          <cell r="O196">
            <v>65</v>
          </cell>
          <cell r="P196">
            <v>0</v>
          </cell>
          <cell r="Q196">
            <v>13.8</v>
          </cell>
          <cell r="R196">
            <v>4</v>
          </cell>
          <cell r="S196">
            <v>1.9310616000000005</v>
          </cell>
          <cell r="T196">
            <v>6555.3269231923214</v>
          </cell>
          <cell r="U196">
            <v>0.2</v>
          </cell>
          <cell r="V196">
            <v>577.02753031173131</v>
          </cell>
          <cell r="W196" t="str">
            <v>89F5</v>
          </cell>
          <cell r="X196">
            <v>430</v>
          </cell>
          <cell r="Y196">
            <v>495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39</v>
          </cell>
          <cell r="AF196">
            <v>0</v>
          </cell>
        </row>
        <row r="197">
          <cell r="H197">
            <v>0</v>
          </cell>
          <cell r="M197">
            <v>0</v>
          </cell>
          <cell r="N197" t="str">
            <v>89F3</v>
          </cell>
          <cell r="O197">
            <v>350</v>
          </cell>
          <cell r="P197">
            <v>1</v>
          </cell>
          <cell r="Q197">
            <v>13.8</v>
          </cell>
          <cell r="R197">
            <v>4</v>
          </cell>
          <cell r="S197">
            <v>55.989360000000005</v>
          </cell>
          <cell r="T197">
            <v>190065.69185587202</v>
          </cell>
          <cell r="U197">
            <v>0.2</v>
          </cell>
          <cell r="V197">
            <v>16730.384014955522</v>
          </cell>
          <cell r="W197" t="str">
            <v>89F5</v>
          </cell>
          <cell r="X197">
            <v>430</v>
          </cell>
          <cell r="Y197">
            <v>780</v>
          </cell>
          <cell r="Z197">
            <v>1</v>
          </cell>
          <cell r="AA197">
            <v>0</v>
          </cell>
          <cell r="AB197">
            <v>0</v>
          </cell>
          <cell r="AC197">
            <v>4</v>
          </cell>
          <cell r="AD197">
            <v>4</v>
          </cell>
          <cell r="AE197">
            <v>0</v>
          </cell>
          <cell r="AF197">
            <v>0</v>
          </cell>
        </row>
        <row r="198">
          <cell r="H198">
            <v>0</v>
          </cell>
          <cell r="I198">
            <v>0.6</v>
          </cell>
          <cell r="J198">
            <v>67</v>
          </cell>
          <cell r="K198">
            <v>24.119999999999997</v>
          </cell>
          <cell r="L198">
            <v>81879.565824000005</v>
          </cell>
          <cell r="M198">
            <v>7207.3848038399992</v>
          </cell>
          <cell r="N198" t="str">
            <v>89F4</v>
          </cell>
          <cell r="O198">
            <v>130</v>
          </cell>
          <cell r="P198">
            <v>0</v>
          </cell>
          <cell r="Q198">
            <v>13.8</v>
          </cell>
          <cell r="R198">
            <v>4</v>
          </cell>
          <cell r="S198">
            <v>7.724246400000002</v>
          </cell>
          <cell r="T198">
            <v>26221.307692769285</v>
          </cell>
          <cell r="U198">
            <v>0.2</v>
          </cell>
          <cell r="V198">
            <v>2308.1101212469252</v>
          </cell>
          <cell r="W198" t="str">
            <v>43F1</v>
          </cell>
          <cell r="X198">
            <v>0</v>
          </cell>
          <cell r="Y198">
            <v>130</v>
          </cell>
          <cell r="Z198">
            <v>0</v>
          </cell>
          <cell r="AA198">
            <v>0.48</v>
          </cell>
          <cell r="AB198">
            <v>0.37</v>
          </cell>
          <cell r="AC198">
            <v>0</v>
          </cell>
          <cell r="AD198">
            <v>0.37</v>
          </cell>
          <cell r="AE198">
            <v>30</v>
          </cell>
          <cell r="AF198">
            <v>863.99999999999989</v>
          </cell>
        </row>
        <row r="199">
          <cell r="H199">
            <v>0</v>
          </cell>
          <cell r="M199">
            <v>0</v>
          </cell>
          <cell r="N199" t="str">
            <v>89F5</v>
          </cell>
          <cell r="O199">
            <v>430</v>
          </cell>
          <cell r="P199">
            <v>1</v>
          </cell>
          <cell r="Q199">
            <v>13.8</v>
          </cell>
          <cell r="R199">
            <v>4</v>
          </cell>
          <cell r="S199">
            <v>84.509654400000016</v>
          </cell>
          <cell r="T199">
            <v>286882.82795225095</v>
          </cell>
          <cell r="U199">
            <v>0.2</v>
          </cell>
          <cell r="V199">
            <v>25252.636770328791</v>
          </cell>
          <cell r="W199" t="str">
            <v>27F1</v>
          </cell>
          <cell r="X199">
            <v>270</v>
          </cell>
          <cell r="Y199">
            <v>700</v>
          </cell>
          <cell r="Z199">
            <v>1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H200">
            <v>0</v>
          </cell>
          <cell r="M200">
            <v>0</v>
          </cell>
          <cell r="N200" t="str">
            <v>89F6</v>
          </cell>
          <cell r="O200">
            <v>100</v>
          </cell>
          <cell r="P200">
            <v>0</v>
          </cell>
          <cell r="Q200">
            <v>13.8</v>
          </cell>
          <cell r="R200">
            <v>4</v>
          </cell>
          <cell r="S200">
            <v>4.5705599999999995</v>
          </cell>
          <cell r="T200">
            <v>15515.566682111999</v>
          </cell>
          <cell r="U200">
            <v>0.2</v>
          </cell>
          <cell r="V200">
            <v>1365.74563387392</v>
          </cell>
          <cell r="W200" t="str">
            <v>69F4</v>
          </cell>
          <cell r="X200">
            <v>340</v>
          </cell>
          <cell r="Y200">
            <v>440</v>
          </cell>
          <cell r="Z200">
            <v>0</v>
          </cell>
          <cell r="AA200">
            <v>0.75</v>
          </cell>
          <cell r="AB200">
            <v>1</v>
          </cell>
          <cell r="AC200">
            <v>1</v>
          </cell>
          <cell r="AD200">
            <v>2</v>
          </cell>
          <cell r="AE200">
            <v>26</v>
          </cell>
          <cell r="AF200">
            <v>1170</v>
          </cell>
        </row>
        <row r="201">
          <cell r="H201">
            <v>5</v>
          </cell>
          <cell r="J201">
            <v>67</v>
          </cell>
          <cell r="K201">
            <v>928.08400000000017</v>
          </cell>
          <cell r="L201">
            <v>3150543.7383168004</v>
          </cell>
          <cell r="M201">
            <v>277324.15084108803</v>
          </cell>
          <cell r="N201">
            <v>62</v>
          </cell>
          <cell r="O201">
            <v>15696</v>
          </cell>
          <cell r="P201">
            <v>35</v>
          </cell>
          <cell r="R201">
            <v>3.6838709677419348</v>
          </cell>
          <cell r="S201">
            <v>2116.4399828424002</v>
          </cell>
          <cell r="T201">
            <v>7184626.3220435232</v>
          </cell>
          <cell r="U201">
            <v>0.19999999999999982</v>
          </cell>
          <cell r="V201">
            <v>632421.11818315531</v>
          </cell>
          <cell r="X201">
            <v>15221</v>
          </cell>
          <cell r="Y201">
            <v>30917</v>
          </cell>
          <cell r="Z201">
            <v>27</v>
          </cell>
          <cell r="AA201">
            <v>0.58853198890405534</v>
          </cell>
          <cell r="AB201">
            <v>0.77953661221434545</v>
          </cell>
          <cell r="AD201">
            <v>2.4257873277266522</v>
          </cell>
          <cell r="AE201">
            <v>22711</v>
          </cell>
          <cell r="AF201">
            <v>801969.00000000012</v>
          </cell>
        </row>
        <row r="202">
          <cell r="H202">
            <v>0</v>
          </cell>
          <cell r="I202">
            <v>0.52</v>
          </cell>
          <cell r="J202">
            <v>32</v>
          </cell>
          <cell r="K202">
            <v>8.6528000000000009</v>
          </cell>
          <cell r="L202">
            <v>29373.445570560005</v>
          </cell>
          <cell r="M202">
            <v>2585.5745949696002</v>
          </cell>
          <cell r="N202" t="str">
            <v>1F1</v>
          </cell>
          <cell r="O202">
            <v>140</v>
          </cell>
          <cell r="P202">
            <v>0</v>
          </cell>
          <cell r="Q202">
            <v>4.16</v>
          </cell>
          <cell r="R202">
            <v>1.6</v>
          </cell>
          <cell r="S202">
            <v>6.5124433920000007</v>
          </cell>
          <cell r="T202">
            <v>22107.630074226283</v>
          </cell>
          <cell r="U202">
            <v>4</v>
          </cell>
          <cell r="V202">
            <v>1946.00686315792</v>
          </cell>
          <cell r="W202" t="str">
            <v>25F2</v>
          </cell>
          <cell r="X202">
            <v>430</v>
          </cell>
          <cell r="Y202">
            <v>570</v>
          </cell>
          <cell r="Z202">
            <v>1</v>
          </cell>
          <cell r="AC202">
            <v>0</v>
          </cell>
          <cell r="AD202">
            <v>0</v>
          </cell>
          <cell r="AE202">
            <v>172</v>
          </cell>
          <cell r="AF202">
            <v>0</v>
          </cell>
        </row>
        <row r="203">
          <cell r="H203">
            <v>0</v>
          </cell>
          <cell r="M203">
            <v>0</v>
          </cell>
          <cell r="N203" t="str">
            <v>1F2</v>
          </cell>
          <cell r="O203">
            <v>100</v>
          </cell>
          <cell r="P203">
            <v>0</v>
          </cell>
          <cell r="Q203">
            <v>4.16</v>
          </cell>
          <cell r="R203">
            <v>1.6</v>
          </cell>
          <cell r="S203">
            <v>3.3226752000000008</v>
          </cell>
          <cell r="T203">
            <v>11279.403099095045</v>
          </cell>
          <cell r="U203">
            <v>4</v>
          </cell>
          <cell r="V203">
            <v>992.86064446832677</v>
          </cell>
          <cell r="W203" t="str">
            <v>42F3</v>
          </cell>
          <cell r="X203">
            <v>0</v>
          </cell>
          <cell r="Y203">
            <v>100</v>
          </cell>
          <cell r="Z203">
            <v>0</v>
          </cell>
          <cell r="AA203">
            <v>0.43</v>
          </cell>
          <cell r="AB203">
            <v>1</v>
          </cell>
          <cell r="AC203">
            <v>1</v>
          </cell>
          <cell r="AD203">
            <v>2</v>
          </cell>
          <cell r="AE203">
            <v>172</v>
          </cell>
          <cell r="AF203">
            <v>4437.5999999999995</v>
          </cell>
        </row>
        <row r="204">
          <cell r="H204">
            <v>0</v>
          </cell>
          <cell r="M204">
            <v>0</v>
          </cell>
          <cell r="N204" t="str">
            <v>1F3</v>
          </cell>
          <cell r="O204">
            <v>130</v>
          </cell>
          <cell r="P204">
            <v>0</v>
          </cell>
          <cell r="Q204">
            <v>4.16</v>
          </cell>
          <cell r="R204">
            <v>1.6</v>
          </cell>
          <cell r="S204">
            <v>5.6153210880000008</v>
          </cell>
          <cell r="T204">
            <v>19062.191237470623</v>
          </cell>
          <cell r="U204">
            <v>4</v>
          </cell>
          <cell r="V204">
            <v>1677.934489151472</v>
          </cell>
          <cell r="W204" t="str">
            <v>78F2</v>
          </cell>
          <cell r="X204">
            <v>170</v>
          </cell>
          <cell r="Y204">
            <v>300</v>
          </cell>
          <cell r="Z204">
            <v>0</v>
          </cell>
          <cell r="AA204">
            <v>2.58</v>
          </cell>
          <cell r="AB204">
            <v>1.41</v>
          </cell>
          <cell r="AC204">
            <v>0</v>
          </cell>
          <cell r="AD204">
            <v>1.41</v>
          </cell>
          <cell r="AE204">
            <v>238</v>
          </cell>
          <cell r="AF204">
            <v>36842.399999999994</v>
          </cell>
        </row>
        <row r="205">
          <cell r="H205">
            <v>0</v>
          </cell>
          <cell r="I205">
            <v>0.82</v>
          </cell>
          <cell r="J205">
            <v>32</v>
          </cell>
          <cell r="K205">
            <v>21.516799999999996</v>
          </cell>
          <cell r="L205">
            <v>73042.547343359998</v>
          </cell>
          <cell r="M205">
            <v>6429.5131570176</v>
          </cell>
          <cell r="N205" t="str">
            <v>1F4</v>
          </cell>
          <cell r="O205">
            <v>140</v>
          </cell>
          <cell r="P205">
            <v>0</v>
          </cell>
          <cell r="Q205">
            <v>4.16</v>
          </cell>
          <cell r="R205">
            <v>1.6</v>
          </cell>
          <cell r="S205">
            <v>6.5124433920000007</v>
          </cell>
          <cell r="T205">
            <v>22107.630074226283</v>
          </cell>
          <cell r="U205">
            <v>4</v>
          </cell>
          <cell r="V205">
            <v>1946.00686315792</v>
          </cell>
          <cell r="W205" t="str">
            <v>25F2</v>
          </cell>
          <cell r="X205">
            <v>430</v>
          </cell>
          <cell r="Y205">
            <v>570</v>
          </cell>
          <cell r="Z205">
            <v>1</v>
          </cell>
          <cell r="AA205">
            <v>0.11</v>
          </cell>
          <cell r="AB205">
            <v>1.08</v>
          </cell>
          <cell r="AC205">
            <v>0</v>
          </cell>
          <cell r="AD205">
            <v>1.08</v>
          </cell>
          <cell r="AE205">
            <v>150</v>
          </cell>
          <cell r="AF205">
            <v>990</v>
          </cell>
        </row>
        <row r="206">
          <cell r="H206">
            <v>0</v>
          </cell>
          <cell r="M206">
            <v>0</v>
          </cell>
          <cell r="N206" t="str">
            <v>1F5</v>
          </cell>
          <cell r="O206">
            <v>230</v>
          </cell>
          <cell r="P206">
            <v>0</v>
          </cell>
          <cell r="Q206">
            <v>4.16</v>
          </cell>
          <cell r="R206">
            <v>1.6</v>
          </cell>
          <cell r="S206">
            <v>17.576951808</v>
          </cell>
          <cell r="T206">
            <v>59668.042394212767</v>
          </cell>
          <cell r="U206">
            <v>4</v>
          </cell>
          <cell r="V206">
            <v>5252.2328092374464</v>
          </cell>
          <cell r="W206" t="str">
            <v>9F4</v>
          </cell>
          <cell r="X206">
            <v>286</v>
          </cell>
          <cell r="Y206">
            <v>516</v>
          </cell>
          <cell r="Z206">
            <v>1</v>
          </cell>
          <cell r="AA206">
            <v>0</v>
          </cell>
          <cell r="AB206">
            <v>0</v>
          </cell>
          <cell r="AC206">
            <v>1</v>
          </cell>
          <cell r="AD206">
            <v>1</v>
          </cell>
          <cell r="AE206">
            <v>346</v>
          </cell>
          <cell r="AF206">
            <v>0</v>
          </cell>
        </row>
        <row r="207">
          <cell r="H207">
            <v>0</v>
          </cell>
          <cell r="M207">
            <v>0</v>
          </cell>
          <cell r="N207" t="str">
            <v>1F6</v>
          </cell>
          <cell r="O207">
            <v>200</v>
          </cell>
          <cell r="P207">
            <v>0</v>
          </cell>
          <cell r="Q207">
            <v>4.16</v>
          </cell>
          <cell r="R207">
            <v>1.6</v>
          </cell>
          <cell r="S207">
            <v>13.290700800000003</v>
          </cell>
          <cell r="T207">
            <v>45117.61239638018</v>
          </cell>
          <cell r="U207">
            <v>4</v>
          </cell>
          <cell r="V207">
            <v>3971.4425778733071</v>
          </cell>
          <cell r="W207" t="str">
            <v>9F1</v>
          </cell>
          <cell r="X207">
            <v>320</v>
          </cell>
          <cell r="Y207">
            <v>520</v>
          </cell>
          <cell r="Z207">
            <v>1</v>
          </cell>
          <cell r="AA207">
            <v>0.46</v>
          </cell>
          <cell r="AB207">
            <v>0.14000000000000001</v>
          </cell>
          <cell r="AC207">
            <v>0</v>
          </cell>
          <cell r="AD207">
            <v>0.14000000000000001</v>
          </cell>
          <cell r="AE207">
            <v>139</v>
          </cell>
          <cell r="AF207">
            <v>3836.4</v>
          </cell>
        </row>
        <row r="208">
          <cell r="H208">
            <v>0</v>
          </cell>
          <cell r="M208">
            <v>0</v>
          </cell>
          <cell r="N208" t="str">
            <v>2F4</v>
          </cell>
          <cell r="O208">
            <v>260</v>
          </cell>
          <cell r="P208">
            <v>1</v>
          </cell>
          <cell r="Q208">
            <v>4.16</v>
          </cell>
          <cell r="R208">
            <v>2</v>
          </cell>
          <cell r="S208">
            <v>28.076605440000002</v>
          </cell>
          <cell r="T208">
            <v>95310.956187353091</v>
          </cell>
          <cell r="U208">
            <v>4</v>
          </cell>
          <cell r="V208">
            <v>8389.6724457573582</v>
          </cell>
          <cell r="W208" t="str">
            <v>7F3</v>
          </cell>
          <cell r="X208">
            <v>100</v>
          </cell>
          <cell r="Y208">
            <v>360</v>
          </cell>
          <cell r="Z208">
            <v>0</v>
          </cell>
          <cell r="AA208">
            <v>0.57999999999999996</v>
          </cell>
          <cell r="AB208">
            <v>0.17</v>
          </cell>
          <cell r="AC208">
            <v>0</v>
          </cell>
          <cell r="AD208">
            <v>0.17</v>
          </cell>
          <cell r="AE208">
            <v>433</v>
          </cell>
          <cell r="AF208">
            <v>15068.4</v>
          </cell>
        </row>
        <row r="209">
          <cell r="H209">
            <v>0</v>
          </cell>
          <cell r="I209">
            <v>0.78</v>
          </cell>
          <cell r="J209">
            <v>32</v>
          </cell>
          <cell r="K209">
            <v>19.468800000000002</v>
          </cell>
          <cell r="L209">
            <v>66090.252533760009</v>
          </cell>
          <cell r="M209">
            <v>5817.5428386816011</v>
          </cell>
          <cell r="N209" t="str">
            <v>3F2</v>
          </cell>
          <cell r="O209">
            <v>200</v>
          </cell>
          <cell r="P209">
            <v>0</v>
          </cell>
          <cell r="Q209">
            <v>4.16</v>
          </cell>
          <cell r="R209">
            <v>1.5</v>
          </cell>
          <cell r="S209">
            <v>12.460032000000002</v>
          </cell>
          <cell r="T209">
            <v>42297.761621606405</v>
          </cell>
          <cell r="U209">
            <v>4</v>
          </cell>
          <cell r="V209">
            <v>3723.2274167562246</v>
          </cell>
          <cell r="W209" t="str">
            <v>36F4</v>
          </cell>
          <cell r="X209">
            <v>158</v>
          </cell>
          <cell r="Y209">
            <v>358</v>
          </cell>
          <cell r="Z209">
            <v>0</v>
          </cell>
          <cell r="AA209">
            <v>0.52</v>
          </cell>
          <cell r="AB209">
            <v>0.14000000000000001</v>
          </cell>
          <cell r="AC209">
            <v>0</v>
          </cell>
          <cell r="AD209">
            <v>0.14000000000000001</v>
          </cell>
          <cell r="AE209">
            <v>14</v>
          </cell>
          <cell r="AF209">
            <v>436.8</v>
          </cell>
        </row>
        <row r="210">
          <cell r="H210">
            <v>0</v>
          </cell>
          <cell r="M210">
            <v>0</v>
          </cell>
          <cell r="N210" t="str">
            <v>3F3</v>
          </cell>
          <cell r="O210">
            <v>350</v>
          </cell>
          <cell r="P210">
            <v>1</v>
          </cell>
          <cell r="Q210">
            <v>4.16</v>
          </cell>
          <cell r="R210">
            <v>1.5</v>
          </cell>
          <cell r="S210">
            <v>38.158848000000006</v>
          </cell>
          <cell r="T210">
            <v>129536.89496616964</v>
          </cell>
          <cell r="U210">
            <v>4</v>
          </cell>
          <cell r="V210">
            <v>11402.383963815939</v>
          </cell>
          <cell r="W210" t="str">
            <v>25F3</v>
          </cell>
          <cell r="X210">
            <v>350</v>
          </cell>
          <cell r="Y210">
            <v>700</v>
          </cell>
          <cell r="Z210">
            <v>1</v>
          </cell>
          <cell r="AA210">
            <v>1.1499999999999999</v>
          </cell>
          <cell r="AB210">
            <v>0.92</v>
          </cell>
          <cell r="AC210">
            <v>0</v>
          </cell>
          <cell r="AD210">
            <v>0.92</v>
          </cell>
          <cell r="AE210">
            <v>12</v>
          </cell>
          <cell r="AF210">
            <v>827.99999999999989</v>
          </cell>
        </row>
        <row r="211">
          <cell r="H211">
            <v>0</v>
          </cell>
          <cell r="I211">
            <v>0.91999999999999993</v>
          </cell>
          <cell r="J211">
            <v>32</v>
          </cell>
          <cell r="K211">
            <v>27.084799999999994</v>
          </cell>
          <cell r="L211">
            <v>91944.098856959987</v>
          </cell>
          <cell r="M211">
            <v>8093.307459993599</v>
          </cell>
          <cell r="N211" t="str">
            <v>3F4</v>
          </cell>
          <cell r="O211">
            <v>330</v>
          </cell>
          <cell r="P211">
            <v>1</v>
          </cell>
          <cell r="Q211">
            <v>4.16</v>
          </cell>
          <cell r="R211">
            <v>1.5</v>
          </cell>
          <cell r="S211">
            <v>33.922437119999998</v>
          </cell>
          <cell r="T211">
            <v>115155.65601482341</v>
          </cell>
          <cell r="U211">
            <v>4</v>
          </cell>
          <cell r="V211">
            <v>10136.48664211882</v>
          </cell>
          <cell r="W211" t="str">
            <v>36F4</v>
          </cell>
          <cell r="X211">
            <v>158</v>
          </cell>
          <cell r="Y211">
            <v>488</v>
          </cell>
          <cell r="Z211">
            <v>0</v>
          </cell>
          <cell r="AA211">
            <v>0.17</v>
          </cell>
          <cell r="AB211">
            <v>7.0000000000000007E-2</v>
          </cell>
          <cell r="AC211">
            <v>1</v>
          </cell>
          <cell r="AD211">
            <v>1.07</v>
          </cell>
          <cell r="AE211">
            <v>319</v>
          </cell>
          <cell r="AF211">
            <v>3253.8</v>
          </cell>
        </row>
        <row r="212">
          <cell r="H212">
            <v>0</v>
          </cell>
          <cell r="M212">
            <v>0</v>
          </cell>
          <cell r="N212" t="str">
            <v>3F5</v>
          </cell>
          <cell r="O212">
            <v>270</v>
          </cell>
          <cell r="P212">
            <v>1</v>
          </cell>
          <cell r="Q212">
            <v>4.16</v>
          </cell>
          <cell r="R212">
            <v>1.5</v>
          </cell>
          <cell r="S212">
            <v>22.708408320000004</v>
          </cell>
          <cell r="T212">
            <v>77087.670555377685</v>
          </cell>
          <cell r="U212">
            <v>4</v>
          </cell>
          <cell r="V212">
            <v>6785.5819670382207</v>
          </cell>
          <cell r="W212" t="str">
            <v>35F2</v>
          </cell>
          <cell r="X212">
            <v>230</v>
          </cell>
          <cell r="Y212">
            <v>500</v>
          </cell>
          <cell r="Z212">
            <v>0</v>
          </cell>
          <cell r="AA212">
            <v>0.73</v>
          </cell>
          <cell r="AB212">
            <v>0.55000000000000004</v>
          </cell>
          <cell r="AC212">
            <v>1</v>
          </cell>
          <cell r="AD212">
            <v>1.55</v>
          </cell>
          <cell r="AE212">
            <v>251</v>
          </cell>
          <cell r="AF212">
            <v>10993.8</v>
          </cell>
        </row>
        <row r="213">
          <cell r="H213">
            <v>0</v>
          </cell>
          <cell r="M213">
            <v>0</v>
          </cell>
          <cell r="N213" t="str">
            <v>3F6</v>
          </cell>
          <cell r="O213">
            <v>40</v>
          </cell>
          <cell r="P213">
            <v>0</v>
          </cell>
          <cell r="Q213">
            <v>4.16</v>
          </cell>
          <cell r="R213">
            <v>1.5</v>
          </cell>
          <cell r="S213">
            <v>0.49840128000000017</v>
          </cell>
          <cell r="T213">
            <v>1691.9104648642567</v>
          </cell>
          <cell r="U213">
            <v>4</v>
          </cell>
          <cell r="V213">
            <v>148.92909667024901</v>
          </cell>
          <cell r="W213" t="str">
            <v>36F1</v>
          </cell>
          <cell r="X213">
            <v>123</v>
          </cell>
          <cell r="Y213">
            <v>163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3</v>
          </cell>
          <cell r="AF213">
            <v>0</v>
          </cell>
        </row>
        <row r="214">
          <cell r="H214">
            <v>0</v>
          </cell>
          <cell r="I214">
            <v>0.96</v>
          </cell>
          <cell r="J214">
            <v>32</v>
          </cell>
          <cell r="K214">
            <v>29.491199999999999</v>
          </cell>
          <cell r="L214">
            <v>100113.04525824</v>
          </cell>
          <cell r="M214">
            <v>8812.3725840383995</v>
          </cell>
          <cell r="N214" t="str">
            <v>4F1</v>
          </cell>
          <cell r="O214">
            <v>275</v>
          </cell>
          <cell r="P214">
            <v>1</v>
          </cell>
          <cell r="Q214">
            <v>4.16</v>
          </cell>
          <cell r="R214">
            <v>1.5</v>
          </cell>
          <cell r="S214">
            <v>23.557248000000001</v>
          </cell>
          <cell r="T214">
            <v>79969.20556584961</v>
          </cell>
          <cell r="U214">
            <v>4</v>
          </cell>
          <cell r="V214">
            <v>7039.2268348047364</v>
          </cell>
          <cell r="W214" t="str">
            <v>7F4</v>
          </cell>
          <cell r="X214">
            <v>0</v>
          </cell>
          <cell r="Y214">
            <v>275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416</v>
          </cell>
          <cell r="AF214">
            <v>0</v>
          </cell>
        </row>
        <row r="215">
          <cell r="H215">
            <v>0</v>
          </cell>
          <cell r="M215">
            <v>0</v>
          </cell>
          <cell r="N215" t="str">
            <v>4F2</v>
          </cell>
          <cell r="O215">
            <v>175</v>
          </cell>
          <cell r="P215">
            <v>0</v>
          </cell>
          <cell r="Q215">
            <v>4.16</v>
          </cell>
          <cell r="R215">
            <v>1.5</v>
          </cell>
          <cell r="S215">
            <v>9.5397120000000015</v>
          </cell>
          <cell r="T215">
            <v>32384.22374154241</v>
          </cell>
          <cell r="U215">
            <v>4</v>
          </cell>
          <cell r="V215">
            <v>2850.5959909539847</v>
          </cell>
          <cell r="W215" t="str">
            <v>7F1</v>
          </cell>
          <cell r="X215">
            <v>0</v>
          </cell>
          <cell r="Y215">
            <v>175</v>
          </cell>
          <cell r="Z215">
            <v>0</v>
          </cell>
          <cell r="AA215">
            <v>0</v>
          </cell>
          <cell r="AB215">
            <v>0</v>
          </cell>
          <cell r="AC215">
            <v>1</v>
          </cell>
          <cell r="AD215">
            <v>1</v>
          </cell>
          <cell r="AE215">
            <v>209</v>
          </cell>
          <cell r="AF215">
            <v>0</v>
          </cell>
        </row>
        <row r="216">
          <cell r="H216">
            <v>0</v>
          </cell>
          <cell r="M216">
            <v>0</v>
          </cell>
          <cell r="N216" t="str">
            <v>4F3</v>
          </cell>
          <cell r="O216">
            <v>220</v>
          </cell>
          <cell r="P216">
            <v>0</v>
          </cell>
          <cell r="Q216">
            <v>4.16</v>
          </cell>
          <cell r="R216">
            <v>1.5</v>
          </cell>
          <cell r="S216">
            <v>15.076638720000002</v>
          </cell>
          <cell r="T216">
            <v>51180.29156214375</v>
          </cell>
          <cell r="U216">
            <v>4</v>
          </cell>
          <cell r="V216">
            <v>4505.1051742750315</v>
          </cell>
          <cell r="W216" t="str">
            <v>9F3</v>
          </cell>
          <cell r="X216">
            <v>154</v>
          </cell>
          <cell r="Y216">
            <v>374</v>
          </cell>
          <cell r="Z216">
            <v>0</v>
          </cell>
          <cell r="AA216">
            <v>0.05</v>
          </cell>
          <cell r="AB216">
            <v>0.04</v>
          </cell>
          <cell r="AC216">
            <v>0</v>
          </cell>
          <cell r="AD216">
            <v>0.04</v>
          </cell>
          <cell r="AE216">
            <v>611</v>
          </cell>
          <cell r="AF216">
            <v>1833</v>
          </cell>
        </row>
        <row r="217">
          <cell r="H217">
            <v>0</v>
          </cell>
          <cell r="I217">
            <v>0.72</v>
          </cell>
          <cell r="J217">
            <v>32</v>
          </cell>
          <cell r="K217">
            <v>16.588799999999999</v>
          </cell>
          <cell r="L217">
            <v>56313.587957760006</v>
          </cell>
          <cell r="M217">
            <v>4956.9595785216006</v>
          </cell>
          <cell r="N217" t="str">
            <v>4F4</v>
          </cell>
          <cell r="O217">
            <v>220</v>
          </cell>
          <cell r="P217">
            <v>0</v>
          </cell>
          <cell r="Q217">
            <v>4.16</v>
          </cell>
          <cell r="R217">
            <v>1.5</v>
          </cell>
          <cell r="S217">
            <v>15.076638720000002</v>
          </cell>
          <cell r="T217">
            <v>51180.29156214375</v>
          </cell>
          <cell r="U217">
            <v>4</v>
          </cell>
          <cell r="V217">
            <v>4505.1051742750315</v>
          </cell>
          <cell r="W217" t="str">
            <v>4F5</v>
          </cell>
          <cell r="X217">
            <v>285</v>
          </cell>
          <cell r="Y217">
            <v>505</v>
          </cell>
          <cell r="Z217">
            <v>1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29</v>
          </cell>
          <cell r="AF217">
            <v>0</v>
          </cell>
        </row>
        <row r="218">
          <cell r="H218">
            <v>0</v>
          </cell>
          <cell r="M218">
            <v>0</v>
          </cell>
          <cell r="N218" t="str">
            <v>4F5</v>
          </cell>
          <cell r="O218">
            <v>285</v>
          </cell>
          <cell r="P218">
            <v>1</v>
          </cell>
          <cell r="Q218">
            <v>4.16</v>
          </cell>
          <cell r="R218">
            <v>1.5</v>
          </cell>
          <cell r="S218">
            <v>25.301652480000001</v>
          </cell>
          <cell r="T218">
            <v>85890.892192874511</v>
          </cell>
          <cell r="U218">
            <v>4</v>
          </cell>
          <cell r="V218">
            <v>7560.4786731506083</v>
          </cell>
          <cell r="W218" t="str">
            <v>9F2</v>
          </cell>
          <cell r="X218">
            <v>276</v>
          </cell>
          <cell r="Y218">
            <v>561</v>
          </cell>
          <cell r="Z218">
            <v>1</v>
          </cell>
          <cell r="AA218">
            <v>1.25</v>
          </cell>
          <cell r="AB218">
            <v>0.61</v>
          </cell>
          <cell r="AC218">
            <v>3</v>
          </cell>
          <cell r="AD218">
            <v>3.61</v>
          </cell>
          <cell r="AE218">
            <v>242</v>
          </cell>
          <cell r="AF218">
            <v>18150</v>
          </cell>
        </row>
        <row r="219">
          <cell r="H219">
            <v>0</v>
          </cell>
          <cell r="I219">
            <v>0.81333333333333324</v>
          </cell>
          <cell r="J219">
            <v>32</v>
          </cell>
          <cell r="K219">
            <v>21.16835555555555</v>
          </cell>
          <cell r="L219">
            <v>71859.691629226654</v>
          </cell>
          <cell r="M219">
            <v>6325.393207022933</v>
          </cell>
          <cell r="N219" t="str">
            <v>7F1</v>
          </cell>
          <cell r="O219">
            <v>0</v>
          </cell>
          <cell r="P219">
            <v>0</v>
          </cell>
          <cell r="Q219">
            <v>4.16</v>
          </cell>
          <cell r="R219">
            <v>3</v>
          </cell>
          <cell r="S219">
            <v>0</v>
          </cell>
          <cell r="T219">
            <v>0</v>
          </cell>
          <cell r="U219">
            <v>4</v>
          </cell>
          <cell r="V219">
            <v>0</v>
          </cell>
          <cell r="W219" t="str">
            <v>4F2</v>
          </cell>
          <cell r="X219">
            <v>175</v>
          </cell>
          <cell r="Y219">
            <v>175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H220">
            <v>0</v>
          </cell>
          <cell r="M220">
            <v>0</v>
          </cell>
          <cell r="N220" t="str">
            <v>7F2</v>
          </cell>
          <cell r="O220">
            <v>240</v>
          </cell>
          <cell r="P220">
            <v>0</v>
          </cell>
          <cell r="Q220">
            <v>4.16</v>
          </cell>
          <cell r="R220">
            <v>3</v>
          </cell>
          <cell r="S220">
            <v>35.88489216</v>
          </cell>
          <cell r="T220">
            <v>121817.55347022643</v>
          </cell>
          <cell r="U220">
            <v>4</v>
          </cell>
          <cell r="V220">
            <v>10722.894960257927</v>
          </cell>
          <cell r="W220" t="str">
            <v>9F5</v>
          </cell>
          <cell r="X220">
            <v>230</v>
          </cell>
          <cell r="Y220">
            <v>470</v>
          </cell>
          <cell r="Z220">
            <v>0</v>
          </cell>
          <cell r="AA220">
            <v>1.1599999999999999</v>
          </cell>
          <cell r="AB220">
            <v>2.12</v>
          </cell>
          <cell r="AC220">
            <v>1</v>
          </cell>
          <cell r="AD220">
            <v>3.12</v>
          </cell>
          <cell r="AE220">
            <v>611</v>
          </cell>
          <cell r="AF220">
            <v>42525.599999999999</v>
          </cell>
        </row>
        <row r="221">
          <cell r="H221">
            <v>0</v>
          </cell>
          <cell r="M221">
            <v>0</v>
          </cell>
          <cell r="N221" t="str">
            <v>7F3</v>
          </cell>
          <cell r="O221">
            <v>100</v>
          </cell>
          <cell r="P221">
            <v>0</v>
          </cell>
          <cell r="Q221">
            <v>4.16</v>
          </cell>
          <cell r="R221">
            <v>3</v>
          </cell>
          <cell r="S221">
            <v>6.2300160000000009</v>
          </cell>
          <cell r="T221">
            <v>21148.880810803203</v>
          </cell>
          <cell r="U221">
            <v>4</v>
          </cell>
          <cell r="V221">
            <v>1861.6137083781123</v>
          </cell>
          <cell r="W221" t="str">
            <v>4F2</v>
          </cell>
          <cell r="X221">
            <v>175</v>
          </cell>
          <cell r="Y221">
            <v>275</v>
          </cell>
          <cell r="Z221">
            <v>0</v>
          </cell>
          <cell r="AA221">
            <v>0.02</v>
          </cell>
          <cell r="AB221">
            <v>0.03</v>
          </cell>
          <cell r="AC221">
            <v>0</v>
          </cell>
          <cell r="AD221">
            <v>0.03</v>
          </cell>
          <cell r="AE221">
            <v>368</v>
          </cell>
          <cell r="AF221">
            <v>441.6</v>
          </cell>
        </row>
        <row r="222">
          <cell r="H222">
            <v>0</v>
          </cell>
          <cell r="M222">
            <v>0</v>
          </cell>
          <cell r="N222" t="str">
            <v>7F4</v>
          </cell>
          <cell r="O222">
            <v>0</v>
          </cell>
          <cell r="P222">
            <v>0</v>
          </cell>
          <cell r="Q222">
            <v>4.16</v>
          </cell>
          <cell r="R222">
            <v>3</v>
          </cell>
          <cell r="S222">
            <v>0</v>
          </cell>
          <cell r="T222">
            <v>0</v>
          </cell>
          <cell r="U222">
            <v>4</v>
          </cell>
          <cell r="V222">
            <v>0</v>
          </cell>
          <cell r="W222" t="str">
            <v>4F1</v>
          </cell>
          <cell r="X222">
            <v>275</v>
          </cell>
          <cell r="Y222">
            <v>275</v>
          </cell>
          <cell r="Z222">
            <v>0</v>
          </cell>
          <cell r="AA222">
            <v>0.02</v>
          </cell>
          <cell r="AB222">
            <v>1</v>
          </cell>
          <cell r="AC222">
            <v>0</v>
          </cell>
          <cell r="AD222">
            <v>1</v>
          </cell>
          <cell r="AE222">
            <v>2</v>
          </cell>
          <cell r="AF222">
            <v>2.4</v>
          </cell>
        </row>
        <row r="223">
          <cell r="H223">
            <v>0</v>
          </cell>
          <cell r="M223">
            <v>0</v>
          </cell>
          <cell r="N223" t="str">
            <v>7F5</v>
          </cell>
          <cell r="O223">
            <v>140</v>
          </cell>
          <cell r="P223">
            <v>0</v>
          </cell>
          <cell r="Q223">
            <v>4.16</v>
          </cell>
          <cell r="R223">
            <v>3</v>
          </cell>
          <cell r="S223">
            <v>12.21083136</v>
          </cell>
          <cell r="T223">
            <v>41451.806389174279</v>
          </cell>
          <cell r="U223">
            <v>4</v>
          </cell>
          <cell r="V223">
            <v>3648.7628684210999</v>
          </cell>
          <cell r="W223" t="str">
            <v>9F5</v>
          </cell>
          <cell r="X223">
            <v>230</v>
          </cell>
          <cell r="Y223">
            <v>370</v>
          </cell>
          <cell r="Z223">
            <v>0</v>
          </cell>
          <cell r="AA223">
            <v>2.59</v>
          </cell>
          <cell r="AB223">
            <v>2</v>
          </cell>
          <cell r="AC223">
            <v>0</v>
          </cell>
          <cell r="AD223">
            <v>2</v>
          </cell>
          <cell r="AE223">
            <v>217</v>
          </cell>
          <cell r="AF223">
            <v>33721.799999999996</v>
          </cell>
        </row>
        <row r="224">
          <cell r="H224">
            <v>0</v>
          </cell>
          <cell r="I224">
            <v>0</v>
          </cell>
          <cell r="J224">
            <v>32</v>
          </cell>
          <cell r="K224">
            <v>0</v>
          </cell>
          <cell r="L224">
            <v>0</v>
          </cell>
          <cell r="M224">
            <v>0</v>
          </cell>
          <cell r="N224" t="str">
            <v>7F6</v>
          </cell>
          <cell r="O224">
            <v>0</v>
          </cell>
          <cell r="P224">
            <v>0</v>
          </cell>
          <cell r="Q224">
            <v>4.16</v>
          </cell>
          <cell r="R224">
            <v>3</v>
          </cell>
          <cell r="S224">
            <v>0</v>
          </cell>
          <cell r="T224">
            <v>0</v>
          </cell>
          <cell r="U224">
            <v>4</v>
          </cell>
          <cell r="V224">
            <v>0</v>
          </cell>
          <cell r="W224" t="str">
            <v>2F4</v>
          </cell>
          <cell r="X224">
            <v>260</v>
          </cell>
          <cell r="Y224">
            <v>260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H225">
            <v>0</v>
          </cell>
          <cell r="M225">
            <v>0</v>
          </cell>
          <cell r="N225" t="str">
            <v>7F7</v>
          </cell>
          <cell r="O225">
            <v>0</v>
          </cell>
          <cell r="P225">
            <v>0</v>
          </cell>
          <cell r="Q225">
            <v>4.16</v>
          </cell>
          <cell r="R225">
            <v>3</v>
          </cell>
          <cell r="S225">
            <v>0</v>
          </cell>
          <cell r="T225">
            <v>0</v>
          </cell>
          <cell r="U225">
            <v>4</v>
          </cell>
          <cell r="V225">
            <v>0</v>
          </cell>
          <cell r="W225" t="str">
            <v>2F4</v>
          </cell>
          <cell r="X225">
            <v>260</v>
          </cell>
          <cell r="Y225">
            <v>260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H226">
            <v>0</v>
          </cell>
          <cell r="M226">
            <v>0</v>
          </cell>
          <cell r="N226" t="str">
            <v>7F8</v>
          </cell>
          <cell r="O226">
            <v>0</v>
          </cell>
          <cell r="P226">
            <v>0</v>
          </cell>
          <cell r="Q226">
            <v>4.16</v>
          </cell>
          <cell r="R226">
            <v>3</v>
          </cell>
          <cell r="S226">
            <v>0</v>
          </cell>
          <cell r="T226">
            <v>0</v>
          </cell>
          <cell r="U226">
            <v>4</v>
          </cell>
          <cell r="V226">
            <v>0</v>
          </cell>
          <cell r="W226" t="str">
            <v>7F5</v>
          </cell>
          <cell r="X226">
            <v>140</v>
          </cell>
          <cell r="Y226">
            <v>140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H227">
            <v>0</v>
          </cell>
          <cell r="I227">
            <v>0.82</v>
          </cell>
          <cell r="J227">
            <v>32</v>
          </cell>
          <cell r="K227">
            <v>21.516799999999996</v>
          </cell>
          <cell r="L227">
            <v>73042.547343359998</v>
          </cell>
          <cell r="M227">
            <v>6429.5131570176</v>
          </cell>
          <cell r="N227" t="str">
            <v>9F1</v>
          </cell>
          <cell r="O227">
            <v>145</v>
          </cell>
          <cell r="P227">
            <v>0</v>
          </cell>
          <cell r="Q227">
            <v>4.16</v>
          </cell>
          <cell r="R227">
            <v>2</v>
          </cell>
          <cell r="S227">
            <v>8.7324057599999989</v>
          </cell>
          <cell r="T227">
            <v>29643.681269809149</v>
          </cell>
          <cell r="U227">
            <v>4</v>
          </cell>
          <cell r="V227">
            <v>2609.3618812433201</v>
          </cell>
          <cell r="W227" t="str">
            <v>1F6</v>
          </cell>
          <cell r="X227">
            <v>200</v>
          </cell>
          <cell r="Y227">
            <v>345</v>
          </cell>
          <cell r="Z227">
            <v>0</v>
          </cell>
          <cell r="AA227">
            <v>0.16</v>
          </cell>
          <cell r="AB227">
            <v>0.03</v>
          </cell>
          <cell r="AC227">
            <v>1</v>
          </cell>
          <cell r="AD227">
            <v>1.03</v>
          </cell>
          <cell r="AE227">
            <v>328</v>
          </cell>
          <cell r="AF227">
            <v>3148.8</v>
          </cell>
        </row>
        <row r="228">
          <cell r="H228">
            <v>0</v>
          </cell>
          <cell r="M228">
            <v>0</v>
          </cell>
          <cell r="N228" t="str">
            <v>9F2</v>
          </cell>
          <cell r="O228">
            <v>276</v>
          </cell>
          <cell r="P228">
            <v>1</v>
          </cell>
          <cell r="Q228">
            <v>4.16</v>
          </cell>
          <cell r="R228">
            <v>2</v>
          </cell>
          <cell r="S228">
            <v>31.638513254400003</v>
          </cell>
          <cell r="T228">
            <v>107402.47630958298</v>
          </cell>
          <cell r="U228">
            <v>4</v>
          </cell>
          <cell r="V228">
            <v>9454.019056627405</v>
          </cell>
          <cell r="W228" t="str">
            <v>4F5</v>
          </cell>
          <cell r="X228">
            <v>285</v>
          </cell>
          <cell r="Y228">
            <v>561</v>
          </cell>
          <cell r="Z228">
            <v>1</v>
          </cell>
          <cell r="AA228">
            <v>0.31</v>
          </cell>
          <cell r="AB228">
            <v>0.41</v>
          </cell>
          <cell r="AC228">
            <v>0</v>
          </cell>
          <cell r="AD228">
            <v>0.41</v>
          </cell>
          <cell r="AE228">
            <v>74</v>
          </cell>
          <cell r="AF228">
            <v>1376.4</v>
          </cell>
        </row>
        <row r="229">
          <cell r="H229">
            <v>0</v>
          </cell>
          <cell r="M229">
            <v>0</v>
          </cell>
          <cell r="N229" t="str">
            <v>9F3</v>
          </cell>
          <cell r="O229">
            <v>154</v>
          </cell>
          <cell r="P229">
            <v>0</v>
          </cell>
          <cell r="Q229">
            <v>4.16</v>
          </cell>
          <cell r="R229">
            <v>2</v>
          </cell>
          <cell r="S229">
            <v>9.8500706304000012</v>
          </cell>
          <cell r="T229">
            <v>33437.790487267252</v>
          </cell>
          <cell r="U229">
            <v>4</v>
          </cell>
          <cell r="V229">
            <v>2943.3353805263541</v>
          </cell>
          <cell r="W229" t="str">
            <v>4F3</v>
          </cell>
          <cell r="X229">
            <v>220</v>
          </cell>
          <cell r="Y229">
            <v>374</v>
          </cell>
          <cell r="Z229">
            <v>0</v>
          </cell>
          <cell r="AA229">
            <v>0.11</v>
          </cell>
          <cell r="AB229">
            <v>0.12</v>
          </cell>
          <cell r="AC229">
            <v>0</v>
          </cell>
          <cell r="AD229">
            <v>0.12</v>
          </cell>
          <cell r="AE229">
            <v>346</v>
          </cell>
          <cell r="AF229">
            <v>2283.6000000000004</v>
          </cell>
        </row>
        <row r="230">
          <cell r="H230">
            <v>0</v>
          </cell>
          <cell r="I230">
            <v>0.86</v>
          </cell>
          <cell r="J230">
            <v>32</v>
          </cell>
          <cell r="K230">
            <v>23.667199999999998</v>
          </cell>
          <cell r="L230">
            <v>80342.456893440001</v>
          </cell>
          <cell r="M230">
            <v>7072.0819912704001</v>
          </cell>
          <cell r="N230" t="str">
            <v>9F4</v>
          </cell>
          <cell r="O230">
            <v>286</v>
          </cell>
          <cell r="P230">
            <v>1</v>
          </cell>
          <cell r="Q230">
            <v>4.16</v>
          </cell>
          <cell r="R230">
            <v>2</v>
          </cell>
          <cell r="S230">
            <v>33.972692582400001</v>
          </cell>
          <cell r="T230">
            <v>115326.25698669723</v>
          </cell>
          <cell r="U230">
            <v>4</v>
          </cell>
          <cell r="V230">
            <v>10151.503659366404</v>
          </cell>
          <cell r="W230" t="str">
            <v>35F2</v>
          </cell>
          <cell r="X230">
            <v>230</v>
          </cell>
          <cell r="Y230">
            <v>516</v>
          </cell>
          <cell r="Z230">
            <v>1</v>
          </cell>
          <cell r="AA230">
            <v>7.0000000000000007E-2</v>
          </cell>
          <cell r="AB230">
            <v>0.04</v>
          </cell>
          <cell r="AC230">
            <v>2</v>
          </cell>
          <cell r="AD230">
            <v>2.04</v>
          </cell>
          <cell r="AE230">
            <v>707</v>
          </cell>
          <cell r="AF230">
            <v>2969.4</v>
          </cell>
        </row>
        <row r="231">
          <cell r="H231">
            <v>0</v>
          </cell>
          <cell r="M231">
            <v>0</v>
          </cell>
          <cell r="N231" t="str">
            <v>9F5</v>
          </cell>
          <cell r="O231">
            <v>230</v>
          </cell>
          <cell r="P231">
            <v>0</v>
          </cell>
          <cell r="Q231">
            <v>4.16</v>
          </cell>
          <cell r="R231">
            <v>2</v>
          </cell>
          <cell r="S231">
            <v>21.971189759999998</v>
          </cell>
          <cell r="T231">
            <v>74585.052992765952</v>
          </cell>
          <cell r="U231">
            <v>4</v>
          </cell>
          <cell r="V231">
            <v>6565.2910115468076</v>
          </cell>
          <cell r="W231" t="str">
            <v>7F5</v>
          </cell>
          <cell r="X231">
            <v>140</v>
          </cell>
          <cell r="Y231">
            <v>370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606</v>
          </cell>
          <cell r="AF231">
            <v>0</v>
          </cell>
        </row>
        <row r="232">
          <cell r="H232">
            <v>0</v>
          </cell>
          <cell r="I232">
            <v>0.76</v>
          </cell>
          <cell r="J232">
            <v>32</v>
          </cell>
          <cell r="K232">
            <v>18.4832</v>
          </cell>
          <cell r="L232">
            <v>62744.460656640003</v>
          </cell>
          <cell r="M232">
            <v>5523.0321229824003</v>
          </cell>
          <cell r="N232" t="str">
            <v>11F1</v>
          </cell>
          <cell r="O232">
            <v>0</v>
          </cell>
          <cell r="P232">
            <v>0</v>
          </cell>
          <cell r="Q232">
            <v>4.16</v>
          </cell>
          <cell r="R232">
            <v>1.6</v>
          </cell>
          <cell r="S232">
            <v>0</v>
          </cell>
          <cell r="T232">
            <v>0</v>
          </cell>
          <cell r="U232">
            <v>4</v>
          </cell>
          <cell r="V232">
            <v>0</v>
          </cell>
          <cell r="W232" t="str">
            <v>11F5</v>
          </cell>
          <cell r="X232">
            <v>170</v>
          </cell>
          <cell r="Y232">
            <v>170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39</v>
          </cell>
          <cell r="AF232">
            <v>0</v>
          </cell>
        </row>
        <row r="233">
          <cell r="H233">
            <v>0</v>
          </cell>
          <cell r="M233">
            <v>0</v>
          </cell>
          <cell r="N233" t="str">
            <v>11F2</v>
          </cell>
          <cell r="O233">
            <v>290</v>
          </cell>
          <cell r="P233">
            <v>1</v>
          </cell>
          <cell r="Q233">
            <v>4.16</v>
          </cell>
          <cell r="R233">
            <v>1.6</v>
          </cell>
          <cell r="S233">
            <v>27.943698431999998</v>
          </cell>
          <cell r="T233">
            <v>94859.780063389291</v>
          </cell>
          <cell r="U233">
            <v>4</v>
          </cell>
          <cell r="V233">
            <v>8349.9580199786251</v>
          </cell>
          <cell r="W233" t="str">
            <v>3F4</v>
          </cell>
          <cell r="X233">
            <v>330</v>
          </cell>
          <cell r="Y233">
            <v>620</v>
          </cell>
          <cell r="Z233">
            <v>1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320</v>
          </cell>
          <cell r="AF233">
            <v>0</v>
          </cell>
        </row>
        <row r="234">
          <cell r="H234">
            <v>0</v>
          </cell>
          <cell r="M234">
            <v>0</v>
          </cell>
          <cell r="N234" t="str">
            <v>11F3</v>
          </cell>
          <cell r="O234">
            <v>220</v>
          </cell>
          <cell r="P234">
            <v>0</v>
          </cell>
          <cell r="Q234">
            <v>4.16</v>
          </cell>
          <cell r="R234">
            <v>1.6</v>
          </cell>
          <cell r="S234">
            <v>16.081747968000002</v>
          </cell>
          <cell r="T234">
            <v>54592.31099962</v>
          </cell>
          <cell r="U234">
            <v>4</v>
          </cell>
          <cell r="V234">
            <v>4805.4455192267005</v>
          </cell>
          <cell r="W234" t="str">
            <v>35F2</v>
          </cell>
          <cell r="X234">
            <v>230</v>
          </cell>
          <cell r="Y234">
            <v>450</v>
          </cell>
          <cell r="Z234">
            <v>0</v>
          </cell>
          <cell r="AA234">
            <v>0.9</v>
          </cell>
          <cell r="AB234">
            <v>0.34</v>
          </cell>
          <cell r="AC234">
            <v>1</v>
          </cell>
          <cell r="AD234">
            <v>1.34</v>
          </cell>
          <cell r="AE234">
            <v>424</v>
          </cell>
          <cell r="AF234">
            <v>22896</v>
          </cell>
        </row>
        <row r="235">
          <cell r="H235">
            <v>0</v>
          </cell>
          <cell r="I235">
            <v>0.86</v>
          </cell>
          <cell r="J235">
            <v>32</v>
          </cell>
          <cell r="K235">
            <v>23.667199999999998</v>
          </cell>
          <cell r="L235">
            <v>80342.456893440001</v>
          </cell>
          <cell r="M235">
            <v>7072.0819912704001</v>
          </cell>
          <cell r="N235" t="str">
            <v>11F4</v>
          </cell>
          <cell r="O235">
            <v>270</v>
          </cell>
          <cell r="P235">
            <v>1</v>
          </cell>
          <cell r="Q235">
            <v>4.16</v>
          </cell>
          <cell r="R235">
            <v>1.6</v>
          </cell>
          <cell r="S235">
            <v>24.222302208000002</v>
          </cell>
          <cell r="T235">
            <v>82226.84859240285</v>
          </cell>
          <cell r="U235">
            <v>4</v>
          </cell>
          <cell r="V235">
            <v>7237.9540981741011</v>
          </cell>
          <cell r="W235" t="str">
            <v>35F1</v>
          </cell>
          <cell r="X235">
            <v>175</v>
          </cell>
          <cell r="Y235">
            <v>445</v>
          </cell>
          <cell r="Z235">
            <v>0</v>
          </cell>
          <cell r="AA235">
            <v>0.01</v>
          </cell>
          <cell r="AB235">
            <v>0.02</v>
          </cell>
          <cell r="AC235">
            <v>0</v>
          </cell>
          <cell r="AD235">
            <v>0.02</v>
          </cell>
          <cell r="AE235">
            <v>383</v>
          </cell>
          <cell r="AF235">
            <v>229.8</v>
          </cell>
        </row>
        <row r="236">
          <cell r="H236">
            <v>0</v>
          </cell>
          <cell r="M236">
            <v>0</v>
          </cell>
          <cell r="N236" t="str">
            <v>11F5</v>
          </cell>
          <cell r="O236">
            <v>170</v>
          </cell>
          <cell r="P236">
            <v>0</v>
          </cell>
          <cell r="Q236">
            <v>4.16</v>
          </cell>
          <cell r="R236">
            <v>1.6</v>
          </cell>
          <cell r="S236">
            <v>9.6025313279999995</v>
          </cell>
          <cell r="T236">
            <v>32597.474956384667</v>
          </cell>
          <cell r="U236">
            <v>4</v>
          </cell>
          <cell r="V236">
            <v>2869.3672625134632</v>
          </cell>
          <cell r="W236" t="str">
            <v>11F1</v>
          </cell>
          <cell r="X236">
            <v>0</v>
          </cell>
          <cell r="Y236">
            <v>170</v>
          </cell>
          <cell r="Z236">
            <v>0</v>
          </cell>
          <cell r="AA236">
            <v>0.17</v>
          </cell>
          <cell r="AB236">
            <v>0.21</v>
          </cell>
          <cell r="AC236">
            <v>0</v>
          </cell>
          <cell r="AD236">
            <v>0.21</v>
          </cell>
          <cell r="AE236">
            <v>39</v>
          </cell>
          <cell r="AF236">
            <v>397.80000000000007</v>
          </cell>
        </row>
        <row r="237">
          <cell r="H237">
            <v>0</v>
          </cell>
          <cell r="I237">
            <v>0.78</v>
          </cell>
          <cell r="J237">
            <v>32</v>
          </cell>
          <cell r="K237">
            <v>19.468800000000002</v>
          </cell>
          <cell r="L237">
            <v>66090.252533760009</v>
          </cell>
          <cell r="M237">
            <v>5817.5428386816011</v>
          </cell>
          <cell r="N237" t="str">
            <v>25F1</v>
          </cell>
          <cell r="O237">
            <v>250</v>
          </cell>
          <cell r="P237">
            <v>0</v>
          </cell>
          <cell r="Q237">
            <v>4.16</v>
          </cell>
          <cell r="R237">
            <v>1.8</v>
          </cell>
          <cell r="S237">
            <v>23.362560000000002</v>
          </cell>
          <cell r="T237">
            <v>79308.303040512008</v>
          </cell>
          <cell r="U237">
            <v>4</v>
          </cell>
          <cell r="V237">
            <v>6981.0514064179206</v>
          </cell>
          <cell r="W237" t="str">
            <v>67F2</v>
          </cell>
          <cell r="X237">
            <v>250</v>
          </cell>
          <cell r="Y237">
            <v>500</v>
          </cell>
          <cell r="Z237">
            <v>0</v>
          </cell>
          <cell r="AA237">
            <v>0</v>
          </cell>
          <cell r="AB237">
            <v>0</v>
          </cell>
          <cell r="AC237">
            <v>1</v>
          </cell>
          <cell r="AD237">
            <v>1</v>
          </cell>
          <cell r="AE237">
            <v>194</v>
          </cell>
          <cell r="AF237">
            <v>0</v>
          </cell>
        </row>
        <row r="238">
          <cell r="H238">
            <v>0</v>
          </cell>
          <cell r="M238">
            <v>0</v>
          </cell>
          <cell r="N238" t="str">
            <v>25F2</v>
          </cell>
          <cell r="O238">
            <v>430</v>
          </cell>
          <cell r="P238">
            <v>1</v>
          </cell>
          <cell r="Q238">
            <v>4.16</v>
          </cell>
          <cell r="R238">
            <v>1.8</v>
          </cell>
          <cell r="S238">
            <v>69.115797504</v>
          </cell>
          <cell r="T238">
            <v>234625.68371505072</v>
          </cell>
          <cell r="U238">
            <v>4</v>
          </cell>
          <cell r="V238">
            <v>20652.742480746776</v>
          </cell>
          <cell r="W238" t="str">
            <v>1F4</v>
          </cell>
          <cell r="X238">
            <v>140</v>
          </cell>
          <cell r="Y238">
            <v>570</v>
          </cell>
          <cell r="Z238">
            <v>1</v>
          </cell>
          <cell r="AA238">
            <v>0.13</v>
          </cell>
          <cell r="AB238">
            <v>0.1</v>
          </cell>
          <cell r="AC238">
            <v>4</v>
          </cell>
          <cell r="AD238">
            <v>4.0999999999999996</v>
          </cell>
          <cell r="AE238">
            <v>326</v>
          </cell>
          <cell r="AF238">
            <v>2542.8000000000002</v>
          </cell>
        </row>
        <row r="239">
          <cell r="H239">
            <v>0</v>
          </cell>
          <cell r="M239">
            <v>0</v>
          </cell>
          <cell r="N239" t="str">
            <v>25F3</v>
          </cell>
          <cell r="O239">
            <v>350</v>
          </cell>
          <cell r="P239">
            <v>1</v>
          </cell>
          <cell r="Q239">
            <v>4.16</v>
          </cell>
          <cell r="R239">
            <v>1.8</v>
          </cell>
          <cell r="S239">
            <v>45.790617600000012</v>
          </cell>
          <cell r="T239">
            <v>155444.27395940357</v>
          </cell>
          <cell r="U239">
            <v>4</v>
          </cell>
          <cell r="V239">
            <v>13682.860756579128</v>
          </cell>
          <cell r="W239" t="str">
            <v>1F4</v>
          </cell>
          <cell r="X239">
            <v>140</v>
          </cell>
          <cell r="Y239">
            <v>490</v>
          </cell>
          <cell r="Z239">
            <v>0</v>
          </cell>
          <cell r="AA239">
            <v>0.02</v>
          </cell>
          <cell r="AB239">
            <v>0.05</v>
          </cell>
          <cell r="AC239">
            <v>0</v>
          </cell>
          <cell r="AD239">
            <v>0.05</v>
          </cell>
          <cell r="AE239">
            <v>346</v>
          </cell>
          <cell r="AF239">
            <v>415.2</v>
          </cell>
        </row>
        <row r="240">
          <cell r="H240">
            <v>0</v>
          </cell>
          <cell r="I240">
            <v>0.7</v>
          </cell>
          <cell r="J240">
            <v>32</v>
          </cell>
          <cell r="K240">
            <v>15.679999999999998</v>
          </cell>
          <cell r="L240">
            <v>53228.507136</v>
          </cell>
          <cell r="M240">
            <v>4685.3977497599999</v>
          </cell>
          <cell r="N240" t="str">
            <v>35F1</v>
          </cell>
          <cell r="O240">
            <v>175</v>
          </cell>
          <cell r="P240">
            <v>0</v>
          </cell>
          <cell r="Q240">
            <v>4.16</v>
          </cell>
          <cell r="R240">
            <v>2</v>
          </cell>
          <cell r="S240">
            <v>12.719616000000002</v>
          </cell>
          <cell r="T240">
            <v>43178.964988723208</v>
          </cell>
          <cell r="U240">
            <v>4</v>
          </cell>
          <cell r="V240">
            <v>3800.7946546053126</v>
          </cell>
          <cell r="W240" t="str">
            <v>11F4</v>
          </cell>
          <cell r="X240">
            <v>270</v>
          </cell>
          <cell r="Y240">
            <v>445</v>
          </cell>
          <cell r="Z240">
            <v>0</v>
          </cell>
          <cell r="AA240">
            <v>0.04</v>
          </cell>
          <cell r="AB240">
            <v>0.04</v>
          </cell>
          <cell r="AC240">
            <v>1</v>
          </cell>
          <cell r="AD240">
            <v>1.04</v>
          </cell>
          <cell r="AE240">
            <v>744</v>
          </cell>
          <cell r="AF240">
            <v>1785.6000000000001</v>
          </cell>
        </row>
        <row r="241">
          <cell r="H241">
            <v>0</v>
          </cell>
          <cell r="M241">
            <v>0</v>
          </cell>
          <cell r="N241" t="str">
            <v>35F2</v>
          </cell>
          <cell r="O241">
            <v>230</v>
          </cell>
          <cell r="P241">
            <v>0</v>
          </cell>
          <cell r="Q241">
            <v>4.16</v>
          </cell>
          <cell r="R241">
            <v>2</v>
          </cell>
          <cell r="S241">
            <v>21.971189759999998</v>
          </cell>
          <cell r="T241">
            <v>74585.052992765952</v>
          </cell>
          <cell r="U241">
            <v>4</v>
          </cell>
          <cell r="V241">
            <v>6565.2910115468076</v>
          </cell>
          <cell r="W241" t="str">
            <v>11F3</v>
          </cell>
          <cell r="X241">
            <v>220</v>
          </cell>
          <cell r="Y241">
            <v>450</v>
          </cell>
          <cell r="Z241">
            <v>0</v>
          </cell>
          <cell r="AA241">
            <v>0</v>
          </cell>
          <cell r="AB241">
            <v>0.01</v>
          </cell>
          <cell r="AC241">
            <v>0</v>
          </cell>
          <cell r="AD241">
            <v>0.01</v>
          </cell>
          <cell r="AE241">
            <v>184</v>
          </cell>
          <cell r="AF241">
            <v>0</v>
          </cell>
        </row>
        <row r="242">
          <cell r="H242">
            <v>0</v>
          </cell>
          <cell r="I242">
            <v>0.67</v>
          </cell>
          <cell r="J242">
            <v>32</v>
          </cell>
          <cell r="K242">
            <v>14.364800000000002</v>
          </cell>
          <cell r="L242">
            <v>48763.83031296001</v>
          </cell>
          <cell r="M242">
            <v>4292.3980609536011</v>
          </cell>
          <cell r="N242" t="str">
            <v>36F1</v>
          </cell>
          <cell r="O242">
            <v>123</v>
          </cell>
          <cell r="P242">
            <v>0</v>
          </cell>
          <cell r="Q242">
            <v>4.16</v>
          </cell>
          <cell r="R242">
            <v>2</v>
          </cell>
          <cell r="S242">
            <v>6.2835941375999997</v>
          </cell>
          <cell r="T242">
            <v>21330.761185776108</v>
          </cell>
          <cell r="U242">
            <v>4</v>
          </cell>
          <cell r="V242">
            <v>1877.6235862701637</v>
          </cell>
          <cell r="W242" t="str">
            <v>3F6</v>
          </cell>
          <cell r="X242">
            <v>40</v>
          </cell>
          <cell r="Y242">
            <v>163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23</v>
          </cell>
          <cell r="AF242">
            <v>0</v>
          </cell>
        </row>
        <row r="243">
          <cell r="H243">
            <v>0</v>
          </cell>
          <cell r="M243">
            <v>0</v>
          </cell>
          <cell r="N243" t="str">
            <v>36F2</v>
          </cell>
          <cell r="O243">
            <v>117</v>
          </cell>
          <cell r="P243">
            <v>0</v>
          </cell>
          <cell r="Q243">
            <v>4.16</v>
          </cell>
          <cell r="R243">
            <v>2</v>
          </cell>
          <cell r="S243">
            <v>5.6855126015999993</v>
          </cell>
          <cell r="T243">
            <v>19300.468627938997</v>
          </cell>
          <cell r="U243">
            <v>4</v>
          </cell>
          <cell r="V243">
            <v>1698.9086702658647</v>
          </cell>
          <cell r="W243" t="str">
            <v>36F1</v>
          </cell>
          <cell r="X243">
            <v>123</v>
          </cell>
          <cell r="Y243">
            <v>240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118</v>
          </cell>
          <cell r="AF243">
            <v>0</v>
          </cell>
        </row>
        <row r="244">
          <cell r="H244">
            <v>0</v>
          </cell>
          <cell r="M244">
            <v>0</v>
          </cell>
          <cell r="N244" t="str">
            <v>36F3</v>
          </cell>
          <cell r="O244">
            <v>280</v>
          </cell>
          <cell r="P244">
            <v>1</v>
          </cell>
          <cell r="Q244">
            <v>4.16</v>
          </cell>
          <cell r="R244">
            <v>2</v>
          </cell>
          <cell r="S244">
            <v>32.562216960000001</v>
          </cell>
          <cell r="T244">
            <v>110538.1503711314</v>
          </cell>
          <cell r="U244">
            <v>4</v>
          </cell>
          <cell r="V244">
            <v>9730.0343157896004</v>
          </cell>
          <cell r="W244" t="str">
            <v>36F2</v>
          </cell>
          <cell r="X244">
            <v>117</v>
          </cell>
          <cell r="Y244">
            <v>397</v>
          </cell>
          <cell r="Z244">
            <v>0</v>
          </cell>
          <cell r="AA244">
            <v>0.1</v>
          </cell>
          <cell r="AB244">
            <v>0.04</v>
          </cell>
          <cell r="AC244">
            <v>1</v>
          </cell>
          <cell r="AD244">
            <v>1.04</v>
          </cell>
          <cell r="AE244">
            <v>57</v>
          </cell>
          <cell r="AF244">
            <v>342</v>
          </cell>
        </row>
        <row r="245">
          <cell r="H245">
            <v>0</v>
          </cell>
          <cell r="M245">
            <v>0</v>
          </cell>
          <cell r="N245" t="str">
            <v>36F4</v>
          </cell>
          <cell r="O245">
            <v>158</v>
          </cell>
          <cell r="P245">
            <v>0</v>
          </cell>
          <cell r="Q245">
            <v>4.16</v>
          </cell>
          <cell r="R245">
            <v>2</v>
          </cell>
          <cell r="S245">
            <v>10.368407961600003</v>
          </cell>
          <cell r="T245">
            <v>35197.377370726084</v>
          </cell>
          <cell r="U245">
            <v>4</v>
          </cell>
          <cell r="V245">
            <v>3098.2216410634137</v>
          </cell>
          <cell r="W245" t="str">
            <v>3F2</v>
          </cell>
          <cell r="X245">
            <v>200</v>
          </cell>
          <cell r="Y245">
            <v>358</v>
          </cell>
          <cell r="Z245">
            <v>0</v>
          </cell>
          <cell r="AA245">
            <v>0</v>
          </cell>
          <cell r="AB245">
            <v>0</v>
          </cell>
          <cell r="AC245">
            <v>1</v>
          </cell>
          <cell r="AD245">
            <v>1</v>
          </cell>
          <cell r="AE245">
            <v>99</v>
          </cell>
          <cell r="AF245">
            <v>0</v>
          </cell>
        </row>
        <row r="246">
          <cell r="H246">
            <v>0</v>
          </cell>
          <cell r="I246">
            <v>0.8</v>
          </cell>
          <cell r="J246">
            <v>32</v>
          </cell>
          <cell r="K246">
            <v>20.480000000000004</v>
          </cell>
          <cell r="L246">
            <v>69522.948096000022</v>
          </cell>
          <cell r="M246">
            <v>6119.7031833600013</v>
          </cell>
          <cell r="N246" t="str">
            <v>42F1</v>
          </cell>
          <cell r="O246">
            <v>300</v>
          </cell>
          <cell r="P246">
            <v>1</v>
          </cell>
          <cell r="Q246">
            <v>4.16</v>
          </cell>
          <cell r="R246">
            <v>2</v>
          </cell>
          <cell r="S246">
            <v>37.380096000000009</v>
          </cell>
          <cell r="T246">
            <v>126893.28486481924</v>
          </cell>
          <cell r="U246">
            <v>4</v>
          </cell>
          <cell r="V246">
            <v>11169.682250268675</v>
          </cell>
          <cell r="W246" t="str">
            <v>78F5</v>
          </cell>
          <cell r="X246">
            <v>180</v>
          </cell>
          <cell r="Y246">
            <v>480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H247">
            <v>0</v>
          </cell>
          <cell r="M247">
            <v>0</v>
          </cell>
          <cell r="N247" t="str">
            <v>42F2</v>
          </cell>
          <cell r="O247">
            <v>360</v>
          </cell>
          <cell r="P247">
            <v>1</v>
          </cell>
          <cell r="Q247">
            <v>4.16</v>
          </cell>
          <cell r="R247">
            <v>2</v>
          </cell>
          <cell r="S247">
            <v>53.827338239999996</v>
          </cell>
          <cell r="T247">
            <v>182726.33020533965</v>
          </cell>
          <cell r="U247">
            <v>4</v>
          </cell>
          <cell r="V247">
            <v>16084.342440386887</v>
          </cell>
          <cell r="W247" t="str">
            <v>78F4</v>
          </cell>
          <cell r="X247">
            <v>390</v>
          </cell>
          <cell r="Y247">
            <v>750</v>
          </cell>
          <cell r="Z247">
            <v>1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H248">
            <v>0</v>
          </cell>
          <cell r="M248">
            <v>0</v>
          </cell>
          <cell r="N248" t="str">
            <v>42F3</v>
          </cell>
          <cell r="O248">
            <v>0</v>
          </cell>
          <cell r="P248">
            <v>0</v>
          </cell>
          <cell r="Q248">
            <v>4.16</v>
          </cell>
          <cell r="R248">
            <v>2</v>
          </cell>
          <cell r="S248">
            <v>0</v>
          </cell>
          <cell r="T248">
            <v>0</v>
          </cell>
          <cell r="U248">
            <v>4</v>
          </cell>
          <cell r="V248">
            <v>0</v>
          </cell>
          <cell r="W248" t="str">
            <v>1F2</v>
          </cell>
          <cell r="X248">
            <v>100</v>
          </cell>
          <cell r="Y248">
            <v>100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H249">
            <v>0</v>
          </cell>
          <cell r="I249">
            <v>1</v>
          </cell>
          <cell r="J249">
            <v>32</v>
          </cell>
          <cell r="K249">
            <v>32</v>
          </cell>
          <cell r="L249">
            <v>108629.6064</v>
          </cell>
          <cell r="M249">
            <v>9562.0362239999995</v>
          </cell>
          <cell r="N249" t="str">
            <v>65F1</v>
          </cell>
          <cell r="O249">
            <v>0</v>
          </cell>
          <cell r="P249">
            <v>0</v>
          </cell>
          <cell r="Q249">
            <v>4.16</v>
          </cell>
          <cell r="R249">
            <v>2</v>
          </cell>
          <cell r="S249">
            <v>0</v>
          </cell>
          <cell r="T249">
            <v>0</v>
          </cell>
          <cell r="U249">
            <v>4</v>
          </cell>
          <cell r="V249">
            <v>0</v>
          </cell>
          <cell r="W249" t="str">
            <v>79F1</v>
          </cell>
          <cell r="X249">
            <v>320</v>
          </cell>
          <cell r="Y249">
            <v>320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H250">
            <v>0</v>
          </cell>
          <cell r="M250">
            <v>0</v>
          </cell>
          <cell r="N250" t="str">
            <v>65F2</v>
          </cell>
          <cell r="O250">
            <v>250</v>
          </cell>
          <cell r="P250">
            <v>0</v>
          </cell>
          <cell r="Q250">
            <v>4.16</v>
          </cell>
          <cell r="R250">
            <v>2</v>
          </cell>
          <cell r="S250">
            <v>25.958400000000001</v>
          </cell>
          <cell r="T250">
            <v>88120.336711680007</v>
          </cell>
          <cell r="U250">
            <v>4</v>
          </cell>
          <cell r="V250">
            <v>7756.7237849088015</v>
          </cell>
          <cell r="W250" t="str">
            <v>78F1</v>
          </cell>
          <cell r="X250">
            <v>80</v>
          </cell>
          <cell r="Y250">
            <v>330</v>
          </cell>
          <cell r="Z250">
            <v>0</v>
          </cell>
          <cell r="AA250">
            <v>0.41</v>
          </cell>
          <cell r="AB250">
            <v>0.24</v>
          </cell>
          <cell r="AC250">
            <v>1</v>
          </cell>
          <cell r="AD250">
            <v>1.24</v>
          </cell>
          <cell r="AE250">
            <v>129</v>
          </cell>
          <cell r="AF250">
            <v>3173.3999999999996</v>
          </cell>
        </row>
        <row r="251">
          <cell r="H251">
            <v>0</v>
          </cell>
          <cell r="M251">
            <v>0</v>
          </cell>
          <cell r="N251" t="str">
            <v>65F3</v>
          </cell>
          <cell r="O251">
            <v>500</v>
          </cell>
          <cell r="P251">
            <v>1</v>
          </cell>
          <cell r="Q251">
            <v>4.16</v>
          </cell>
          <cell r="R251">
            <v>2</v>
          </cell>
          <cell r="S251">
            <v>103.8336</v>
          </cell>
          <cell r="T251">
            <v>352481.34684672003</v>
          </cell>
          <cell r="U251">
            <v>4</v>
          </cell>
          <cell r="V251">
            <v>31026.895139635206</v>
          </cell>
          <cell r="W251" t="str">
            <v>78F2</v>
          </cell>
          <cell r="X251">
            <v>170</v>
          </cell>
          <cell r="Y251">
            <v>670</v>
          </cell>
          <cell r="Z251">
            <v>1</v>
          </cell>
          <cell r="AA251">
            <v>0.39</v>
          </cell>
          <cell r="AB251">
            <v>0.08</v>
          </cell>
          <cell r="AC251">
            <v>1</v>
          </cell>
          <cell r="AD251">
            <v>1.08</v>
          </cell>
          <cell r="AE251">
            <v>52</v>
          </cell>
          <cell r="AF251">
            <v>1216.8000000000002</v>
          </cell>
        </row>
        <row r="252">
          <cell r="H252">
            <v>0</v>
          </cell>
          <cell r="I252">
            <v>0.78</v>
          </cell>
          <cell r="J252">
            <v>32</v>
          </cell>
          <cell r="K252">
            <v>19.468800000000002</v>
          </cell>
          <cell r="L252">
            <v>66090.252533760009</v>
          </cell>
          <cell r="M252">
            <v>5817.5428386816011</v>
          </cell>
          <cell r="N252" t="str">
            <v>78F1</v>
          </cell>
          <cell r="O252">
            <v>80</v>
          </cell>
          <cell r="P252">
            <v>0</v>
          </cell>
          <cell r="Q252">
            <v>4.16</v>
          </cell>
          <cell r="R252">
            <v>1.6</v>
          </cell>
          <cell r="S252">
            <v>2.1265121280000008</v>
          </cell>
          <cell r="T252">
            <v>7218.8179834208286</v>
          </cell>
          <cell r="U252">
            <v>4</v>
          </cell>
          <cell r="V252">
            <v>635.43081245972917</v>
          </cell>
          <cell r="W252" t="str">
            <v>65F2</v>
          </cell>
          <cell r="X252">
            <v>250</v>
          </cell>
          <cell r="Y252">
            <v>330</v>
          </cell>
          <cell r="Z252">
            <v>0</v>
          </cell>
          <cell r="AA252">
            <v>0.45</v>
          </cell>
          <cell r="AB252">
            <v>0.56000000000000005</v>
          </cell>
          <cell r="AC252">
            <v>3</v>
          </cell>
          <cell r="AD252">
            <v>3.56</v>
          </cell>
          <cell r="AE252">
            <v>498</v>
          </cell>
          <cell r="AF252">
            <v>13446</v>
          </cell>
        </row>
        <row r="253">
          <cell r="H253">
            <v>0</v>
          </cell>
          <cell r="M253">
            <v>0</v>
          </cell>
          <cell r="N253" t="str">
            <v>78F2</v>
          </cell>
          <cell r="O253">
            <v>170</v>
          </cell>
          <cell r="P253">
            <v>0</v>
          </cell>
          <cell r="Q253">
            <v>4.16</v>
          </cell>
          <cell r="R253">
            <v>1.6</v>
          </cell>
          <cell r="S253">
            <v>9.6025313279999995</v>
          </cell>
          <cell r="T253">
            <v>32597.474956384667</v>
          </cell>
          <cell r="U253">
            <v>4</v>
          </cell>
          <cell r="V253">
            <v>2869.3672625134632</v>
          </cell>
          <cell r="W253" t="str">
            <v>1F3</v>
          </cell>
          <cell r="X253">
            <v>130</v>
          </cell>
          <cell r="Y253">
            <v>300</v>
          </cell>
          <cell r="Z253">
            <v>0</v>
          </cell>
          <cell r="AA253">
            <v>0.66</v>
          </cell>
          <cell r="AB253">
            <v>0.45</v>
          </cell>
          <cell r="AC253">
            <v>2</v>
          </cell>
          <cell r="AD253">
            <v>2.4500000000000002</v>
          </cell>
          <cell r="AE253">
            <v>368</v>
          </cell>
          <cell r="AF253">
            <v>14572.800000000001</v>
          </cell>
        </row>
        <row r="254">
          <cell r="H254">
            <v>0</v>
          </cell>
          <cell r="I254">
            <v>0.82</v>
          </cell>
          <cell r="J254">
            <v>32</v>
          </cell>
          <cell r="K254">
            <v>21.516799999999996</v>
          </cell>
          <cell r="L254">
            <v>73042.547343359998</v>
          </cell>
          <cell r="M254">
            <v>6429.5131570176</v>
          </cell>
          <cell r="N254" t="str">
            <v>78F4</v>
          </cell>
          <cell r="O254">
            <v>390</v>
          </cell>
          <cell r="P254">
            <v>1</v>
          </cell>
          <cell r="Q254">
            <v>4.16</v>
          </cell>
          <cell r="R254">
            <v>1.6</v>
          </cell>
          <cell r="S254">
            <v>50.537889791999994</v>
          </cell>
          <cell r="T254">
            <v>171559.72113723555</v>
          </cell>
          <cell r="U254">
            <v>4</v>
          </cell>
          <cell r="V254">
            <v>15101.410402363244</v>
          </cell>
          <cell r="W254" t="str">
            <v>42F2</v>
          </cell>
          <cell r="X254">
            <v>360</v>
          </cell>
          <cell r="Y254">
            <v>750</v>
          </cell>
          <cell r="Z254">
            <v>1</v>
          </cell>
          <cell r="AA254">
            <v>0.18</v>
          </cell>
          <cell r="AB254">
            <v>1.1499999999999999</v>
          </cell>
          <cell r="AC254">
            <v>1</v>
          </cell>
          <cell r="AD254">
            <v>2.15</v>
          </cell>
          <cell r="AE254">
            <v>405</v>
          </cell>
          <cell r="AF254">
            <v>4373.9999999999991</v>
          </cell>
        </row>
        <row r="255">
          <cell r="H255">
            <v>0</v>
          </cell>
          <cell r="M255">
            <v>0</v>
          </cell>
          <cell r="N255" t="str">
            <v>78F5</v>
          </cell>
          <cell r="O255">
            <v>180</v>
          </cell>
          <cell r="P255">
            <v>0</v>
          </cell>
          <cell r="Q255">
            <v>4.16</v>
          </cell>
          <cell r="R255">
            <v>1.6</v>
          </cell>
          <cell r="S255">
            <v>10.765467648</v>
          </cell>
          <cell r="T255">
            <v>36545.266041067931</v>
          </cell>
          <cell r="U255">
            <v>4</v>
          </cell>
          <cell r="V255">
            <v>3216.8684880773776</v>
          </cell>
          <cell r="W255" t="str">
            <v>42F1</v>
          </cell>
          <cell r="X255">
            <v>300</v>
          </cell>
          <cell r="Y255">
            <v>480</v>
          </cell>
          <cell r="Z255">
            <v>0</v>
          </cell>
          <cell r="AA255">
            <v>0.95</v>
          </cell>
          <cell r="AB255">
            <v>0.4</v>
          </cell>
          <cell r="AC255">
            <v>1</v>
          </cell>
          <cell r="AD255">
            <v>1.4</v>
          </cell>
          <cell r="AE255">
            <v>139</v>
          </cell>
          <cell r="AF255">
            <v>7922.9999999999991</v>
          </cell>
        </row>
        <row r="256">
          <cell r="H256">
            <v>0</v>
          </cell>
          <cell r="J256">
            <v>32</v>
          </cell>
          <cell r="K256">
            <v>374.28515555555555</v>
          </cell>
          <cell r="L256">
            <v>1270576.5352925865</v>
          </cell>
          <cell r="M256">
            <v>111841.50673524056</v>
          </cell>
          <cell r="N256">
            <v>54</v>
          </cell>
          <cell r="O256">
            <v>10429</v>
          </cell>
          <cell r="P256">
            <v>17</v>
          </cell>
          <cell r="R256">
            <v>1.9333333333333327</v>
          </cell>
          <cell r="S256">
            <v>1037.4393968639999</v>
          </cell>
          <cell r="T256">
            <v>3521769.7920371788</v>
          </cell>
          <cell r="U256">
            <v>4</v>
          </cell>
          <cell r="V256">
            <v>310001.03415682114</v>
          </cell>
          <cell r="X256">
            <v>10975</v>
          </cell>
          <cell r="Y256">
            <v>21404</v>
          </cell>
          <cell r="Z256">
            <v>14</v>
          </cell>
          <cell r="AA256">
            <v>0.35912031591329174</v>
          </cell>
          <cell r="AB256">
            <v>0.3533162493698539</v>
          </cell>
          <cell r="AD256">
            <v>1.2063661569484119</v>
          </cell>
          <cell r="AE256">
            <v>11902</v>
          </cell>
          <cell r="AF256">
            <v>256454.99999999991</v>
          </cell>
        </row>
        <row r="257">
          <cell r="H257">
            <v>1</v>
          </cell>
          <cell r="I257">
            <v>1.27</v>
          </cell>
          <cell r="J257">
            <v>67</v>
          </cell>
          <cell r="K257">
            <v>108.0643</v>
          </cell>
          <cell r="L257">
            <v>366843.19921536004</v>
          </cell>
          <cell r="M257">
            <v>32291.085972537603</v>
          </cell>
          <cell r="N257" t="str">
            <v>21F1</v>
          </cell>
          <cell r="O257">
            <v>400</v>
          </cell>
          <cell r="P257">
            <v>1</v>
          </cell>
          <cell r="Q257">
            <v>13.8</v>
          </cell>
          <cell r="R257">
            <v>4</v>
          </cell>
          <cell r="S257">
            <v>73.128959999999992</v>
          </cell>
          <cell r="T257">
            <v>248249.06691379199</v>
          </cell>
          <cell r="U257">
            <v>0.2</v>
          </cell>
          <cell r="V257">
            <v>21851.930141982721</v>
          </cell>
          <cell r="W257" t="str">
            <v>37F1</v>
          </cell>
          <cell r="X257">
            <v>280</v>
          </cell>
          <cell r="Y257">
            <v>680</v>
          </cell>
          <cell r="Z257">
            <v>1</v>
          </cell>
          <cell r="AA257">
            <v>0.82</v>
          </cell>
          <cell r="AB257">
            <v>0.57999999999999996</v>
          </cell>
          <cell r="AC257">
            <v>2</v>
          </cell>
          <cell r="AD257">
            <v>2.58</v>
          </cell>
          <cell r="AE257">
            <v>210</v>
          </cell>
          <cell r="AF257">
            <v>10332</v>
          </cell>
        </row>
        <row r="258">
          <cell r="H258">
            <v>0</v>
          </cell>
          <cell r="M258">
            <v>0</v>
          </cell>
          <cell r="N258" t="str">
            <v>21F2</v>
          </cell>
          <cell r="O258">
            <v>290</v>
          </cell>
          <cell r="P258">
            <v>1</v>
          </cell>
          <cell r="Q258">
            <v>13.8</v>
          </cell>
          <cell r="R258">
            <v>4</v>
          </cell>
          <cell r="S258">
            <v>38.438409600000007</v>
          </cell>
          <cell r="T258">
            <v>130485.91579656197</v>
          </cell>
          <cell r="U258">
            <v>0.2</v>
          </cell>
          <cell r="V258">
            <v>11485.920780879671</v>
          </cell>
          <cell r="W258" t="str">
            <v>37F3</v>
          </cell>
          <cell r="X258">
            <v>265</v>
          </cell>
          <cell r="Y258">
            <v>555</v>
          </cell>
          <cell r="Z258">
            <v>1</v>
          </cell>
          <cell r="AA258">
            <v>0.59</v>
          </cell>
          <cell r="AB258">
            <v>0.34</v>
          </cell>
          <cell r="AC258">
            <v>2</v>
          </cell>
          <cell r="AD258">
            <v>2.34</v>
          </cell>
          <cell r="AE258">
            <v>574</v>
          </cell>
          <cell r="AF258">
            <v>20319.599999999999</v>
          </cell>
        </row>
        <row r="259">
          <cell r="H259">
            <v>0</v>
          </cell>
          <cell r="M259">
            <v>0</v>
          </cell>
          <cell r="N259" t="str">
            <v>21F3</v>
          </cell>
          <cell r="O259">
            <v>350</v>
          </cell>
          <cell r="P259">
            <v>1</v>
          </cell>
          <cell r="Q259">
            <v>13.8</v>
          </cell>
          <cell r="R259">
            <v>4</v>
          </cell>
          <cell r="S259">
            <v>55.989360000000005</v>
          </cell>
          <cell r="T259">
            <v>190065.69185587202</v>
          </cell>
          <cell r="U259">
            <v>0.2</v>
          </cell>
          <cell r="V259">
            <v>16730.384014955522</v>
          </cell>
          <cell r="W259" t="str">
            <v>21F2</v>
          </cell>
          <cell r="X259">
            <v>290</v>
          </cell>
          <cell r="Y259">
            <v>640</v>
          </cell>
          <cell r="Z259">
            <v>1</v>
          </cell>
          <cell r="AA259">
            <v>0.94</v>
          </cell>
          <cell r="AB259">
            <v>1.02</v>
          </cell>
          <cell r="AC259">
            <v>4</v>
          </cell>
          <cell r="AD259">
            <v>5.0199999999999996</v>
          </cell>
          <cell r="AE259">
            <v>47</v>
          </cell>
          <cell r="AF259">
            <v>2650.8</v>
          </cell>
        </row>
        <row r="260">
          <cell r="H260">
            <v>1</v>
          </cell>
          <cell r="I260">
            <v>1.25</v>
          </cell>
          <cell r="J260">
            <v>67</v>
          </cell>
          <cell r="K260">
            <v>104.6875</v>
          </cell>
          <cell r="L260">
            <v>355380.06000000006</v>
          </cell>
          <cell r="M260">
            <v>31282.052100000001</v>
          </cell>
          <cell r="N260" t="str">
            <v>28F1</v>
          </cell>
          <cell r="O260">
            <v>300</v>
          </cell>
          <cell r="P260">
            <v>1</v>
          </cell>
          <cell r="Q260">
            <v>13.8</v>
          </cell>
          <cell r="R260">
            <v>3.5</v>
          </cell>
          <cell r="S260">
            <v>35.993160000000003</v>
          </cell>
          <cell r="T260">
            <v>122185.08762163202</v>
          </cell>
          <cell r="U260">
            <v>0.2</v>
          </cell>
          <cell r="V260">
            <v>10755.246866757123</v>
          </cell>
          <cell r="W260" t="str">
            <v>48F1</v>
          </cell>
          <cell r="X260">
            <v>360</v>
          </cell>
          <cell r="Y260">
            <v>660</v>
          </cell>
          <cell r="Z260">
            <v>1</v>
          </cell>
          <cell r="AA260">
            <v>0.28000000000000003</v>
          </cell>
          <cell r="AB260">
            <v>0.05</v>
          </cell>
          <cell r="AC260">
            <v>2</v>
          </cell>
          <cell r="AD260">
            <v>2.0499999999999998</v>
          </cell>
          <cell r="AE260">
            <v>55</v>
          </cell>
          <cell r="AF260">
            <v>924.00000000000011</v>
          </cell>
        </row>
        <row r="261">
          <cell r="H261">
            <v>0</v>
          </cell>
          <cell r="M261">
            <v>0</v>
          </cell>
          <cell r="N261" t="str">
            <v>28F2</v>
          </cell>
          <cell r="O261">
            <v>150</v>
          </cell>
          <cell r="P261">
            <v>0</v>
          </cell>
          <cell r="Q261">
            <v>13.8</v>
          </cell>
          <cell r="R261">
            <v>3.5</v>
          </cell>
          <cell r="S261">
            <v>8.9982900000000008</v>
          </cell>
          <cell r="T261">
            <v>30546.271905408004</v>
          </cell>
          <cell r="U261">
            <v>0.2</v>
          </cell>
          <cell r="V261">
            <v>2688.8117166892807</v>
          </cell>
          <cell r="W261" t="str">
            <v>37F3</v>
          </cell>
          <cell r="X261">
            <v>265</v>
          </cell>
          <cell r="Y261">
            <v>415</v>
          </cell>
          <cell r="Z261">
            <v>0</v>
          </cell>
          <cell r="AA261">
            <v>0.13</v>
          </cell>
          <cell r="AB261">
            <v>0.11</v>
          </cell>
          <cell r="AC261">
            <v>3</v>
          </cell>
          <cell r="AD261">
            <v>3.11</v>
          </cell>
          <cell r="AE261">
            <v>28</v>
          </cell>
          <cell r="AF261">
            <v>218.4</v>
          </cell>
        </row>
        <row r="262">
          <cell r="H262">
            <v>0</v>
          </cell>
          <cell r="I262">
            <v>0.91999999999999993</v>
          </cell>
          <cell r="J262">
            <v>67</v>
          </cell>
          <cell r="K262">
            <v>56.708799999999989</v>
          </cell>
          <cell r="L262">
            <v>192507.95698175998</v>
          </cell>
          <cell r="M262">
            <v>16945.362494361598</v>
          </cell>
          <cell r="N262" t="str">
            <v>28F4</v>
          </cell>
          <cell r="O262">
            <v>340</v>
          </cell>
          <cell r="P262">
            <v>1</v>
          </cell>
          <cell r="Q262">
            <v>13.8</v>
          </cell>
          <cell r="R262">
            <v>3.5</v>
          </cell>
          <cell r="S262">
            <v>46.231214399999999</v>
          </cell>
          <cell r="T262">
            <v>156939.9569895629</v>
          </cell>
          <cell r="U262">
            <v>0.2</v>
          </cell>
          <cell r="V262">
            <v>13814.5170866347</v>
          </cell>
          <cell r="W262" t="str">
            <v>37F4</v>
          </cell>
          <cell r="X262">
            <v>175</v>
          </cell>
          <cell r="Y262">
            <v>515</v>
          </cell>
          <cell r="Z262">
            <v>1</v>
          </cell>
          <cell r="AA262">
            <v>0.17</v>
          </cell>
          <cell r="AB262">
            <v>1.28</v>
          </cell>
          <cell r="AC262">
            <v>9</v>
          </cell>
          <cell r="AD262">
            <v>10.28</v>
          </cell>
          <cell r="AE262">
            <v>47</v>
          </cell>
          <cell r="AF262">
            <v>479.40000000000003</v>
          </cell>
        </row>
        <row r="263">
          <cell r="H263">
            <v>0</v>
          </cell>
          <cell r="M263">
            <v>0</v>
          </cell>
          <cell r="N263" t="str">
            <v>28F5</v>
          </cell>
          <cell r="O263">
            <v>220</v>
          </cell>
          <cell r="P263">
            <v>0</v>
          </cell>
          <cell r="Q263">
            <v>13.8</v>
          </cell>
          <cell r="R263">
            <v>3.5</v>
          </cell>
          <cell r="S263">
            <v>19.356321600000005</v>
          </cell>
          <cell r="T263">
            <v>65708.424898744342</v>
          </cell>
          <cell r="U263">
            <v>0.2</v>
          </cell>
          <cell r="V263">
            <v>5783.9327594560527</v>
          </cell>
          <cell r="W263" t="str">
            <v>37F5</v>
          </cell>
          <cell r="X263">
            <v>270</v>
          </cell>
          <cell r="Y263">
            <v>490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18</v>
          </cell>
          <cell r="AF263">
            <v>0</v>
          </cell>
        </row>
        <row r="264">
          <cell r="H264">
            <v>0</v>
          </cell>
          <cell r="I264">
            <v>0.74</v>
          </cell>
          <cell r="J264">
            <v>67</v>
          </cell>
          <cell r="K264">
            <v>36.6892</v>
          </cell>
          <cell r="L264">
            <v>124547.91734784</v>
          </cell>
          <cell r="M264">
            <v>10963.233107174401</v>
          </cell>
          <cell r="N264" t="str">
            <v>33F1</v>
          </cell>
          <cell r="O264">
            <v>160</v>
          </cell>
          <cell r="P264">
            <v>0</v>
          </cell>
          <cell r="Q264">
            <v>13.8</v>
          </cell>
          <cell r="R264">
            <v>4</v>
          </cell>
          <cell r="S264">
            <v>11.700633600000003</v>
          </cell>
          <cell r="T264">
            <v>39719.850706206737</v>
          </cell>
          <cell r="U264">
            <v>0.2</v>
          </cell>
          <cell r="V264">
            <v>3496.3088227172366</v>
          </cell>
          <cell r="W264" t="str">
            <v>28F1</v>
          </cell>
          <cell r="X264">
            <v>300</v>
          </cell>
          <cell r="Y264">
            <v>460</v>
          </cell>
          <cell r="Z264">
            <v>0</v>
          </cell>
          <cell r="AA264">
            <v>0.27</v>
          </cell>
          <cell r="AB264">
            <v>0.23</v>
          </cell>
          <cell r="AC264">
            <v>4</v>
          </cell>
          <cell r="AD264">
            <v>4.2300000000000004</v>
          </cell>
          <cell r="AE264">
            <v>177</v>
          </cell>
          <cell r="AF264">
            <v>2867.4000000000005</v>
          </cell>
        </row>
        <row r="265">
          <cell r="H265">
            <v>0</v>
          </cell>
          <cell r="M265">
            <v>0</v>
          </cell>
          <cell r="N265" t="str">
            <v>33F2</v>
          </cell>
          <cell r="O265">
            <v>289</v>
          </cell>
          <cell r="P265">
            <v>1</v>
          </cell>
          <cell r="Q265">
            <v>13.8</v>
          </cell>
          <cell r="R265">
            <v>4</v>
          </cell>
          <cell r="S265">
            <v>38.173774176000009</v>
          </cell>
          <cell r="T265">
            <v>129587.56448566768</v>
          </cell>
          <cell r="U265">
            <v>0.2</v>
          </cell>
          <cell r="V265">
            <v>11406.844108678371</v>
          </cell>
          <cell r="W265" t="str">
            <v>37F6</v>
          </cell>
          <cell r="X265">
            <v>370</v>
          </cell>
          <cell r="Y265">
            <v>659</v>
          </cell>
          <cell r="Z265">
            <v>1</v>
          </cell>
          <cell r="AA265">
            <v>0.46</v>
          </cell>
          <cell r="AB265">
            <v>0.36</v>
          </cell>
          <cell r="AC265">
            <v>2</v>
          </cell>
          <cell r="AD265">
            <v>2.36</v>
          </cell>
          <cell r="AE265">
            <v>1009</v>
          </cell>
          <cell r="AF265">
            <v>27848.400000000001</v>
          </cell>
        </row>
        <row r="266">
          <cell r="H266">
            <v>0</v>
          </cell>
          <cell r="I266">
            <v>0.53</v>
          </cell>
          <cell r="J266">
            <v>67</v>
          </cell>
          <cell r="K266">
            <v>18.820300000000003</v>
          </cell>
          <cell r="L266">
            <v>63888.805666560016</v>
          </cell>
          <cell r="M266">
            <v>5623.7621983296012</v>
          </cell>
          <cell r="N266" t="str">
            <v>34F1</v>
          </cell>
          <cell r="O266">
            <v>150</v>
          </cell>
          <cell r="P266">
            <v>0</v>
          </cell>
          <cell r="Q266">
            <v>13.8</v>
          </cell>
          <cell r="R266">
            <v>4</v>
          </cell>
          <cell r="S266">
            <v>10.283760000000001</v>
          </cell>
          <cell r="T266">
            <v>34910.025034752005</v>
          </cell>
          <cell r="U266">
            <v>0.2</v>
          </cell>
          <cell r="V266">
            <v>3072.9276762163208</v>
          </cell>
          <cell r="W266" t="str">
            <v>17F1</v>
          </cell>
          <cell r="X266">
            <v>270</v>
          </cell>
          <cell r="Y266">
            <v>420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21</v>
          </cell>
          <cell r="AF266">
            <v>0</v>
          </cell>
        </row>
        <row r="267">
          <cell r="H267">
            <v>0</v>
          </cell>
          <cell r="M267">
            <v>0</v>
          </cell>
          <cell r="N267" t="str">
            <v>34F2</v>
          </cell>
          <cell r="O267">
            <v>200</v>
          </cell>
          <cell r="P267">
            <v>0</v>
          </cell>
          <cell r="Q267">
            <v>13.8</v>
          </cell>
          <cell r="R267">
            <v>4</v>
          </cell>
          <cell r="S267">
            <v>18.282239999999998</v>
          </cell>
          <cell r="T267">
            <v>62062.266728447998</v>
          </cell>
          <cell r="U267">
            <v>0.2</v>
          </cell>
          <cell r="V267">
            <v>5462.9825354956802</v>
          </cell>
          <cell r="W267" t="str">
            <v>37F1</v>
          </cell>
          <cell r="X267">
            <v>280</v>
          </cell>
          <cell r="Y267">
            <v>480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38</v>
          </cell>
          <cell r="AF267">
            <v>0</v>
          </cell>
        </row>
        <row r="268">
          <cell r="H268">
            <v>0</v>
          </cell>
          <cell r="M268">
            <v>0</v>
          </cell>
          <cell r="N268" t="str">
            <v>34F3</v>
          </cell>
          <cell r="O268">
            <v>0</v>
          </cell>
          <cell r="P268">
            <v>0</v>
          </cell>
          <cell r="Q268">
            <v>13.8</v>
          </cell>
          <cell r="R268">
            <v>4</v>
          </cell>
          <cell r="S268">
            <v>0</v>
          </cell>
          <cell r="T268">
            <v>0</v>
          </cell>
          <cell r="U268">
            <v>0.2</v>
          </cell>
          <cell r="V268">
            <v>0</v>
          </cell>
          <cell r="W268" t="str">
            <v>17F2</v>
          </cell>
          <cell r="X268">
            <v>250</v>
          </cell>
          <cell r="Y268">
            <v>250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H269">
            <v>0</v>
          </cell>
          <cell r="I269">
            <v>0.91999999999999993</v>
          </cell>
          <cell r="J269">
            <v>67</v>
          </cell>
          <cell r="K269">
            <v>56.708799999999989</v>
          </cell>
          <cell r="L269">
            <v>192507.95698175998</v>
          </cell>
          <cell r="M269">
            <v>16945.362494361598</v>
          </cell>
          <cell r="N269" t="str">
            <v>37F1</v>
          </cell>
          <cell r="O269">
            <v>280</v>
          </cell>
          <cell r="P269">
            <v>1</v>
          </cell>
          <cell r="Q269">
            <v>13.8</v>
          </cell>
          <cell r="R269">
            <v>3.5</v>
          </cell>
          <cell r="S269">
            <v>31.354041600000002</v>
          </cell>
          <cell r="T269">
            <v>106436.78743928832</v>
          </cell>
          <cell r="U269">
            <v>0.2</v>
          </cell>
          <cell r="V269">
            <v>9369.0150483750913</v>
          </cell>
          <cell r="W269" t="str">
            <v>34F2</v>
          </cell>
          <cell r="X269">
            <v>200</v>
          </cell>
          <cell r="Y269">
            <v>480</v>
          </cell>
          <cell r="Z269">
            <v>0</v>
          </cell>
          <cell r="AA269">
            <v>0.02</v>
          </cell>
          <cell r="AB269">
            <v>0.03</v>
          </cell>
          <cell r="AC269">
            <v>0</v>
          </cell>
          <cell r="AD269">
            <v>0.03</v>
          </cell>
          <cell r="AE269">
            <v>420</v>
          </cell>
          <cell r="AF269">
            <v>504</v>
          </cell>
        </row>
        <row r="270">
          <cell r="H270">
            <v>0</v>
          </cell>
          <cell r="M270">
            <v>0</v>
          </cell>
          <cell r="N270" t="str">
            <v>37F2</v>
          </cell>
          <cell r="O270">
            <v>260</v>
          </cell>
          <cell r="P270">
            <v>1</v>
          </cell>
          <cell r="Q270">
            <v>13.8</v>
          </cell>
          <cell r="R270">
            <v>3.5</v>
          </cell>
          <cell r="S270">
            <v>27.034862400000009</v>
          </cell>
          <cell r="T270">
            <v>91774.576924692519</v>
          </cell>
          <cell r="U270">
            <v>0.2</v>
          </cell>
          <cell r="V270">
            <v>8078.38542436424</v>
          </cell>
          <cell r="W270" t="str">
            <v>21F2</v>
          </cell>
          <cell r="X270">
            <v>290</v>
          </cell>
          <cell r="Y270">
            <v>550</v>
          </cell>
          <cell r="Z270">
            <v>1</v>
          </cell>
          <cell r="AA270">
            <v>0.36</v>
          </cell>
          <cell r="AB270">
            <v>1.4</v>
          </cell>
          <cell r="AC270">
            <v>4</v>
          </cell>
          <cell r="AD270">
            <v>5.4</v>
          </cell>
          <cell r="AE270">
            <v>719</v>
          </cell>
          <cell r="AF270">
            <v>15530.399999999998</v>
          </cell>
        </row>
        <row r="271">
          <cell r="H271">
            <v>0</v>
          </cell>
          <cell r="M271">
            <v>0</v>
          </cell>
          <cell r="N271" t="str">
            <v>37F3</v>
          </cell>
          <cell r="O271">
            <v>265</v>
          </cell>
          <cell r="P271">
            <v>1</v>
          </cell>
          <cell r="Q271">
            <v>13.8</v>
          </cell>
          <cell r="R271">
            <v>3.5</v>
          </cell>
          <cell r="S271">
            <v>28.084662900000005</v>
          </cell>
          <cell r="T271">
            <v>95338.308646990103</v>
          </cell>
          <cell r="U271">
            <v>0.2</v>
          </cell>
          <cell r="V271">
            <v>8392.0801246446554</v>
          </cell>
          <cell r="W271" t="str">
            <v>28F2</v>
          </cell>
          <cell r="X271">
            <v>150</v>
          </cell>
          <cell r="Y271">
            <v>415</v>
          </cell>
          <cell r="Z271">
            <v>0</v>
          </cell>
          <cell r="AA271">
            <v>0.53</v>
          </cell>
          <cell r="AB271">
            <v>1.48</v>
          </cell>
          <cell r="AC271">
            <v>3</v>
          </cell>
          <cell r="AD271">
            <v>4.4800000000000004</v>
          </cell>
          <cell r="AE271">
            <v>254</v>
          </cell>
          <cell r="AF271">
            <v>8077.2000000000007</v>
          </cell>
        </row>
        <row r="272">
          <cell r="H272">
            <v>0</v>
          </cell>
          <cell r="I272">
            <v>0.70499999999999996</v>
          </cell>
          <cell r="J272">
            <v>67</v>
          </cell>
          <cell r="K272">
            <v>33.300674999999998</v>
          </cell>
          <cell r="L272">
            <v>113044.97556576</v>
          </cell>
          <cell r="M272">
            <v>9950.695644801599</v>
          </cell>
          <cell r="N272" t="str">
            <v>37F4</v>
          </cell>
          <cell r="O272">
            <v>175</v>
          </cell>
          <cell r="P272">
            <v>0</v>
          </cell>
          <cell r="Q272">
            <v>13.8</v>
          </cell>
          <cell r="R272">
            <v>3.5</v>
          </cell>
          <cell r="S272">
            <v>12.2476725</v>
          </cell>
          <cell r="T272">
            <v>41576.870093472004</v>
          </cell>
          <cell r="U272">
            <v>0.2</v>
          </cell>
          <cell r="V272">
            <v>3659.7715032715205</v>
          </cell>
          <cell r="W272" t="str">
            <v>48F3</v>
          </cell>
          <cell r="X272">
            <v>240</v>
          </cell>
          <cell r="Y272">
            <v>415</v>
          </cell>
          <cell r="Z272">
            <v>0</v>
          </cell>
          <cell r="AA272">
            <v>1.23</v>
          </cell>
          <cell r="AB272">
            <v>1</v>
          </cell>
          <cell r="AC272">
            <v>4</v>
          </cell>
          <cell r="AD272">
            <v>5</v>
          </cell>
          <cell r="AE272">
            <v>31</v>
          </cell>
          <cell r="AF272">
            <v>2287.8000000000002</v>
          </cell>
        </row>
        <row r="273">
          <cell r="H273">
            <v>0</v>
          </cell>
          <cell r="M273">
            <v>0</v>
          </cell>
          <cell r="N273" t="str">
            <v>37F5</v>
          </cell>
          <cell r="O273">
            <v>270</v>
          </cell>
          <cell r="P273">
            <v>1</v>
          </cell>
          <cell r="Q273">
            <v>13.8</v>
          </cell>
          <cell r="R273">
            <v>3.5</v>
          </cell>
          <cell r="S273">
            <v>29.154459600000003</v>
          </cell>
          <cell r="T273">
            <v>98969.920973521934</v>
          </cell>
          <cell r="U273">
            <v>0.2</v>
          </cell>
          <cell r="V273">
            <v>8711.7499620732688</v>
          </cell>
          <cell r="W273" t="str">
            <v>28F2</v>
          </cell>
          <cell r="X273">
            <v>150</v>
          </cell>
          <cell r="Y273">
            <v>420</v>
          </cell>
          <cell r="Z273">
            <v>0</v>
          </cell>
          <cell r="AA273">
            <v>0.03</v>
          </cell>
          <cell r="AB273">
            <v>1</v>
          </cell>
          <cell r="AC273">
            <v>2</v>
          </cell>
          <cell r="AD273">
            <v>3</v>
          </cell>
          <cell r="AE273">
            <v>794</v>
          </cell>
          <cell r="AF273">
            <v>1429.2</v>
          </cell>
        </row>
        <row r="274">
          <cell r="H274">
            <v>0</v>
          </cell>
          <cell r="M274">
            <v>0</v>
          </cell>
          <cell r="N274" t="str">
            <v>37F6</v>
          </cell>
          <cell r="O274">
            <v>370</v>
          </cell>
          <cell r="P274">
            <v>1</v>
          </cell>
          <cell r="Q274">
            <v>13.8</v>
          </cell>
          <cell r="R274">
            <v>3.5</v>
          </cell>
          <cell r="S274">
            <v>54.749595600000013</v>
          </cell>
          <cell r="T274">
            <v>185857.09439334917</v>
          </cell>
          <cell r="U274">
            <v>0.2</v>
          </cell>
          <cell r="V274">
            <v>16359.925511767226</v>
          </cell>
          <cell r="W274" t="str">
            <v>48F2</v>
          </cell>
          <cell r="X274">
            <v>350</v>
          </cell>
          <cell r="Y274">
            <v>720</v>
          </cell>
          <cell r="Z274">
            <v>1</v>
          </cell>
          <cell r="AA274">
            <v>1.83</v>
          </cell>
          <cell r="AB274">
            <v>2.19</v>
          </cell>
          <cell r="AC274">
            <v>5</v>
          </cell>
          <cell r="AD274">
            <v>7.1899999999999995</v>
          </cell>
          <cell r="AE274">
            <v>1669</v>
          </cell>
          <cell r="AF274">
            <v>183256.2</v>
          </cell>
        </row>
        <row r="275">
          <cell r="H275">
            <v>0</v>
          </cell>
          <cell r="I275">
            <v>0.85</v>
          </cell>
          <cell r="J275">
            <v>67</v>
          </cell>
          <cell r="K275">
            <v>48.407499999999992</v>
          </cell>
          <cell r="L275">
            <v>164327.73974399999</v>
          </cell>
          <cell r="M275">
            <v>14464.820891039999</v>
          </cell>
          <cell r="N275" t="str">
            <v>48F1</v>
          </cell>
          <cell r="O275">
            <v>360</v>
          </cell>
          <cell r="P275">
            <v>1</v>
          </cell>
          <cell r="Q275">
            <v>13.8</v>
          </cell>
          <cell r="R275">
            <v>3.5</v>
          </cell>
          <cell r="S275">
            <v>51.830150400000008</v>
          </cell>
          <cell r="T275">
            <v>175946.52617515012</v>
          </cell>
          <cell r="U275">
            <v>0.2</v>
          </cell>
          <cell r="V275">
            <v>15487.555488130256</v>
          </cell>
          <cell r="W275" t="str">
            <v>37F4</v>
          </cell>
          <cell r="X275">
            <v>175</v>
          </cell>
          <cell r="Y275">
            <v>535</v>
          </cell>
          <cell r="Z275">
            <v>1</v>
          </cell>
          <cell r="AA275">
            <v>7.0000000000000007E-2</v>
          </cell>
          <cell r="AB275">
            <v>1.42</v>
          </cell>
          <cell r="AC275">
            <v>0</v>
          </cell>
          <cell r="AD275">
            <v>1.42</v>
          </cell>
          <cell r="AE275">
            <v>1216</v>
          </cell>
          <cell r="AF275">
            <v>5107.2000000000007</v>
          </cell>
        </row>
        <row r="276">
          <cell r="H276">
            <v>0</v>
          </cell>
          <cell r="M276">
            <v>0</v>
          </cell>
          <cell r="N276" t="str">
            <v>48F2</v>
          </cell>
          <cell r="O276">
            <v>350</v>
          </cell>
          <cell r="P276">
            <v>1</v>
          </cell>
          <cell r="Q276">
            <v>13.8</v>
          </cell>
          <cell r="R276">
            <v>3.5</v>
          </cell>
          <cell r="S276">
            <v>48.990690000000001</v>
          </cell>
          <cell r="T276">
            <v>166307.48037388801</v>
          </cell>
          <cell r="U276">
            <v>0.2</v>
          </cell>
          <cell r="V276">
            <v>14639.086013086082</v>
          </cell>
          <cell r="W276" t="str">
            <v>28F5</v>
          </cell>
          <cell r="X276">
            <v>220</v>
          </cell>
          <cell r="Y276">
            <v>570</v>
          </cell>
          <cell r="Z276">
            <v>1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543</v>
          </cell>
          <cell r="AF276">
            <v>0</v>
          </cell>
        </row>
        <row r="277">
          <cell r="H277">
            <v>0</v>
          </cell>
          <cell r="M277">
            <v>0</v>
          </cell>
          <cell r="N277" t="str">
            <v>48F3</v>
          </cell>
          <cell r="O277">
            <v>240</v>
          </cell>
          <cell r="P277">
            <v>0</v>
          </cell>
          <cell r="Q277">
            <v>13.8</v>
          </cell>
          <cell r="R277">
            <v>3.5</v>
          </cell>
          <cell r="S277">
            <v>23.035622400000001</v>
          </cell>
          <cell r="T277">
            <v>78198.456077844487</v>
          </cell>
          <cell r="U277">
            <v>0.2</v>
          </cell>
          <cell r="V277">
            <v>6883.357994724558</v>
          </cell>
          <cell r="W277" t="str">
            <v>28F1</v>
          </cell>
          <cell r="X277">
            <v>300</v>
          </cell>
          <cell r="Y277">
            <v>540</v>
          </cell>
          <cell r="Z277">
            <v>1</v>
          </cell>
          <cell r="AA277">
            <v>1.74</v>
          </cell>
          <cell r="AB277">
            <v>2.23</v>
          </cell>
          <cell r="AC277">
            <v>0</v>
          </cell>
          <cell r="AD277">
            <v>2.23</v>
          </cell>
          <cell r="AE277">
            <v>22</v>
          </cell>
          <cell r="AF277">
            <v>2296.8000000000002</v>
          </cell>
        </row>
        <row r="278">
          <cell r="H278">
            <v>0</v>
          </cell>
          <cell r="M278">
            <v>0</v>
          </cell>
          <cell r="N278" t="str">
            <v>48F4</v>
          </cell>
          <cell r="O278">
            <v>275</v>
          </cell>
          <cell r="P278">
            <v>1</v>
          </cell>
          <cell r="Q278">
            <v>13.8</v>
          </cell>
          <cell r="R278">
            <v>3.5</v>
          </cell>
          <cell r="S278">
            <v>30.244252500000002</v>
          </cell>
          <cell r="T278">
            <v>102669.41390428801</v>
          </cell>
          <cell r="U278">
            <v>0.2</v>
          </cell>
          <cell r="V278">
            <v>9037.3949366500819</v>
          </cell>
          <cell r="W278" t="str">
            <v>37F6</v>
          </cell>
          <cell r="X278">
            <v>370</v>
          </cell>
          <cell r="Y278">
            <v>645</v>
          </cell>
          <cell r="Z278">
            <v>1</v>
          </cell>
          <cell r="AA278">
            <v>2.95</v>
          </cell>
          <cell r="AB278">
            <v>1.88</v>
          </cell>
          <cell r="AC278">
            <v>9</v>
          </cell>
          <cell r="AD278">
            <v>10.879999999999999</v>
          </cell>
          <cell r="AE278">
            <v>1505</v>
          </cell>
          <cell r="AF278">
            <v>266385</v>
          </cell>
        </row>
        <row r="279">
          <cell r="H279">
            <v>2</v>
          </cell>
          <cell r="J279">
            <v>67</v>
          </cell>
          <cell r="K279">
            <v>463.38707499999998</v>
          </cell>
          <cell r="L279">
            <v>1573048.61150304</v>
          </cell>
          <cell r="M279">
            <v>138466.37490260642</v>
          </cell>
          <cell r="N279">
            <v>22</v>
          </cell>
          <cell r="O279">
            <v>5694</v>
          </cell>
          <cell r="P279">
            <v>14</v>
          </cell>
          <cell r="R279">
            <v>3.6818181818181817</v>
          </cell>
          <cell r="S279">
            <v>693.30213327600006</v>
          </cell>
          <cell r="T279">
            <v>2353535.5579391322</v>
          </cell>
          <cell r="U279">
            <v>0.20000000000000007</v>
          </cell>
          <cell r="V279">
            <v>207168.12851754963</v>
          </cell>
          <cell r="X279">
            <v>5820</v>
          </cell>
          <cell r="Y279">
            <v>11514</v>
          </cell>
          <cell r="Z279">
            <v>12</v>
          </cell>
          <cell r="AA279">
            <v>0.97639991486644684</v>
          </cell>
          <cell r="AB279">
            <v>1.2041342981802701</v>
          </cell>
          <cell r="AD279">
            <v>4.6455517718420776</v>
          </cell>
          <cell r="AE279">
            <v>9397</v>
          </cell>
          <cell r="AF279">
            <v>550513.80000000005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B1" t="str">
            <v xml:space="preserve">POSSIBLE  SYSTEM   CAPITAL PROJECTS  -  1997 </v>
          </cell>
        </row>
      </sheetData>
      <sheetData sheetId="14" refreshError="1"/>
      <sheetData sheetId="15" refreshError="1"/>
      <sheetData sheetId="16" refreshError="1"/>
      <sheetData sheetId="17" refreshError="1">
        <row r="4">
          <cell r="D4" t="str">
            <v>TABLE 1</v>
          </cell>
        </row>
        <row r="5">
          <cell r="D5" t="str">
            <v xml:space="preserve">SUMMARY OF </v>
          </cell>
        </row>
        <row r="6">
          <cell r="D6" t="str">
            <v>RECOMMENDED SYSTEM EXPANSION PROJECTS - 1997</v>
          </cell>
        </row>
        <row r="8">
          <cell r="E8">
            <v>1997</v>
          </cell>
        </row>
        <row r="9">
          <cell r="C9" t="str">
            <v>Item</v>
          </cell>
          <cell r="D9" t="str">
            <v>Description</v>
          </cell>
          <cell r="E9" t="str">
            <v>Budget</v>
          </cell>
        </row>
        <row r="10">
          <cell r="E10" t="str">
            <v>Amount</v>
          </cell>
        </row>
        <row r="12">
          <cell r="D12" t="str">
            <v>SUBTRANSMISSION</v>
          </cell>
        </row>
        <row r="15">
          <cell r="C15">
            <v>1</v>
          </cell>
          <cell r="D15" t="str">
            <v>44 kV Aquitaine MS - C.P.R. Feeder Tie</v>
          </cell>
          <cell r="E15">
            <v>160000</v>
          </cell>
        </row>
        <row r="16">
          <cell r="C16">
            <v>2</v>
          </cell>
          <cell r="D16" t="str">
            <v>44 kV Meadowvale Feeder Egress</v>
          </cell>
          <cell r="E16">
            <v>350000</v>
          </cell>
        </row>
        <row r="17">
          <cell r="C17">
            <v>3</v>
          </cell>
          <cell r="D17" t="str">
            <v>44 kV Mississauga Rd. Feeder Tie</v>
          </cell>
          <cell r="E17">
            <v>50000</v>
          </cell>
        </row>
        <row r="18">
          <cell r="C18">
            <v>4</v>
          </cell>
          <cell r="D18" t="str">
            <v>44 kV Britannia Rd. Feeder Tie</v>
          </cell>
          <cell r="E18">
            <v>0</v>
          </cell>
        </row>
        <row r="19">
          <cell r="C19">
            <v>5</v>
          </cell>
          <cell r="D19" t="str">
            <v>44 kV Drew Rd. Feeder Tie</v>
          </cell>
          <cell r="E19">
            <v>0</v>
          </cell>
        </row>
        <row r="20">
          <cell r="C20">
            <v>6</v>
          </cell>
          <cell r="D20" t="str">
            <v>27.6 kV Stanfield Feeder Tie</v>
          </cell>
          <cell r="E20">
            <v>0</v>
          </cell>
        </row>
        <row r="21">
          <cell r="C21">
            <v>7</v>
          </cell>
          <cell r="D21" t="str">
            <v>27.6 kV Midway Feeder Tie</v>
          </cell>
          <cell r="E21">
            <v>335000</v>
          </cell>
        </row>
        <row r="22">
          <cell r="C22">
            <v>8</v>
          </cell>
          <cell r="D22" t="str">
            <v>27.6 kV Pacific Drive Feeder Tie</v>
          </cell>
          <cell r="E22">
            <v>110000</v>
          </cell>
        </row>
        <row r="23">
          <cell r="C23">
            <v>9</v>
          </cell>
          <cell r="D23" t="str">
            <v>27.6 kV Kennedy/401 Crossing</v>
          </cell>
          <cell r="E23">
            <v>155000</v>
          </cell>
        </row>
        <row r="24">
          <cell r="C24">
            <v>10</v>
          </cell>
          <cell r="D24" t="str">
            <v>27.6 kV Bramalea TS Feeder Ties</v>
          </cell>
          <cell r="E24">
            <v>300000</v>
          </cell>
        </row>
        <row r="25">
          <cell r="C25">
            <v>11</v>
          </cell>
          <cell r="D25" t="str">
            <v>27.6 kV Highway 10 Feeder Tie</v>
          </cell>
          <cell r="E25">
            <v>0</v>
          </cell>
        </row>
        <row r="27">
          <cell r="D27" t="str">
            <v>TOTAL - TRANSMISSION</v>
          </cell>
          <cell r="E27">
            <v>1460000</v>
          </cell>
        </row>
        <row r="30">
          <cell r="D30" t="str">
            <v>TABLE 1 (Cont'd)</v>
          </cell>
        </row>
        <row r="31">
          <cell r="D31" t="str">
            <v xml:space="preserve">SUMMARY OF </v>
          </cell>
        </row>
        <row r="32">
          <cell r="D32" t="str">
            <v>RECOMMENDED SYSTEM EXPANSION PROJECTS - 1997</v>
          </cell>
        </row>
        <row r="34">
          <cell r="E34">
            <v>1997</v>
          </cell>
        </row>
        <row r="35">
          <cell r="C35" t="str">
            <v>Item</v>
          </cell>
          <cell r="D35" t="str">
            <v>Description</v>
          </cell>
          <cell r="E35" t="str">
            <v>Budget</v>
          </cell>
        </row>
        <row r="36">
          <cell r="E36" t="str">
            <v>Estimate</v>
          </cell>
        </row>
        <row r="39">
          <cell r="D39" t="str">
            <v>DISTRIBUTION</v>
          </cell>
        </row>
        <row r="41">
          <cell r="C41">
            <v>1</v>
          </cell>
          <cell r="D41" t="str">
            <v xml:space="preserve">Streetsville Conversion </v>
          </cell>
          <cell r="E41">
            <v>100000</v>
          </cell>
        </row>
        <row r="42">
          <cell r="C42">
            <v>2</v>
          </cell>
          <cell r="D42" t="str">
            <v xml:space="preserve">13.8 kV WCB/Collegeway Tie </v>
          </cell>
          <cell r="E42">
            <v>80000</v>
          </cell>
        </row>
        <row r="43">
          <cell r="C43">
            <v>3</v>
          </cell>
          <cell r="D43" t="str">
            <v>13.8 kV Burnhamthorpe Road Feeder Tie</v>
          </cell>
          <cell r="E43">
            <v>300000</v>
          </cell>
        </row>
        <row r="44">
          <cell r="C44">
            <v>4</v>
          </cell>
          <cell r="D44" t="str">
            <v>13.8 kV Tomken Road Feeder Tie</v>
          </cell>
          <cell r="E44">
            <v>160000</v>
          </cell>
        </row>
        <row r="45">
          <cell r="C45">
            <v>5</v>
          </cell>
          <cell r="D45" t="str">
            <v>13.8 kV American/Elmbank Drive Feeder Tie</v>
          </cell>
          <cell r="E45">
            <v>360000</v>
          </cell>
        </row>
        <row r="46">
          <cell r="C46">
            <v>6</v>
          </cell>
          <cell r="D46" t="str">
            <v>13.8 kV Derry Rd. &amp; Ninth Line Feeder Tie</v>
          </cell>
          <cell r="E46">
            <v>60000</v>
          </cell>
        </row>
        <row r="47">
          <cell r="C47">
            <v>7</v>
          </cell>
          <cell r="D47" t="str">
            <v>13.8 kV Mississauga Road Feeder Tie</v>
          </cell>
          <cell r="E47">
            <v>150000</v>
          </cell>
        </row>
        <row r="48">
          <cell r="C48">
            <v>8</v>
          </cell>
          <cell r="D48" t="str">
            <v>4.16 kV Bromsgrove MS/Clarkson MS Tie</v>
          </cell>
          <cell r="E48">
            <v>0</v>
          </cell>
        </row>
        <row r="49">
          <cell r="C49">
            <v>9</v>
          </cell>
          <cell r="D49" t="str">
            <v>4.16 kV Atwater Feeder Tie</v>
          </cell>
          <cell r="E49">
            <v>0</v>
          </cell>
        </row>
        <row r="50">
          <cell r="C50">
            <v>10</v>
          </cell>
          <cell r="D50" t="str">
            <v>4.16 kV Pinetree MS/Melton MS Tie</v>
          </cell>
          <cell r="E50">
            <v>0</v>
          </cell>
        </row>
        <row r="51">
          <cell r="C51">
            <v>11</v>
          </cell>
          <cell r="D51" t="str">
            <v>4.16 kV Bromsgrove MS/Park West MS Tie</v>
          </cell>
          <cell r="E51">
            <v>0</v>
          </cell>
        </row>
        <row r="52">
          <cell r="C52">
            <v>12</v>
          </cell>
          <cell r="D52" t="str">
            <v>4.16 kV Bromsgrove MS/Robin MS Tie</v>
          </cell>
          <cell r="E52">
            <v>0</v>
          </cell>
        </row>
        <row r="53">
          <cell r="C53">
            <v>13</v>
          </cell>
          <cell r="D53" t="str">
            <v>4.16 kV Lakeshore Road Feeder Tie</v>
          </cell>
          <cell r="E53">
            <v>0</v>
          </cell>
        </row>
        <row r="54">
          <cell r="C54">
            <v>14</v>
          </cell>
          <cell r="D54" t="str">
            <v xml:space="preserve">4.16 kV Stanfield Road Feeder Tie </v>
          </cell>
          <cell r="E54">
            <v>0</v>
          </cell>
        </row>
        <row r="55">
          <cell r="C55">
            <v>15</v>
          </cell>
          <cell r="D55" t="str">
            <v xml:space="preserve">4.16 kV Clarkson/Lorne Park Feeder Tie </v>
          </cell>
          <cell r="E55">
            <v>0</v>
          </cell>
        </row>
        <row r="57">
          <cell r="D57" t="str">
            <v>TOTAL - DISTRIBUTION</v>
          </cell>
          <cell r="E57">
            <v>1210000</v>
          </cell>
        </row>
        <row r="62">
          <cell r="D62" t="str">
            <v>TABLE 1 (Cont'd)</v>
          </cell>
        </row>
        <row r="63">
          <cell r="D63" t="str">
            <v xml:space="preserve">SUMMARY OF </v>
          </cell>
        </row>
        <row r="64">
          <cell r="D64" t="str">
            <v>RECOMMENDED SYSTEM EXPANSION PROJECTS - 1997</v>
          </cell>
        </row>
        <row r="66">
          <cell r="E66">
            <v>1997</v>
          </cell>
        </row>
        <row r="67">
          <cell r="C67" t="str">
            <v>Item</v>
          </cell>
          <cell r="D67" t="str">
            <v>Description</v>
          </cell>
          <cell r="E67" t="str">
            <v>Budget</v>
          </cell>
        </row>
        <row r="68">
          <cell r="E68" t="str">
            <v>Estimate</v>
          </cell>
        </row>
        <row r="71">
          <cell r="D71" t="str">
            <v>MUNICIPAL SUBSTATIONS</v>
          </cell>
        </row>
        <row r="73">
          <cell r="C73">
            <v>1</v>
          </cell>
          <cell r="D73" t="str">
            <v>Lisgar M.S.</v>
          </cell>
          <cell r="E73">
            <v>1200000</v>
          </cell>
        </row>
        <row r="74">
          <cell r="C74">
            <v>2</v>
          </cell>
          <cell r="D74" t="str">
            <v xml:space="preserve">Sheridan Park System Rebuild  </v>
          </cell>
          <cell r="E74">
            <v>600000</v>
          </cell>
        </row>
        <row r="75">
          <cell r="C75">
            <v>3</v>
          </cell>
          <cell r="D75" t="str">
            <v>Orlando M.S.</v>
          </cell>
          <cell r="E75">
            <v>600000</v>
          </cell>
        </row>
        <row r="76">
          <cell r="C76">
            <v>4</v>
          </cell>
          <cell r="D76" t="str">
            <v>Chalkdene M.S.</v>
          </cell>
          <cell r="E76">
            <v>0</v>
          </cell>
        </row>
        <row r="77">
          <cell r="C77">
            <v>5</v>
          </cell>
          <cell r="D77" t="str">
            <v>Rockwood M.S.</v>
          </cell>
          <cell r="E77">
            <v>0</v>
          </cell>
        </row>
        <row r="78">
          <cell r="C78">
            <v>6</v>
          </cell>
          <cell r="D78" t="str">
            <v>Woodlake M.S. Rebuild</v>
          </cell>
          <cell r="E78">
            <v>50000</v>
          </cell>
        </row>
        <row r="79">
          <cell r="C79">
            <v>7</v>
          </cell>
          <cell r="D79" t="str">
            <v>Orchard Heights M.S.</v>
          </cell>
          <cell r="E79">
            <v>250000</v>
          </cell>
        </row>
        <row r="81">
          <cell r="D81" t="str">
            <v>TOTAL - SUBSTATION</v>
          </cell>
          <cell r="E81">
            <v>2700000</v>
          </cell>
        </row>
        <row r="84">
          <cell r="D84" t="str">
            <v>SUBDIVISION REBUILDS</v>
          </cell>
        </row>
        <row r="86">
          <cell r="C86">
            <v>1</v>
          </cell>
          <cell r="D86" t="str">
            <v>Sheridan Homelands - Phase V</v>
          </cell>
          <cell r="E86">
            <v>1200000</v>
          </cell>
        </row>
        <row r="87">
          <cell r="C87">
            <v>2</v>
          </cell>
          <cell r="D87" t="str">
            <v>Malton - Phase VI</v>
          </cell>
          <cell r="E87">
            <v>1000000</v>
          </cell>
        </row>
        <row r="88">
          <cell r="C88">
            <v>3</v>
          </cell>
          <cell r="D88" t="str">
            <v>Forest Glenn Area - Phase III</v>
          </cell>
          <cell r="E88">
            <v>1200000</v>
          </cell>
        </row>
        <row r="89">
          <cell r="C89">
            <v>4</v>
          </cell>
          <cell r="D89" t="str">
            <v>Meadowvale T.C. Main Feeders - Phase III</v>
          </cell>
          <cell r="E89">
            <v>600000</v>
          </cell>
        </row>
        <row r="90">
          <cell r="C90">
            <v>5</v>
          </cell>
          <cell r="D90" t="str">
            <v>Woodlands - Phase II</v>
          </cell>
          <cell r="E90">
            <v>1200000</v>
          </cell>
        </row>
        <row r="93">
          <cell r="D93" t="str">
            <v>TOTAL - SUBDIVISION REBUILDS</v>
          </cell>
          <cell r="E93">
            <v>5200000</v>
          </cell>
        </row>
        <row r="102">
          <cell r="D102" t="str">
            <v>TABLE 1 (Cont'd)</v>
          </cell>
        </row>
        <row r="103">
          <cell r="D103" t="str">
            <v xml:space="preserve">SUMMARY OF </v>
          </cell>
        </row>
        <row r="104">
          <cell r="D104" t="str">
            <v>RECOMMENDED SYSTEM EXPANSION PROJECTS - 1997</v>
          </cell>
        </row>
        <row r="106">
          <cell r="E106">
            <v>1997</v>
          </cell>
        </row>
        <row r="107">
          <cell r="C107" t="str">
            <v>Item</v>
          </cell>
          <cell r="D107" t="str">
            <v>Description</v>
          </cell>
          <cell r="E107" t="str">
            <v>Budget</v>
          </cell>
        </row>
        <row r="108">
          <cell r="E108" t="str">
            <v>Estimate</v>
          </cell>
        </row>
        <row r="111">
          <cell r="D111" t="str">
            <v>SYSTEM MAINTENANCE PROJECTS</v>
          </cell>
        </row>
        <row r="113">
          <cell r="C113">
            <v>1</v>
          </cell>
          <cell r="D113" t="str">
            <v>Wood &amp; Concrete Pole Replacements</v>
          </cell>
          <cell r="E113">
            <v>250000</v>
          </cell>
        </row>
        <row r="114">
          <cell r="C114">
            <v>2</v>
          </cell>
          <cell r="D114" t="str">
            <v>Overhead Switch Replacement</v>
          </cell>
          <cell r="E114">
            <v>300000</v>
          </cell>
        </row>
        <row r="115">
          <cell r="C115">
            <v>3</v>
          </cell>
          <cell r="D115" t="str">
            <v>Feeder Overhauls</v>
          </cell>
          <cell r="E115">
            <v>600000</v>
          </cell>
        </row>
        <row r="116">
          <cell r="C116">
            <v>4</v>
          </cell>
          <cell r="D116" t="str">
            <v>Overhead Rebuilds</v>
          </cell>
          <cell r="E116">
            <v>600000</v>
          </cell>
        </row>
        <row r="118">
          <cell r="D118" t="str">
            <v>O.H Distribution Maintenance - Total</v>
          </cell>
          <cell r="E118">
            <v>1750000</v>
          </cell>
        </row>
        <row r="120">
          <cell r="C120">
            <v>1</v>
          </cell>
          <cell r="D120" t="str">
            <v>Load Centre Replacement</v>
          </cell>
          <cell r="E120">
            <v>100000</v>
          </cell>
        </row>
        <row r="121">
          <cell r="C121">
            <v>2</v>
          </cell>
          <cell r="D121" t="str">
            <v>U/ground Cable and Splice Replacement</v>
          </cell>
          <cell r="E121">
            <v>1200000</v>
          </cell>
        </row>
        <row r="122">
          <cell r="C122">
            <v>3</v>
          </cell>
          <cell r="D122" t="str">
            <v>Meter Base Replacement</v>
          </cell>
          <cell r="E122">
            <v>40000</v>
          </cell>
        </row>
        <row r="123">
          <cell r="C123">
            <v>4</v>
          </cell>
          <cell r="D123" t="str">
            <v>Secondary Cable Replacement</v>
          </cell>
          <cell r="E123">
            <v>75000</v>
          </cell>
        </row>
        <row r="125">
          <cell r="D125" t="str">
            <v>U.G. Distribution Maintenance - Total</v>
          </cell>
          <cell r="E125">
            <v>1415000</v>
          </cell>
        </row>
        <row r="127">
          <cell r="C127">
            <v>1</v>
          </cell>
          <cell r="D127" t="str">
            <v>U/ground Transformer Replacement</v>
          </cell>
          <cell r="E127">
            <v>150000</v>
          </cell>
        </row>
        <row r="128">
          <cell r="C128">
            <v>2</v>
          </cell>
          <cell r="D128" t="str">
            <v>Overhead Transformer Replacement</v>
          </cell>
          <cell r="E128">
            <v>150000</v>
          </cell>
        </row>
        <row r="129">
          <cell r="C129">
            <v>3</v>
          </cell>
          <cell r="D129" t="str">
            <v>Power T/former O/H &amp;  StationUpgrade</v>
          </cell>
          <cell r="E129">
            <v>100000</v>
          </cell>
        </row>
        <row r="131">
          <cell r="D131" t="str">
            <v>Transformer Repalcement &amp; Overhauls - Total</v>
          </cell>
          <cell r="E131">
            <v>400000</v>
          </cell>
        </row>
        <row r="133">
          <cell r="D133" t="str">
            <v>Auto-Switches/SCADA</v>
          </cell>
          <cell r="E133">
            <v>1600000</v>
          </cell>
        </row>
        <row r="136">
          <cell r="D136" t="str">
            <v>TOTAL - SYSTEM MAINTENANCE</v>
          </cell>
          <cell r="E136">
            <v>5165000</v>
          </cell>
        </row>
        <row r="145">
          <cell r="D145" t="str">
            <v>TABLE 1 (Cont'd)</v>
          </cell>
        </row>
        <row r="146">
          <cell r="D146" t="str">
            <v xml:space="preserve">SUMMARY OF </v>
          </cell>
        </row>
        <row r="147">
          <cell r="D147" t="str">
            <v>RECOMMENDED SYSTEM EXPANSION PROJECTS - 1997</v>
          </cell>
        </row>
        <row r="150">
          <cell r="D150" t="str">
            <v>Road Relocations</v>
          </cell>
          <cell r="E150">
            <v>1500000</v>
          </cell>
        </row>
        <row r="152">
          <cell r="D152" t="str">
            <v>Industrial &amp; Commercail Services</v>
          </cell>
          <cell r="E152">
            <v>2500000</v>
          </cell>
        </row>
        <row r="154">
          <cell r="D154" t="str">
            <v>Land &amp; Easements</v>
          </cell>
          <cell r="E154">
            <v>50000</v>
          </cell>
        </row>
        <row r="156">
          <cell r="D156" t="str">
            <v>Major Tools</v>
          </cell>
          <cell r="E156">
            <v>140000</v>
          </cell>
        </row>
        <row r="158">
          <cell r="D158" t="str">
            <v xml:space="preserve">       Total - Subtransmission</v>
          </cell>
          <cell r="E158">
            <v>1460000</v>
          </cell>
        </row>
        <row r="159">
          <cell r="D159" t="str">
            <v xml:space="preserve">       Total - Distribution</v>
          </cell>
          <cell r="E159">
            <v>1210000</v>
          </cell>
        </row>
        <row r="160">
          <cell r="D160" t="str">
            <v xml:space="preserve">       Total - Substations</v>
          </cell>
          <cell r="E160">
            <v>2700000</v>
          </cell>
        </row>
        <row r="161">
          <cell r="D161" t="str">
            <v xml:space="preserve">       Total - Subdivision Rebuilds</v>
          </cell>
          <cell r="E161">
            <v>5200000</v>
          </cell>
        </row>
        <row r="162">
          <cell r="D162" t="str">
            <v xml:space="preserve">       Total - System Maintenance</v>
          </cell>
          <cell r="E162">
            <v>5165000</v>
          </cell>
        </row>
        <row r="163">
          <cell r="D163" t="str">
            <v xml:space="preserve">       Total - Road Relocations</v>
          </cell>
          <cell r="E163">
            <v>1500000</v>
          </cell>
        </row>
        <row r="164">
          <cell r="D164" t="str">
            <v xml:space="preserve">       Total - Industrial &amp; Commercial Serv.</v>
          </cell>
          <cell r="E164">
            <v>2500000</v>
          </cell>
        </row>
        <row r="165">
          <cell r="D165" t="str">
            <v xml:space="preserve">       Total - Land &amp; Easements</v>
          </cell>
          <cell r="E165">
            <v>50000</v>
          </cell>
        </row>
        <row r="166">
          <cell r="D166" t="str">
            <v xml:space="preserve">       Total - Major Tools</v>
          </cell>
          <cell r="E166">
            <v>140000</v>
          </cell>
        </row>
        <row r="168">
          <cell r="D168" t="str">
            <v xml:space="preserve">       GRAND TOTAL</v>
          </cell>
          <cell r="E168">
            <v>19925000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Related Links"/>
      <sheetName val="3. Rate Class Selection"/>
      <sheetName val="4. Hidden"/>
      <sheetName val="6. hidden"/>
      <sheetName val="4. Growth Factor - NUM_CALC1"/>
      <sheetName val="5. Growth Factor - NUM_CALC2"/>
      <sheetName val="9. STS - Billing Det &amp; Rate HID"/>
      <sheetName val="6. Rev_Requ_Check"/>
      <sheetName val="7. Growth Factor - DEN_CALC"/>
      <sheetName val="7. Load Actual - HID"/>
      <sheetName val="8. Revenue Proportions"/>
      <sheetName val="8. Current Revenue - HID"/>
      <sheetName val="9. Threshold Test"/>
      <sheetName val="24. hidden"/>
      <sheetName val="lists"/>
      <sheetName val="Sheet1"/>
      <sheetName val="10a. Proposed ACM Projects"/>
      <sheetName val="10b. Proposed ACM ICM Projects"/>
      <sheetName val="11. Incremental Capital Adj."/>
      <sheetName val="12. Opt 1-Rate Rider Calc F &amp;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DISTRIBUTED GENERATION [DGEN]</v>
          </cell>
          <cell r="AL1" t="str">
            <v>Algoma Power Inc.</v>
          </cell>
        </row>
        <row r="2">
          <cell r="A2" t="str">
            <v>EMBEDDED DISTRIBUTOR</v>
          </cell>
          <cell r="O2" t="str">
            <v>$/kWh</v>
          </cell>
          <cell r="AL2" t="str">
            <v>Atikokan Hydro Inc.</v>
          </cell>
        </row>
        <row r="3">
          <cell r="A3" t="str">
            <v>EMBEDDED DISTRIBUTOR</v>
          </cell>
          <cell r="O3" t="str">
            <v>$/kW</v>
          </cell>
          <cell r="AL3" t="str">
            <v>Attawapiskat Power Corporation</v>
          </cell>
        </row>
        <row r="4">
          <cell r="A4" t="str">
            <v>FARMS - SINGLE PHASE ENERGY-BILLED [F1]</v>
          </cell>
          <cell r="O4" t="str">
            <v>$/kVA</v>
          </cell>
          <cell r="AL4" t="str">
            <v>Bluewater Power Distribution Corporation</v>
          </cell>
        </row>
        <row r="5">
          <cell r="A5" t="str">
            <v>FARMS - THREE PHASE ENERGY-BILLED [F3]</v>
          </cell>
          <cell r="AL5" t="str">
            <v>Brant County Power Inc.</v>
          </cell>
        </row>
        <row r="6">
          <cell r="A6" t="str">
            <v>GENERAL SERVICE - COMMERCIAL</v>
          </cell>
          <cell r="AL6" t="str">
            <v>Brantford Power Inc.</v>
          </cell>
        </row>
        <row r="7">
          <cell r="A7" t="str">
            <v>GENERAL SERVICE - INSTITUTIONAL</v>
          </cell>
          <cell r="AL7" t="str">
            <v>Burlington Hydro Inc.</v>
          </cell>
        </row>
        <row r="8">
          <cell r="A8" t="str">
            <v>GENERAL SERVICE 1,000 TO 2,999 KW</v>
          </cell>
          <cell r="AL8" t="str">
            <v>Cambridge and North Dumfries Hydro Inc.</v>
          </cell>
        </row>
        <row r="9">
          <cell r="A9" t="str">
            <v>GENERAL SERVICE 1,000 TO 4,999 KW</v>
          </cell>
          <cell r="AL9" t="str">
            <v>Canadian Niagara Power Inc.</v>
          </cell>
        </row>
        <row r="10">
          <cell r="A10" t="str">
            <v>GENERAL SERVICE 1,000 TO 4,999 KW - INTERVAL METERS</v>
          </cell>
          <cell r="AL10" t="str">
            <v>Centre Wellington Hydro Ltd.</v>
          </cell>
        </row>
        <row r="11">
          <cell r="A11" t="str">
            <v>GENERAL SERVICE 1,000 TO 4,999 KW (CO-GENERATION)</v>
          </cell>
          <cell r="AL11" t="str">
            <v>Chapleau Public Utilities Corporation</v>
          </cell>
        </row>
        <row r="12">
          <cell r="A12" t="str">
            <v>GENERAL SERVICE 1,500 TO 4,999 KW</v>
          </cell>
          <cell r="AL12" t="str">
            <v>COLLUS PowerStream Corp.</v>
          </cell>
        </row>
        <row r="13">
          <cell r="A13" t="str">
            <v>GENERAL SERVICE 2,500 TO 4,999 KW</v>
          </cell>
          <cell r="AL13" t="str">
            <v>Cooperative Hydro Embrun Inc.</v>
          </cell>
        </row>
        <row r="14">
          <cell r="A14" t="str">
            <v>GENERAL SERVICE 3,000 TO 4,999 KW</v>
          </cell>
          <cell r="AL14" t="str">
            <v>E.L.K. Energy Inc.</v>
          </cell>
        </row>
        <row r="15">
          <cell r="A15" t="str">
            <v>GENERAL SERVICE 3,000 TO 4,999 KW - INTERMEDIATE USE</v>
          </cell>
          <cell r="AL15" t="str">
            <v>Enersource Hydro Mississauga Inc.</v>
          </cell>
        </row>
        <row r="16">
          <cell r="A16" t="str">
            <v>GENERAL SERVICE 3,000 TO 4,999 KW - INTERVAL METERED</v>
          </cell>
          <cell r="AL16" t="str">
            <v>Entegrus Powerlines Inc.</v>
          </cell>
        </row>
        <row r="17">
          <cell r="A17" t="str">
            <v>GENERAL SERVICE 3,000 TO 4,999 KW - TIME OF USE</v>
          </cell>
          <cell r="AL17" t="str">
            <v>EnWin Utilities Ltd.</v>
          </cell>
        </row>
        <row r="18">
          <cell r="A18" t="str">
            <v>GENERAL SERVICE 50 TO 1,000 KW</v>
          </cell>
          <cell r="AL18" t="str">
            <v>Erie Thames Powerlines Corporation</v>
          </cell>
        </row>
        <row r="19">
          <cell r="A19" t="str">
            <v>GENERAL SERVICE 50 TO 1,000 KW - INTERVAL METERS</v>
          </cell>
          <cell r="AL19" t="str">
            <v>Espanola Regional Hydro Distribution Corporation</v>
          </cell>
        </row>
        <row r="20">
          <cell r="A20" t="str">
            <v>GENERAL SERVICE 50 TO 1,000 KW - NON INTERVAL METERS</v>
          </cell>
          <cell r="AL20" t="str">
            <v>Essex Powerlines Corporation</v>
          </cell>
        </row>
        <row r="21">
          <cell r="A21" t="str">
            <v>GENERAL SERVICE 50 TO 1,499 KW</v>
          </cell>
          <cell r="AL21" t="str">
            <v>Festival Hydro Inc.</v>
          </cell>
        </row>
        <row r="22">
          <cell r="A22" t="str">
            <v>GENERAL SERVICE 50 TO 1,499 KW - INTERVAL METERED</v>
          </cell>
          <cell r="AL22" t="str">
            <v>Fort Albany Power Corporation</v>
          </cell>
        </row>
        <row r="23">
          <cell r="A23" t="str">
            <v>GENERAL SERVICE 50 TO 2,499 KW</v>
          </cell>
          <cell r="AL23" t="str">
            <v>Fort Frances Power Corporation</v>
          </cell>
        </row>
        <row r="24">
          <cell r="A24" t="str">
            <v>GENERAL SERVICE 50 TO 2,999 KW</v>
          </cell>
          <cell r="AL24" t="str">
            <v>Greater Sudbury Hydro Inc.</v>
          </cell>
        </row>
        <row r="25">
          <cell r="A25" t="str">
            <v>GENERAL SERVICE 50 TO 2,999 KW - INTERVAL METERED</v>
          </cell>
          <cell r="AL25" t="str">
            <v>Grimsby Power Inc.</v>
          </cell>
        </row>
        <row r="26">
          <cell r="A26" t="str">
            <v>GENERAL SERVICE 50 TO 2,999 KW - TIME OF USE</v>
          </cell>
          <cell r="AL26" t="str">
            <v>Guelph Hydro Electric Systems Inc.</v>
          </cell>
        </row>
        <row r="27">
          <cell r="A27" t="str">
            <v>GENERAL SERVICE 50 TO 4,999 KW</v>
          </cell>
          <cell r="AL27" t="str">
            <v>Haldimand County Hydro Inc.</v>
          </cell>
        </row>
        <row r="28">
          <cell r="A28" t="str">
            <v>GENERAL SERVICE 50 TO 4,999 KW - INTERVAL METERED</v>
          </cell>
          <cell r="AL28" t="str">
            <v>Halton Hills Hydro Inc.</v>
          </cell>
        </row>
        <row r="29">
          <cell r="A29" t="str">
            <v>GENERAL SERVICE 50 TO 4,999 KW - TIME OF USE</v>
          </cell>
          <cell r="AL29" t="str">
            <v>Hearst Power Distribution Company Limited</v>
          </cell>
        </row>
        <row r="30">
          <cell r="A30" t="str">
            <v>GENERAL SERVICE 50 TO 4,999 KW (COGENERATION)</v>
          </cell>
          <cell r="AL30" t="str">
            <v>Horizon Utilities Corporation</v>
          </cell>
        </row>
        <row r="31">
          <cell r="A31" t="str">
            <v>GENERAL SERVICE 50 TO 4,999 KW (FORMERLY TIME OF USE)</v>
          </cell>
          <cell r="AL31" t="str">
            <v>Hydro 2000 Inc.</v>
          </cell>
        </row>
        <row r="32">
          <cell r="A32" t="str">
            <v>GENERAL SERVICE 50 TO 499 KW</v>
          </cell>
          <cell r="AL32" t="str">
            <v>Hydro Hawkesbury Inc.</v>
          </cell>
        </row>
        <row r="33">
          <cell r="A33" t="str">
            <v>GENERAL SERVICE 50 TO 699 KW</v>
          </cell>
          <cell r="AL33" t="str">
            <v>Hydro One Brampton Networks Inc.</v>
          </cell>
        </row>
        <row r="34">
          <cell r="A34" t="str">
            <v>GENERAL SERVICE 50 TO 999 KW</v>
          </cell>
          <cell r="AL34" t="str">
            <v>Hydro One Networks Inc.</v>
          </cell>
        </row>
        <row r="35">
          <cell r="A35" t="str">
            <v>GENERAL SERVICE 50 TO 999 KW - INTERVAL METERED</v>
          </cell>
          <cell r="AL35" t="str">
            <v>Hydro One Remote Communities Inc.</v>
          </cell>
        </row>
        <row r="36">
          <cell r="A36" t="str">
            <v>GENERAL SERVICE 500 TO 4,999 KW</v>
          </cell>
          <cell r="AL36" t="str">
            <v>Hydro Ottawa Limited</v>
          </cell>
        </row>
        <row r="37">
          <cell r="A37" t="str">
            <v>GENERAL SERVICE 700 TO 4,999 KW</v>
          </cell>
          <cell r="AL37" t="str">
            <v>Innpower Corporation</v>
          </cell>
        </row>
        <row r="38">
          <cell r="A38" t="str">
            <v>GENERAL SERVICE DEMAND BILLED (50 KW AND ABOVE) [GSD]</v>
          </cell>
          <cell r="AL38" t="str">
            <v>Kashechewan Power Corporation</v>
          </cell>
        </row>
        <row r="39">
          <cell r="A39" t="str">
            <v>GENERAL SERVICE ENERGY BILLED (LESS THAN 50 KW) [GSE-METERED]</v>
          </cell>
          <cell r="AL39" t="str">
            <v>Kenora Hydro Electric Corporation Ltd.</v>
          </cell>
        </row>
        <row r="40">
          <cell r="A40" t="str">
            <v>GENERAL SERVICE ENERGY BILLED (LESS THAN TO 50 KW) [GSE-UNMETERED]</v>
          </cell>
          <cell r="AL40" t="str">
            <v>Kingston Hydro Corporation</v>
          </cell>
        </row>
        <row r="41">
          <cell r="A41" t="str">
            <v>GENERAL SERVICE EQUAL TO OR GREATER THAN 1,500 KW</v>
          </cell>
          <cell r="AL41" t="str">
            <v>Kitchener-Wilmot Hydro Inc.</v>
          </cell>
        </row>
        <row r="42">
          <cell r="A42" t="str">
            <v>GENERAL SERVICE EQUAL TO OR GREATER THAN 1,500 KW - INTERVAL METERED</v>
          </cell>
          <cell r="AL42" t="str">
            <v>Lakefront Utilities Inc.</v>
          </cell>
        </row>
        <row r="43">
          <cell r="A43" t="str">
            <v>GENERAL SERVICE GREATER THAN 1,000 KW</v>
          </cell>
          <cell r="AL43" t="str">
            <v>Lakeland Power Distribution Ltd.</v>
          </cell>
        </row>
        <row r="44">
          <cell r="A44" t="str">
            <v>GENERAL SERVICE GREATER THAN 50 kW - WMP</v>
          </cell>
          <cell r="AL44" t="str">
            <v>London Hydro Inc.</v>
          </cell>
        </row>
        <row r="45">
          <cell r="A45" t="str">
            <v>GENERAL SERVICE INTERMEDIATE 1,000 TO 4,999 KW</v>
          </cell>
          <cell r="AL45" t="str">
            <v>Midland Power Utility Corporation</v>
          </cell>
        </row>
        <row r="46">
          <cell r="A46" t="str">
            <v>GENERAL SERVICE INTERMEDIATE RATE CLASS 1,000 TO 4,999 KW (FORMERLY GENERAL SERVICE &gt; 50 KW CUSTOMERS)</v>
          </cell>
          <cell r="AL46" t="str">
            <v>Milton Hydro Distribution Inc.</v>
          </cell>
        </row>
        <row r="47">
          <cell r="A47" t="str">
            <v>GENERAL SERVICE INTERMEDIATE RATE CLASS 1,000 TO 4,999 KW (FORMERLY LARGE USE CUSTOMERS)</v>
          </cell>
          <cell r="AL47" t="str">
            <v>Newmarket-Tay Power Distribution Ltd.</v>
          </cell>
        </row>
        <row r="48">
          <cell r="A48" t="str">
            <v>GENERAL SERVICE LESS THAN 50 KW</v>
          </cell>
          <cell r="AL48" t="str">
            <v>Niagara Peninsula Energy Inc.</v>
          </cell>
        </row>
        <row r="49">
          <cell r="A49" t="str">
            <v>GENERAL SERVICE LESS THAN 50 KW - SINGLE PHASE ENERGY-BILLED [G1]</v>
          </cell>
          <cell r="AL49" t="str">
            <v>Niagara-on-the-Lake Hydro Inc.</v>
          </cell>
        </row>
        <row r="50">
          <cell r="A50" t="str">
            <v>GENERAL SERVICE LESS THAN 50 KW - THREE PHASE ENERGY-BILLED [G3]</v>
          </cell>
          <cell r="AL50" t="str">
            <v>Norfolk Power Distribution Inc.</v>
          </cell>
        </row>
        <row r="51">
          <cell r="A51" t="str">
            <v>GENERAL SERVICE LESS THAN 50 KW - TRANSMISSION CLASS ENERGY-BILLED [T]</v>
          </cell>
          <cell r="AL51" t="str">
            <v>North Bay Hydro Distribution Limited</v>
          </cell>
        </row>
        <row r="52">
          <cell r="A52" t="str">
            <v>GENERAL SERVICE LESS THAN 50 KW - URBAN ENERGY-BILLED [UG]</v>
          </cell>
          <cell r="AL52" t="str">
            <v>Northern Ontario Wires Inc.</v>
          </cell>
        </row>
        <row r="53">
          <cell r="A53" t="str">
            <v>GENERAL SERVICE SINGLE PHASE - G1</v>
          </cell>
          <cell r="AL53" t="str">
            <v>Oakville Hydro Electricity Distribution Inc.</v>
          </cell>
        </row>
        <row r="54">
          <cell r="A54" t="str">
            <v>GENERAL SERVICE THREE PHASE - G3</v>
          </cell>
          <cell r="AL54" t="str">
            <v>Orangeville Hydro Limited</v>
          </cell>
        </row>
        <row r="55">
          <cell r="A55" t="str">
            <v>INTERMEDIATE USERS</v>
          </cell>
          <cell r="AL55" t="str">
            <v>Orillia Power Distribution Corporation</v>
          </cell>
        </row>
        <row r="56">
          <cell r="A56" t="str">
            <v>INTERMEDIATE WITH SELF GENERATION</v>
          </cell>
          <cell r="AL56" t="str">
            <v>Oshawa PUC Networks Inc.</v>
          </cell>
        </row>
        <row r="57">
          <cell r="A57" t="str">
            <v>LARGE USE</v>
          </cell>
          <cell r="AL57" t="str">
            <v>Ottawa River Power Corporation</v>
          </cell>
        </row>
        <row r="58">
          <cell r="A58" t="str">
            <v>LARGE USE - 3TS</v>
          </cell>
          <cell r="AL58" t="str">
            <v>Peterborough Distribution Incorporated</v>
          </cell>
        </row>
        <row r="59">
          <cell r="A59" t="str">
            <v>LARGE USE - FORD ANNEX</v>
          </cell>
          <cell r="AL59" t="str">
            <v>PowerStream Inc.</v>
          </cell>
        </row>
        <row r="60">
          <cell r="A60" t="str">
            <v>LARGE USE - REGULAR</v>
          </cell>
          <cell r="AL60" t="str">
            <v>PUC Distribution Inc.</v>
          </cell>
        </row>
        <row r="61">
          <cell r="A61" t="str">
            <v>LARGE USE &gt; 5000 KW</v>
          </cell>
          <cell r="AL61" t="str">
            <v>Renfrew Hydro Inc.</v>
          </cell>
        </row>
        <row r="62">
          <cell r="A62" t="str">
            <v>microFIT</v>
          </cell>
          <cell r="AL62" t="str">
            <v>Rideau St. Lawrence Distribution Inc.</v>
          </cell>
        </row>
        <row r="63">
          <cell r="A63" t="str">
            <v>RESIDENTIAL</v>
          </cell>
          <cell r="AL63" t="str">
            <v>Sioux Lookout Hydro Inc.</v>
          </cell>
        </row>
        <row r="64">
          <cell r="A64" t="str">
            <v>RESIDENTIAL - HENSALL</v>
          </cell>
          <cell r="AL64" t="str">
            <v>St. Thomas Energy Inc.</v>
          </cell>
        </row>
        <row r="65">
          <cell r="A65" t="str">
            <v>RESIDENTIAL - HIGH DENSITY [R1]</v>
          </cell>
          <cell r="AL65" t="str">
            <v>Thunder Bay Hydro Electricity Distribution Inc.</v>
          </cell>
        </row>
        <row r="66">
          <cell r="A66" t="str">
            <v>RESIDENTIAL - LOW DENSITY [R2]</v>
          </cell>
          <cell r="AL66" t="str">
            <v>Tillsonburg Hydro Inc.</v>
          </cell>
        </row>
        <row r="67">
          <cell r="A67" t="str">
            <v>RESIDENTIAL - MEDIUM DENSITY [R1]</v>
          </cell>
          <cell r="AL67" t="str">
            <v>Toronto Hydro-Electric System Limited</v>
          </cell>
        </row>
        <row r="68">
          <cell r="A68" t="str">
            <v>RESIDENTIAL - NORMAL DENSITY [R2]</v>
          </cell>
          <cell r="AL68" t="str">
            <v>Veridian Connections Inc.</v>
          </cell>
        </row>
        <row r="69">
          <cell r="A69" t="str">
            <v>RESIDENTIAL - TIME OF USE</v>
          </cell>
          <cell r="AL69" t="str">
            <v>Wasaga Distribution Inc.</v>
          </cell>
        </row>
        <row r="70">
          <cell r="A70" t="str">
            <v>RESIDENTIAL - URBAN [UR]</v>
          </cell>
          <cell r="AL70" t="str">
            <v>Waterloo North Hydro Inc.</v>
          </cell>
        </row>
        <row r="71">
          <cell r="A71" t="str">
            <v>RESIDENTIAL REGULAR</v>
          </cell>
          <cell r="AL71" t="str">
            <v>Welland Hydro-Electric System Corp.</v>
          </cell>
        </row>
        <row r="72">
          <cell r="A72" t="str">
            <v>RESIDENTIAL SUBURBAN</v>
          </cell>
          <cell r="AL72" t="str">
            <v>Wellington North Power Inc.</v>
          </cell>
        </row>
        <row r="73">
          <cell r="A73" t="str">
            <v>RESIDENTIAL SUBURBAN SEASONAL</v>
          </cell>
          <cell r="AL73" t="str">
            <v>West Coast Huron Energy Inc.</v>
          </cell>
        </row>
        <row r="74">
          <cell r="A74" t="str">
            <v>RESIDENTIAL SUBURBAN YEAR ROUND</v>
          </cell>
          <cell r="AL74" t="str">
            <v>Westario Power Inc.</v>
          </cell>
        </row>
        <row r="75">
          <cell r="A75" t="str">
            <v>RESIDENTIAL URBAN</v>
          </cell>
          <cell r="AL75" t="str">
            <v>Whitby Hydro Electric Corporation</v>
          </cell>
        </row>
        <row r="76">
          <cell r="A76" t="str">
            <v>RESIDENTIAL URBAN YEAR-ROUND</v>
          </cell>
          <cell r="AL76" t="str">
            <v>Woodstock Hydro Services Inc.</v>
          </cell>
        </row>
        <row r="77">
          <cell r="A77" t="str">
            <v>SEASONAL RESIDENTIAL</v>
          </cell>
        </row>
        <row r="78">
          <cell r="A78" t="str">
            <v>SEASONAL RESIDENTIAL - HIGH DENSITY [R3]</v>
          </cell>
        </row>
        <row r="79">
          <cell r="A79" t="str">
            <v>SEASONAL RESIDENTIAL - NORMAL DENSITY [R4]</v>
          </cell>
        </row>
        <row r="80">
          <cell r="A80" t="str">
            <v>SENTINEL LIGHTING</v>
          </cell>
        </row>
        <row r="81">
          <cell r="A81" t="str">
            <v>SMALL COMMERCIAL AND USL - PER CONNECTION</v>
          </cell>
        </row>
        <row r="82">
          <cell r="A82" t="str">
            <v>SMALL COMMERCIAL AND USL - PER METER</v>
          </cell>
        </row>
        <row r="83">
          <cell r="A83" t="str">
            <v>STANDARD A GENERAL SERVICE AIR ACCESS</v>
          </cell>
        </row>
        <row r="84">
          <cell r="A84" t="str">
            <v>STANDARD A GENERAL SERVICE ROAD/RAIL</v>
          </cell>
        </row>
        <row r="85">
          <cell r="A85" t="str">
            <v>STANDARD A GRID CONNECTED</v>
          </cell>
        </row>
        <row r="86">
          <cell r="A86" t="str">
            <v>STANDARD A RESIDENTIAL AIR ACCESS</v>
          </cell>
        </row>
        <row r="87">
          <cell r="A87" t="str">
            <v>STANDARD A RESIDENTIAL ROAD/RAIL</v>
          </cell>
        </row>
        <row r="88">
          <cell r="A88" t="str">
            <v>STANDBY - GENERAL SERVICE 1,000 - 5,000 KW</v>
          </cell>
        </row>
        <row r="89">
          <cell r="A89" t="str">
            <v>STANDBY - GENERAL SERVICE 50 - 1,000 KW</v>
          </cell>
        </row>
        <row r="90">
          <cell r="A90" t="str">
            <v>STANDBY - LARGE USE</v>
          </cell>
        </row>
        <row r="91">
          <cell r="A91" t="str">
            <v>STANDBY DISTRIBUTION SERVICE</v>
          </cell>
        </row>
        <row r="92">
          <cell r="A92" t="str">
            <v>STANDBY POWER</v>
          </cell>
        </row>
        <row r="93">
          <cell r="A93" t="str">
            <v>STANDBY POWER - APPROVED ON AN INTERIM BASIS</v>
          </cell>
        </row>
        <row r="94">
          <cell r="A94" t="str">
            <v>STANDBY POWER GENERAL SERVICE 1,500 TO 4,999 KW</v>
          </cell>
        </row>
        <row r="95">
          <cell r="A95" t="str">
            <v>STANDBY POWER GENERAL SERVICE 50 TO 1,499 KW</v>
          </cell>
        </row>
        <row r="96">
          <cell r="A96" t="str">
            <v>STANDBY POWER GENERAL SERVICE LARGE USE</v>
          </cell>
        </row>
        <row r="97">
          <cell r="A97" t="str">
            <v>STREET LIGHTING</v>
          </cell>
        </row>
        <row r="98">
          <cell r="A98" t="str">
            <v>SUB TRANSMISSION [ST]</v>
          </cell>
        </row>
        <row r="99">
          <cell r="A99" t="str">
            <v>UNMETERED SCATTERED LOAD</v>
          </cell>
        </row>
        <row r="100">
          <cell r="A100" t="str">
            <v>URBAN GENERAL SERVICE DEMAND BILLED (50 KW AND ABOVE) [UGD]</v>
          </cell>
        </row>
        <row r="101">
          <cell r="A101" t="str">
            <v>URBAN GENERAL SERVICE ENERGY BILLED (LESS THAN 50 KW) [UGE]</v>
          </cell>
        </row>
        <row r="102">
          <cell r="A102" t="str">
            <v>WESTPORT SEWAGE TREATMENT PLANT</v>
          </cell>
        </row>
        <row r="103">
          <cell r="A103" t="str">
            <v>YEAR-ROUND RESIDENTIAL - R2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tRp - Solar Sunbelt reported"/>
      <sheetName val="Details - Solar PV  reported"/>
      <sheetName val="Flash Report"/>
      <sheetName val="Flash Report Cover"/>
      <sheetName val="INPUT"/>
      <sheetName val="Budget - Forecast Inputs"/>
      <sheetName val="Budget EDO Cons"/>
      <sheetName val="Master Dump Sheet"/>
      <sheetName val="Horizon Cons IS"/>
      <sheetName val="Horizon IS"/>
      <sheetName val="MgtRp -Comb Horiz Group"/>
      <sheetName val="Details - Solar PV"/>
      <sheetName val="MgtRp - Solar Sunbelt"/>
      <sheetName val="MgtRp - EDO"/>
      <sheetName val="MgtRp - Horizon Holdings"/>
      <sheetName val="MgtRp -Management Fee"/>
      <sheetName val="MgtRp - CS"/>
      <sheetName val="MgtRp - Horizon Energy"/>
      <sheetName val="Solar PV"/>
      <sheetName val="EDO Disb analysis"/>
      <sheetName val="MgtRp-CDM Quarter "/>
      <sheetName val="MgtRp - Solar Corp."/>
      <sheetName val="MgtRp -Horizon Utilities Cons"/>
      <sheetName val="MgtRp - solar combined"/>
      <sheetName val="BI mgmt Fee Elimin dont print"/>
      <sheetName val="Horizon solar 20 dont print"/>
      <sheetName val="MgtRp - Hor Hold (comb)dont prt"/>
      <sheetName val="MgtRp-CDM"/>
      <sheetName val="Horizon Hold"/>
      <sheetName val="Hor Holdings Cons"/>
      <sheetName val="HESI"/>
      <sheetName val="Solar Sunbelt"/>
      <sheetName val="Horizon Solar"/>
      <sheetName val="Horizon Utilities Cons"/>
      <sheetName val="Hor Holdings Cons BANK (2)"/>
      <sheetName val="HOR"/>
      <sheetName val="Final TB (2)"/>
      <sheetName val="Hor Holdings Cons BANK"/>
      <sheetName val="FA Info"/>
      <sheetName val="IFS Accounts"/>
      <sheetName val="HHI (Co-10)TB"/>
      <sheetName val="Co 11 BS"/>
      <sheetName val="Co 11 IS"/>
      <sheetName val="CS (Co-12)TB"/>
      <sheetName val="Solar Sunbelt GP (Co. 13)"/>
      <sheetName val="CS (Co-14)TB"/>
      <sheetName val="Horizon Solar Inc (Co. 20)"/>
      <sheetName val="HESI (Co-30) TB"/>
      <sheetName val="Tax Entry Work Sheet"/>
      <sheetName val="Merger Cash Flow Effect"/>
      <sheetName val="Checklist"/>
      <sheetName val="Tax Rec Info"/>
      <sheetName val="Sheet2"/>
      <sheetName val="CHECK HUC"/>
      <sheetName val="Intercompany"/>
      <sheetName val="Sheet1"/>
      <sheetName val="Horizon Hold (2)"/>
      <sheetName val="Hor Holdings Cons (2)"/>
      <sheetName val="HESI (2)"/>
      <sheetName val="Solar Sunbelt (2)"/>
      <sheetName val="Horizon Solar (2)"/>
      <sheetName val="Horizon Utilities Cons (2)"/>
      <sheetName val="Excerpt Reg - DX Rev Analys"/>
      <sheetName val="CONSUMPTION - Customer Clas"/>
      <sheetName val="Graph EDO - Monthly Revenue"/>
      <sheetName val="HESI NI Graph"/>
      <sheetName val="Graph HHI - Net Income"/>
      <sheetName val="GraphEDO - Distribution Revenue"/>
      <sheetName val="Final TB"/>
      <sheetName val="HHSI SBU 510 TB"/>
      <sheetName val="HUC (Co-70) TB"/>
      <sheetName val="Horizon Cons IS for HUC"/>
      <sheetName val="HUC Cons IS New"/>
      <sheetName val="MgtRp - HHSI"/>
      <sheetName val="MgtRp - HUC"/>
      <sheetName val="HUC Qtr NON-Consol CF"/>
      <sheetName val="HUC cons"/>
      <sheetName val="HHSI"/>
      <sheetName val="HUC"/>
      <sheetName val="Checks"/>
    </sheetNames>
    <sheetDataSet>
      <sheetData sheetId="0"/>
      <sheetData sheetId="1"/>
      <sheetData sheetId="2"/>
      <sheetData sheetId="3"/>
      <sheetData sheetId="4">
        <row r="2">
          <cell r="B2" t="str">
            <v>Month:</v>
          </cell>
        </row>
        <row r="4">
          <cell r="E4">
            <v>9</v>
          </cell>
        </row>
      </sheetData>
      <sheetData sheetId="5">
        <row r="4">
          <cell r="B4">
            <v>4929940</v>
          </cell>
        </row>
      </sheetData>
      <sheetData sheetId="6"/>
      <sheetData sheetId="7">
        <row r="10">
          <cell r="B10">
            <v>4887353</v>
          </cell>
        </row>
      </sheetData>
      <sheetData sheetId="8"/>
      <sheetData sheetId="9"/>
      <sheetData sheetId="10"/>
      <sheetData sheetId="11"/>
      <sheetData sheetId="12">
        <row r="12">
          <cell r="C12">
            <v>371000</v>
          </cell>
        </row>
      </sheetData>
      <sheetData sheetId="13"/>
      <sheetData sheetId="14"/>
      <sheetData sheetId="15">
        <row r="25">
          <cell r="AD25">
            <v>-46489</v>
          </cell>
        </row>
      </sheetData>
      <sheetData sheetId="16">
        <row r="43">
          <cell r="AE43">
            <v>1000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891">
          <cell r="G891">
            <v>-7845997.6600000001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Finrep|"/>
      <sheetName val="|FinrepAssets|"/>
      <sheetName val="|"/>
      <sheetName val="|Index|"/>
      <sheetName val="|OPEX|"/>
      <sheetName val="|RC|"/>
      <sheetName val="|BP OPEX|"/>
      <sheetName val="|BP CAPEX|"/>
      <sheetName val="|BP SS|"/>
      <sheetName val="&lt;Income Statement&gt;"/>
      <sheetName val="&lt;Review Chart&gt;"/>
    </sheetNames>
    <sheetDataSet>
      <sheetData sheetId="0" refreshError="1"/>
      <sheetData sheetId="1" refreshError="1"/>
      <sheetData sheetId="2" refreshError="1"/>
      <sheetData sheetId="3" refreshError="1">
        <row r="4">
          <cell r="W4">
            <v>1E-3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_Summary"/>
      <sheetName val="Payroll Staff Master"/>
      <sheetName val="Payroll Staff"/>
      <sheetName val="Exi staff"/>
      <sheetName val="New Staff"/>
      <sheetName val="Students"/>
      <sheetName val="OEB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B9" t="str">
            <v>10008</v>
          </cell>
          <cell r="C9" t="str">
            <v>Max  Cananzi</v>
          </cell>
          <cell r="D9" t="str">
            <v>MAX</v>
          </cell>
          <cell r="E9" t="str">
            <v>CANANZI</v>
          </cell>
          <cell r="F9" t="str">
            <v>CEO</v>
          </cell>
          <cell r="G9" t="str">
            <v>CEO</v>
          </cell>
          <cell r="H9" t="str">
            <v>100</v>
          </cell>
          <cell r="I9" t="str">
            <v>Executive</v>
          </cell>
          <cell r="J9" t="str">
            <v>Full Time - Permanent</v>
          </cell>
          <cell r="K9" t="str">
            <v>CEO</v>
          </cell>
          <cell r="L9" t="str">
            <v>CEO</v>
          </cell>
          <cell r="M9" t="str">
            <v>N</v>
          </cell>
          <cell r="N9" t="str">
            <v>P</v>
          </cell>
          <cell r="O9">
            <v>35</v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>
            <v>0.7</v>
          </cell>
          <cell r="U9" t="str">
            <v>100</v>
          </cell>
          <cell r="V9" t="str">
            <v>101</v>
          </cell>
          <cell r="W9" t="str">
            <v>5605</v>
          </cell>
          <cell r="X9" t="str">
            <v>5605</v>
          </cell>
          <cell r="Y9" t="str">
            <v>5605</v>
          </cell>
          <cell r="Z9" t="str">
            <v>5605</v>
          </cell>
        </row>
        <row r="10">
          <cell r="B10" t="str">
            <v>10027</v>
          </cell>
          <cell r="C10" t="str">
            <v>Anita  Trott</v>
          </cell>
          <cell r="D10" t="str">
            <v>ANITA</v>
          </cell>
          <cell r="E10" t="str">
            <v>TROTT</v>
          </cell>
          <cell r="F10" t="str">
            <v>EXAS</v>
          </cell>
          <cell r="G10" t="str">
            <v>EXECUTIVE ASSISTANT</v>
          </cell>
          <cell r="H10" t="str">
            <v>100</v>
          </cell>
          <cell r="I10" t="str">
            <v>Executive</v>
          </cell>
          <cell r="J10" t="str">
            <v>Full Time - Permanent</v>
          </cell>
          <cell r="K10" t="str">
            <v>EA</v>
          </cell>
          <cell r="L10" t="str">
            <v>EXECUTIVE ASSISTANT</v>
          </cell>
          <cell r="M10" t="str">
            <v>N</v>
          </cell>
          <cell r="N10" t="str">
            <v>P</v>
          </cell>
          <cell r="O10">
            <v>35</v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>
            <v>0.7</v>
          </cell>
          <cell r="U10" t="str">
            <v>100</v>
          </cell>
          <cell r="V10" t="str">
            <v>101</v>
          </cell>
          <cell r="W10" t="str">
            <v>5615</v>
          </cell>
          <cell r="X10" t="str">
            <v>5615</v>
          </cell>
          <cell r="Y10" t="str">
            <v>5615</v>
          </cell>
          <cell r="Z10" t="str">
            <v>5615</v>
          </cell>
        </row>
        <row r="11">
          <cell r="B11" t="str">
            <v>10710</v>
          </cell>
          <cell r="C11" t="str">
            <v>Grace  Rafter</v>
          </cell>
          <cell r="D11" t="str">
            <v>GRACE</v>
          </cell>
          <cell r="E11" t="str">
            <v>RAFTER</v>
          </cell>
          <cell r="F11" t="str">
            <v>EXAS</v>
          </cell>
          <cell r="G11" t="str">
            <v>EXECUTIVE ASSISTANT</v>
          </cell>
          <cell r="H11" t="str">
            <v>100</v>
          </cell>
          <cell r="I11" t="str">
            <v>Executive</v>
          </cell>
          <cell r="J11" t="str">
            <v>Full Time - Permanent</v>
          </cell>
          <cell r="K11" t="str">
            <v>EA</v>
          </cell>
          <cell r="L11" t="str">
            <v>EXECUTIVE ASSISTANT</v>
          </cell>
          <cell r="M11" t="str">
            <v>N</v>
          </cell>
          <cell r="N11" t="str">
            <v>P</v>
          </cell>
          <cell r="O11">
            <v>35</v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>
            <v>0.7</v>
          </cell>
          <cell r="U11" t="str">
            <v>100</v>
          </cell>
          <cell r="V11" t="str">
            <v>101</v>
          </cell>
          <cell r="W11" t="str">
            <v>5615</v>
          </cell>
          <cell r="X11" t="str">
            <v>5615</v>
          </cell>
          <cell r="Y11" t="str">
            <v>5615</v>
          </cell>
          <cell r="Z11" t="str">
            <v>5615</v>
          </cell>
        </row>
        <row r="12">
          <cell r="B12" t="str">
            <v>10005</v>
          </cell>
          <cell r="C12" t="str">
            <v>John  Basilio</v>
          </cell>
          <cell r="D12" t="str">
            <v>JOHN</v>
          </cell>
          <cell r="E12" t="str">
            <v>BASILIO</v>
          </cell>
          <cell r="F12" t="str">
            <v>CFO</v>
          </cell>
          <cell r="G12" t="str">
            <v>SENIOR VICE PRESIDENT &amp; CFO</v>
          </cell>
          <cell r="H12" t="str">
            <v>200</v>
          </cell>
          <cell r="I12" t="str">
            <v>Financial Services - Executive</v>
          </cell>
          <cell r="J12" t="str">
            <v>Full Time - Permanent</v>
          </cell>
          <cell r="K12" t="str">
            <v>CFO</v>
          </cell>
          <cell r="L12" t="str">
            <v>SENIOR VICE PRESIDENT &amp; CFO</v>
          </cell>
          <cell r="M12" t="str">
            <v>N</v>
          </cell>
          <cell r="N12" t="str">
            <v>P</v>
          </cell>
          <cell r="O12">
            <v>35</v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>
            <v>0.7</v>
          </cell>
          <cell r="U12" t="str">
            <v>200</v>
          </cell>
          <cell r="V12" t="str">
            <v>101</v>
          </cell>
          <cell r="W12" t="str">
            <v>5605</v>
          </cell>
          <cell r="X12" t="str">
            <v>5605</v>
          </cell>
          <cell r="Y12" t="str">
            <v>5605</v>
          </cell>
          <cell r="Z12" t="str">
            <v>5605</v>
          </cell>
        </row>
        <row r="13">
          <cell r="B13" t="str">
            <v>10201</v>
          </cell>
          <cell r="C13" t="str">
            <v>Eileen Campbell</v>
          </cell>
          <cell r="D13" t="str">
            <v>EILEEN</v>
          </cell>
          <cell r="E13" t="str">
            <v>CAMPBELL</v>
          </cell>
          <cell r="F13" t="str">
            <v>VPCUS</v>
          </cell>
          <cell r="G13" t="str">
            <v>Vice President, Customer Services and Connections</v>
          </cell>
          <cell r="H13" t="str">
            <v>200</v>
          </cell>
          <cell r="I13" t="str">
            <v>Customer Service and Customer Connections - Executive</v>
          </cell>
          <cell r="J13" t="str">
            <v>Full Time - Permanent</v>
          </cell>
          <cell r="K13" t="str">
            <v>VPCUST</v>
          </cell>
          <cell r="L13" t="str">
            <v>Vice President, Customer Services and Connections</v>
          </cell>
          <cell r="M13" t="str">
            <v>N</v>
          </cell>
          <cell r="N13" t="str">
            <v>P</v>
          </cell>
          <cell r="O13">
            <v>35</v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>
            <v>0.7</v>
          </cell>
          <cell r="U13" t="str">
            <v>300</v>
          </cell>
          <cell r="V13" t="str">
            <v>101</v>
          </cell>
          <cell r="W13" t="str">
            <v>9909</v>
          </cell>
          <cell r="X13" t="str">
            <v>9909</v>
          </cell>
          <cell r="Y13" t="str">
            <v>9909</v>
          </cell>
          <cell r="Z13" t="str">
            <v>9909</v>
          </cell>
        </row>
        <row r="14">
          <cell r="B14" t="str">
            <v>10825</v>
          </cell>
          <cell r="C14" t="str">
            <v>Wilson Li</v>
          </cell>
          <cell r="D14" t="str">
            <v>Wilson</v>
          </cell>
          <cell r="E14" t="str">
            <v>Li</v>
          </cell>
          <cell r="F14" t="str">
            <v>RATE</v>
          </cell>
          <cell r="G14" t="str">
            <v>Rates Analyst</v>
          </cell>
          <cell r="H14" t="str">
            <v>201</v>
          </cell>
          <cell r="I14" t="str">
            <v>Regulatory Services</v>
          </cell>
          <cell r="J14" t="str">
            <v>Full Time - Permanent</v>
          </cell>
          <cell r="K14" t="str">
            <v>RATEA</v>
          </cell>
          <cell r="L14" t="str">
            <v>Rates Analyst</v>
          </cell>
          <cell r="M14" t="str">
            <v>B</v>
          </cell>
          <cell r="N14" t="str">
            <v>W</v>
          </cell>
          <cell r="O14">
            <v>35</v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>
            <v>0.55000000000000004</v>
          </cell>
          <cell r="U14" t="str">
            <v>201</v>
          </cell>
          <cell r="V14" t="str">
            <v>101</v>
          </cell>
          <cell r="W14" t="str">
            <v>5615</v>
          </cell>
          <cell r="X14" t="str">
            <v>5615</v>
          </cell>
          <cell r="Y14" t="str">
            <v>5615</v>
          </cell>
          <cell r="Z14" t="str">
            <v>5615</v>
          </cell>
        </row>
        <row r="15">
          <cell r="B15" t="str">
            <v>10762</v>
          </cell>
          <cell r="C15" t="str">
            <v>Lesley Lingard</v>
          </cell>
          <cell r="D15" t="str">
            <v>LESLEY</v>
          </cell>
          <cell r="E15" t="str">
            <v>LINGARD</v>
          </cell>
          <cell r="F15" t="str">
            <v>REGCO</v>
          </cell>
          <cell r="G15" t="str">
            <v>Regulatory Coordinator</v>
          </cell>
          <cell r="H15" t="str">
            <v>202</v>
          </cell>
          <cell r="I15" t="str">
            <v>Regulatory Services</v>
          </cell>
          <cell r="J15" t="str">
            <v>Full Time - Permanent</v>
          </cell>
          <cell r="K15" t="str">
            <v>REGCO</v>
          </cell>
          <cell r="L15" t="str">
            <v>Regulatory Coordinator</v>
          </cell>
          <cell r="M15" t="str">
            <v>B</v>
          </cell>
          <cell r="N15" t="str">
            <v>W</v>
          </cell>
          <cell r="O15">
            <v>35</v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>
            <v>0.55000000000000004</v>
          </cell>
          <cell r="U15" t="str">
            <v>201</v>
          </cell>
          <cell r="V15" t="str">
            <v>101</v>
          </cell>
          <cell r="W15" t="str">
            <v>5615</v>
          </cell>
          <cell r="X15" t="str">
            <v>5615</v>
          </cell>
          <cell r="Y15" t="str">
            <v>5615</v>
          </cell>
          <cell r="Z15" t="str">
            <v>5615</v>
          </cell>
        </row>
        <row r="16">
          <cell r="B16" t="str">
            <v>10861</v>
          </cell>
          <cell r="C16" t="str">
            <v>Swati Juthani</v>
          </cell>
          <cell r="D16" t="str">
            <v>Swati</v>
          </cell>
          <cell r="E16" t="str">
            <v>Juthani</v>
          </cell>
          <cell r="F16" t="str">
            <v>RATE</v>
          </cell>
          <cell r="G16" t="str">
            <v>Rates Analyst</v>
          </cell>
          <cell r="H16" t="str">
            <v>202</v>
          </cell>
          <cell r="I16" t="str">
            <v>Regulatory Services</v>
          </cell>
          <cell r="J16" t="str">
            <v>Full Time - Permanent</v>
          </cell>
          <cell r="K16" t="str">
            <v>RATEA</v>
          </cell>
          <cell r="L16" t="str">
            <v>Rates Analyst</v>
          </cell>
          <cell r="M16" t="str">
            <v>B</v>
          </cell>
          <cell r="N16" t="str">
            <v>W</v>
          </cell>
          <cell r="O16">
            <v>35</v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>
            <v>0.55000000000000004</v>
          </cell>
          <cell r="U16" t="str">
            <v>201</v>
          </cell>
          <cell r="V16" t="str">
            <v>101</v>
          </cell>
          <cell r="W16" t="str">
            <v>5615</v>
          </cell>
          <cell r="X16" t="str">
            <v>5615</v>
          </cell>
          <cell r="Y16" t="str">
            <v>5615</v>
          </cell>
          <cell r="Z16" t="str">
            <v>5615</v>
          </cell>
        </row>
        <row r="17">
          <cell r="B17" t="str">
            <v>10034</v>
          </cell>
          <cell r="C17" t="str">
            <v>Greg Scobie</v>
          </cell>
          <cell r="D17" t="str">
            <v>GREG</v>
          </cell>
          <cell r="E17" t="str">
            <v>SCOBIE</v>
          </cell>
          <cell r="F17" t="str">
            <v>ACCRC</v>
          </cell>
          <cell r="G17" t="str">
            <v>Accountant</v>
          </cell>
          <cell r="H17" t="str">
            <v>203</v>
          </cell>
          <cell r="I17" t="str">
            <v>Financial Services</v>
          </cell>
          <cell r="J17" t="str">
            <v>Full Time - Permanent</v>
          </cell>
          <cell r="K17" t="str">
            <v>ACCAN</v>
          </cell>
          <cell r="L17" t="str">
            <v>Accountant</v>
          </cell>
          <cell r="M17" t="str">
            <v>B</v>
          </cell>
          <cell r="N17" t="str">
            <v>W</v>
          </cell>
          <cell r="O17">
            <v>35</v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>
            <v>0.55000000000000004</v>
          </cell>
          <cell r="U17" t="str">
            <v>205</v>
          </cell>
          <cell r="V17" t="str">
            <v>101</v>
          </cell>
          <cell r="W17" t="str">
            <v>5615</v>
          </cell>
          <cell r="X17" t="str">
            <v>5615</v>
          </cell>
          <cell r="Y17" t="str">
            <v>5615</v>
          </cell>
          <cell r="Z17" t="str">
            <v>5615</v>
          </cell>
        </row>
        <row r="18">
          <cell r="B18" t="str">
            <v>10110</v>
          </cell>
          <cell r="C18" t="str">
            <v>Andrew Dreschler</v>
          </cell>
          <cell r="D18" t="str">
            <v>ANDREW</v>
          </cell>
          <cell r="E18" t="str">
            <v>DRESCHLER</v>
          </cell>
          <cell r="F18" t="str">
            <v>ACCAN</v>
          </cell>
          <cell r="G18" t="str">
            <v>Accounting Analyst</v>
          </cell>
          <cell r="H18" t="str">
            <v>203</v>
          </cell>
          <cell r="I18" t="str">
            <v>Financial Services</v>
          </cell>
          <cell r="J18" t="str">
            <v>Full Time - Permanent</v>
          </cell>
          <cell r="K18" t="str">
            <v>ACCAN</v>
          </cell>
          <cell r="L18" t="str">
            <v>Accounting Analyst</v>
          </cell>
          <cell r="M18" t="str">
            <v>B</v>
          </cell>
          <cell r="N18" t="str">
            <v>W</v>
          </cell>
          <cell r="O18">
            <v>35</v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>
            <v>0.55000000000000004</v>
          </cell>
          <cell r="U18" t="str">
            <v>205</v>
          </cell>
          <cell r="V18" t="str">
            <v>101</v>
          </cell>
          <cell r="W18" t="str">
            <v>5615</v>
          </cell>
          <cell r="X18" t="str">
            <v>5615</v>
          </cell>
          <cell r="Y18" t="str">
            <v>5615</v>
          </cell>
          <cell r="Z18" t="str">
            <v>5615</v>
          </cell>
        </row>
        <row r="19">
          <cell r="B19" t="str">
            <v>10831</v>
          </cell>
          <cell r="C19" t="str">
            <v>Terry Harnadek</v>
          </cell>
          <cell r="D19" t="str">
            <v>Terry</v>
          </cell>
          <cell r="E19" t="str">
            <v>Harnadek</v>
          </cell>
          <cell r="F19" t="str">
            <v>MBUSA</v>
          </cell>
          <cell r="G19" t="str">
            <v>Manager, Business Analysis</v>
          </cell>
          <cell r="H19" t="str">
            <v>203</v>
          </cell>
          <cell r="I19" t="str">
            <v>Financial Services</v>
          </cell>
          <cell r="J19" t="str">
            <v>Full Time - Permanent</v>
          </cell>
          <cell r="K19" t="str">
            <v>MBA</v>
          </cell>
          <cell r="L19" t="str">
            <v>Manager, Business Analysis</v>
          </cell>
          <cell r="M19" t="str">
            <v>N</v>
          </cell>
          <cell r="N19" t="str">
            <v>P</v>
          </cell>
          <cell r="O19">
            <v>35</v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>
            <v>0.55000000000000004</v>
          </cell>
          <cell r="U19" t="str">
            <v>205</v>
          </cell>
          <cell r="V19" t="str">
            <v>101</v>
          </cell>
          <cell r="W19" t="str">
            <v>5610</v>
          </cell>
          <cell r="X19" t="str">
            <v>5610</v>
          </cell>
          <cell r="Y19" t="str">
            <v>5610</v>
          </cell>
          <cell r="Z19" t="str">
            <v>5610</v>
          </cell>
        </row>
        <row r="20">
          <cell r="B20" t="str">
            <v>10849</v>
          </cell>
          <cell r="C20" t="str">
            <v>Mumtaz Khan</v>
          </cell>
          <cell r="D20" t="str">
            <v>Mumtaz</v>
          </cell>
          <cell r="E20" t="str">
            <v>Khan</v>
          </cell>
          <cell r="F20" t="str">
            <v>LBABC</v>
          </cell>
          <cell r="G20" t="str">
            <v>Lead Budgeting and ABC</v>
          </cell>
          <cell r="H20" t="str">
            <v>203</v>
          </cell>
          <cell r="I20" t="str">
            <v>Financial Services</v>
          </cell>
          <cell r="J20" t="str">
            <v>Full Time - Permanent</v>
          </cell>
          <cell r="K20" t="str">
            <v>LBABC</v>
          </cell>
          <cell r="L20" t="str">
            <v>Lead Budgeting and ABC</v>
          </cell>
          <cell r="M20" t="str">
            <v>N</v>
          </cell>
          <cell r="N20" t="str">
            <v>P</v>
          </cell>
          <cell r="O20">
            <v>35</v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>
            <v>0.55000000000000004</v>
          </cell>
          <cell r="U20" t="str">
            <v>205</v>
          </cell>
          <cell r="V20" t="str">
            <v>101</v>
          </cell>
          <cell r="W20" t="str">
            <v>5615</v>
          </cell>
          <cell r="X20" t="str">
            <v>5615</v>
          </cell>
          <cell r="Y20" t="str">
            <v>5615</v>
          </cell>
          <cell r="Z20" t="str">
            <v>5615</v>
          </cell>
        </row>
        <row r="21">
          <cell r="B21" t="str">
            <v>10871</v>
          </cell>
          <cell r="C21" t="str">
            <v>Brent Donnelly</v>
          </cell>
          <cell r="D21" t="str">
            <v>Brent</v>
          </cell>
          <cell r="E21" t="str">
            <v>Donnelly</v>
          </cell>
          <cell r="F21" t="str">
            <v>DBBA</v>
          </cell>
          <cell r="G21" t="str">
            <v>Director, Budgeting and Business Analysis</v>
          </cell>
          <cell r="H21" t="str">
            <v>203</v>
          </cell>
          <cell r="I21" t="str">
            <v>Financial Services</v>
          </cell>
          <cell r="J21" t="str">
            <v>Full Time - Permanent</v>
          </cell>
          <cell r="K21" t="str">
            <v>DBBA</v>
          </cell>
          <cell r="L21" t="str">
            <v>Director, Budgeting and Business Analysis</v>
          </cell>
          <cell r="M21" t="str">
            <v>N</v>
          </cell>
          <cell r="N21" t="str">
            <v>P</v>
          </cell>
          <cell r="O21">
            <v>35</v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>
            <v>0.55000000000000004</v>
          </cell>
          <cell r="U21" t="str">
            <v>205</v>
          </cell>
          <cell r="V21" t="str">
            <v>101</v>
          </cell>
          <cell r="W21" t="str">
            <v>5610</v>
          </cell>
          <cell r="X21" t="str">
            <v>5610</v>
          </cell>
          <cell r="Y21" t="str">
            <v>5610</v>
          </cell>
          <cell r="Z21" t="str">
            <v>5610</v>
          </cell>
        </row>
        <row r="22">
          <cell r="B22" t="str">
            <v>10017</v>
          </cell>
          <cell r="C22" t="str">
            <v>Richard Audit</v>
          </cell>
          <cell r="D22" t="str">
            <v>RICHARD</v>
          </cell>
          <cell r="E22" t="str">
            <v>AUDIT</v>
          </cell>
          <cell r="F22" t="str">
            <v>ACCOU</v>
          </cell>
          <cell r="G22" t="str">
            <v>Accountant</v>
          </cell>
          <cell r="H22" t="str">
            <v>205</v>
          </cell>
          <cell r="I22" t="str">
            <v>Financial Services</v>
          </cell>
          <cell r="J22" t="str">
            <v>Full Time - Permanent</v>
          </cell>
          <cell r="K22" t="str">
            <v>ACC</v>
          </cell>
          <cell r="L22" t="str">
            <v>Accountant</v>
          </cell>
          <cell r="M22" t="str">
            <v>B</v>
          </cell>
          <cell r="N22" t="str">
            <v>W</v>
          </cell>
          <cell r="O22">
            <v>35</v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>
            <v>0.55000000000000004</v>
          </cell>
          <cell r="U22" t="str">
            <v>205</v>
          </cell>
          <cell r="V22" t="str">
            <v>101</v>
          </cell>
          <cell r="W22" t="str">
            <v>5615</v>
          </cell>
          <cell r="X22" t="str">
            <v>5615</v>
          </cell>
          <cell r="Y22" t="str">
            <v>5615</v>
          </cell>
          <cell r="Z22" t="str">
            <v>5615</v>
          </cell>
        </row>
        <row r="23">
          <cell r="B23" t="str">
            <v>10107</v>
          </cell>
          <cell r="C23" t="str">
            <v>Beverly Young</v>
          </cell>
          <cell r="D23" t="str">
            <v>BEVERLY</v>
          </cell>
          <cell r="E23" t="str">
            <v>YOUNG</v>
          </cell>
          <cell r="F23" t="str">
            <v>ACCOU</v>
          </cell>
          <cell r="G23" t="str">
            <v>Accountant</v>
          </cell>
          <cell r="H23" t="str">
            <v>205</v>
          </cell>
          <cell r="I23" t="str">
            <v>Financial Services</v>
          </cell>
          <cell r="J23" t="str">
            <v>Full Time - Permanent</v>
          </cell>
          <cell r="K23" t="str">
            <v>ACC</v>
          </cell>
          <cell r="L23" t="str">
            <v>Accountant</v>
          </cell>
          <cell r="M23" t="str">
            <v>B</v>
          </cell>
          <cell r="N23" t="str">
            <v>W</v>
          </cell>
          <cell r="O23">
            <v>35</v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>
            <v>0.55000000000000004</v>
          </cell>
          <cell r="U23" t="str">
            <v>205</v>
          </cell>
          <cell r="V23" t="str">
            <v>101</v>
          </cell>
          <cell r="W23" t="str">
            <v>5615</v>
          </cell>
          <cell r="X23" t="str">
            <v>5615</v>
          </cell>
          <cell r="Y23" t="str">
            <v>5615</v>
          </cell>
          <cell r="Z23" t="str">
            <v>5615</v>
          </cell>
        </row>
        <row r="24">
          <cell r="B24" t="str">
            <v>10131</v>
          </cell>
          <cell r="C24" t="str">
            <v>Cheryl Mcintosh</v>
          </cell>
          <cell r="D24" t="str">
            <v>CHERYL</v>
          </cell>
          <cell r="E24" t="str">
            <v>MCINTOSH</v>
          </cell>
          <cell r="F24" t="str">
            <v>ACCOU</v>
          </cell>
          <cell r="G24" t="str">
            <v>Accountant</v>
          </cell>
          <cell r="H24" t="str">
            <v>205</v>
          </cell>
          <cell r="I24" t="str">
            <v>Financial Services</v>
          </cell>
          <cell r="J24" t="str">
            <v>Full Time - Permanent</v>
          </cell>
          <cell r="K24" t="str">
            <v>ACC</v>
          </cell>
          <cell r="L24" t="str">
            <v>Accountant</v>
          </cell>
          <cell r="M24" t="str">
            <v>B</v>
          </cell>
          <cell r="N24" t="str">
            <v>W</v>
          </cell>
          <cell r="O24">
            <v>35</v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>
            <v>0.55000000000000004</v>
          </cell>
          <cell r="U24" t="str">
            <v>205</v>
          </cell>
          <cell r="V24" t="str">
            <v>101</v>
          </cell>
          <cell r="W24" t="str">
            <v>5615</v>
          </cell>
          <cell r="X24" t="str">
            <v>5615</v>
          </cell>
          <cell r="Y24" t="str">
            <v>5615</v>
          </cell>
          <cell r="Z24" t="str">
            <v>5615</v>
          </cell>
        </row>
        <row r="25">
          <cell r="B25" t="str">
            <v>10174</v>
          </cell>
          <cell r="C25" t="str">
            <v>Terrilea Pitton</v>
          </cell>
          <cell r="D25" t="str">
            <v>TERRILEA</v>
          </cell>
          <cell r="E25" t="str">
            <v>PITTON</v>
          </cell>
          <cell r="F25" t="str">
            <v>ACCCL</v>
          </cell>
          <cell r="G25" t="str">
            <v>Accounting Clerk</v>
          </cell>
          <cell r="H25" t="str">
            <v>205</v>
          </cell>
          <cell r="I25" t="str">
            <v>Financial Services</v>
          </cell>
          <cell r="J25" t="str">
            <v>Full Time - Permanent</v>
          </cell>
          <cell r="K25" t="str">
            <v>ACCC</v>
          </cell>
          <cell r="L25" t="str">
            <v>Accounting Clerk</v>
          </cell>
          <cell r="M25" t="str">
            <v>B</v>
          </cell>
          <cell r="N25" t="str">
            <v>W</v>
          </cell>
          <cell r="O25">
            <v>35</v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>
            <v>0.55000000000000004</v>
          </cell>
          <cell r="U25" t="str">
            <v>205</v>
          </cell>
          <cell r="V25" t="str">
            <v>101</v>
          </cell>
          <cell r="W25" t="str">
            <v>5615</v>
          </cell>
          <cell r="X25" t="str">
            <v>5615</v>
          </cell>
          <cell r="Y25" t="str">
            <v>5615</v>
          </cell>
          <cell r="Z25" t="str">
            <v>5615</v>
          </cell>
        </row>
        <row r="26">
          <cell r="B26" t="str">
            <v>10782</v>
          </cell>
          <cell r="C26" t="str">
            <v>Igor Rusic</v>
          </cell>
          <cell r="D26" t="str">
            <v>IGOR</v>
          </cell>
          <cell r="E26" t="str">
            <v>RUSIC</v>
          </cell>
          <cell r="F26" t="str">
            <v>SACC</v>
          </cell>
          <cell r="G26" t="str">
            <v>Supervisor, Accounting</v>
          </cell>
          <cell r="H26" t="str">
            <v>205</v>
          </cell>
          <cell r="I26" t="str">
            <v>Financial Services</v>
          </cell>
          <cell r="J26" t="str">
            <v>Full Time - Permanent</v>
          </cell>
          <cell r="K26" t="str">
            <v>SACC</v>
          </cell>
          <cell r="L26" t="str">
            <v>Supervisor, Accounting</v>
          </cell>
          <cell r="M26" t="str">
            <v>N</v>
          </cell>
          <cell r="N26" t="str">
            <v>P</v>
          </cell>
          <cell r="O26">
            <v>35</v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>
            <v>0.55000000000000004</v>
          </cell>
          <cell r="U26" t="str">
            <v>205</v>
          </cell>
          <cell r="V26" t="str">
            <v>101</v>
          </cell>
          <cell r="W26" t="str">
            <v>5615</v>
          </cell>
          <cell r="X26" t="str">
            <v>5615</v>
          </cell>
          <cell r="Y26" t="str">
            <v>5615</v>
          </cell>
          <cell r="Z26" t="str">
            <v>5615</v>
          </cell>
        </row>
        <row r="27">
          <cell r="B27" t="str">
            <v>10823</v>
          </cell>
          <cell r="C27" t="str">
            <v>Kesh Nandlall</v>
          </cell>
          <cell r="D27" t="str">
            <v>KESH</v>
          </cell>
          <cell r="E27" t="str">
            <v>NANDLALL</v>
          </cell>
          <cell r="F27" t="str">
            <v>MACC</v>
          </cell>
          <cell r="G27" t="str">
            <v>Manager, Accounting</v>
          </cell>
          <cell r="H27" t="str">
            <v>205</v>
          </cell>
          <cell r="I27" t="str">
            <v>Financial Services</v>
          </cell>
          <cell r="J27" t="str">
            <v>Full Time - Permanent</v>
          </cell>
          <cell r="K27" t="str">
            <v>MACC</v>
          </cell>
          <cell r="L27" t="str">
            <v>Manager, Accounting</v>
          </cell>
          <cell r="M27" t="str">
            <v>N</v>
          </cell>
          <cell r="N27" t="str">
            <v>P</v>
          </cell>
          <cell r="O27">
            <v>35</v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>
            <v>0.55000000000000004</v>
          </cell>
          <cell r="U27" t="str">
            <v>205</v>
          </cell>
          <cell r="V27" t="str">
            <v>101</v>
          </cell>
          <cell r="W27" t="str">
            <v>5610</v>
          </cell>
          <cell r="X27" t="str">
            <v>5610</v>
          </cell>
          <cell r="Y27" t="str">
            <v>5610</v>
          </cell>
          <cell r="Z27" t="str">
            <v>5610</v>
          </cell>
        </row>
        <row r="28">
          <cell r="B28" t="str">
            <v>10204</v>
          </cell>
          <cell r="C28" t="str">
            <v>Blaise Liaki</v>
          </cell>
          <cell r="D28" t="str">
            <v>BLAISE</v>
          </cell>
          <cell r="E28" t="str">
            <v>LIAKI</v>
          </cell>
          <cell r="F28" t="str">
            <v>SYSADMIN</v>
          </cell>
          <cell r="G28" t="str">
            <v>Systems Administrator</v>
          </cell>
          <cell r="H28" t="str">
            <v>210</v>
          </cell>
          <cell r="I28" t="str">
            <v>Business Projects</v>
          </cell>
          <cell r="J28" t="str">
            <v>Full Time - Permanent</v>
          </cell>
          <cell r="K28" t="str">
            <v>SYSADMIN</v>
          </cell>
          <cell r="L28" t="str">
            <v>Systems Administrator</v>
          </cell>
          <cell r="M28" t="str">
            <v>N</v>
          </cell>
          <cell r="N28" t="str">
            <v>W</v>
          </cell>
          <cell r="O28">
            <v>35</v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>
            <v>0.55000000000000004</v>
          </cell>
          <cell r="U28" t="str">
            <v>212</v>
          </cell>
          <cell r="V28" t="str">
            <v>101</v>
          </cell>
          <cell r="W28" t="str">
            <v>9098</v>
          </cell>
          <cell r="X28" t="str">
            <v>9098</v>
          </cell>
          <cell r="Y28">
            <v>9092</v>
          </cell>
          <cell r="Z28">
            <v>9092</v>
          </cell>
        </row>
        <row r="29">
          <cell r="B29" t="str">
            <v>10208</v>
          </cell>
          <cell r="C29" t="str">
            <v>Salman Baig</v>
          </cell>
          <cell r="D29" t="str">
            <v>SALMAN</v>
          </cell>
          <cell r="E29" t="str">
            <v>BAIG</v>
          </cell>
          <cell r="F29" t="str">
            <v>DBAIT</v>
          </cell>
          <cell r="G29" t="str">
            <v>Database Administator</v>
          </cell>
          <cell r="H29" t="str">
            <v>210</v>
          </cell>
          <cell r="I29" t="str">
            <v>Business Applications</v>
          </cell>
          <cell r="J29" t="str">
            <v>Full Time - Permanent</v>
          </cell>
          <cell r="K29" t="str">
            <v>DA</v>
          </cell>
          <cell r="L29" t="str">
            <v>Database Administator</v>
          </cell>
          <cell r="M29" t="str">
            <v>N</v>
          </cell>
          <cell r="N29" t="str">
            <v>W</v>
          </cell>
          <cell r="O29">
            <v>35</v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>
            <v>0.55000000000000004</v>
          </cell>
          <cell r="U29" t="str">
            <v>210</v>
          </cell>
          <cell r="V29" t="str">
            <v>101</v>
          </cell>
          <cell r="W29" t="str">
            <v>9098</v>
          </cell>
          <cell r="X29" t="str">
            <v>9098</v>
          </cell>
          <cell r="Y29" t="str">
            <v>9098</v>
          </cell>
          <cell r="Z29" t="str">
            <v>9098</v>
          </cell>
        </row>
        <row r="30">
          <cell r="B30" t="str">
            <v>10257</v>
          </cell>
          <cell r="C30" t="str">
            <v>Ross Finnimore</v>
          </cell>
          <cell r="D30" t="str">
            <v>ROSS</v>
          </cell>
          <cell r="E30" t="str">
            <v>FINNIMORE</v>
          </cell>
          <cell r="F30" t="str">
            <v>SRPA</v>
          </cell>
          <cell r="G30" t="str">
            <v>Senior Programmer Analyst</v>
          </cell>
          <cell r="H30" t="str">
            <v>210</v>
          </cell>
          <cell r="I30" t="str">
            <v>Business Applications</v>
          </cell>
          <cell r="J30" t="str">
            <v>Full Time - Permanent</v>
          </cell>
          <cell r="K30" t="str">
            <v>SPA</v>
          </cell>
          <cell r="L30" t="str">
            <v>Senior Programmer Analyst</v>
          </cell>
          <cell r="M30" t="str">
            <v>N</v>
          </cell>
          <cell r="N30" t="str">
            <v>W</v>
          </cell>
          <cell r="O30">
            <v>35</v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>
            <v>0.55000000000000004</v>
          </cell>
          <cell r="U30" t="str">
            <v>210</v>
          </cell>
          <cell r="V30" t="str">
            <v>101</v>
          </cell>
          <cell r="W30" t="str">
            <v>9098</v>
          </cell>
          <cell r="X30" t="str">
            <v>9098</v>
          </cell>
          <cell r="Y30" t="str">
            <v>9098</v>
          </cell>
          <cell r="Z30" t="str">
            <v>9098</v>
          </cell>
        </row>
        <row r="31">
          <cell r="B31" t="str">
            <v>10258</v>
          </cell>
          <cell r="C31" t="str">
            <v>James Rees</v>
          </cell>
          <cell r="D31" t="str">
            <v>JAMES</v>
          </cell>
          <cell r="E31" t="str">
            <v>REES</v>
          </cell>
          <cell r="F31" t="str">
            <v>MGRBA</v>
          </cell>
          <cell r="G31" t="str">
            <v>Manager, Business Applications</v>
          </cell>
          <cell r="H31" t="str">
            <v>210</v>
          </cell>
          <cell r="I31" t="str">
            <v>Business Applications</v>
          </cell>
          <cell r="J31" t="str">
            <v>Full Time - Permanent</v>
          </cell>
          <cell r="K31" t="str">
            <v>MBAPPL</v>
          </cell>
          <cell r="L31" t="str">
            <v>Manager, Business Applications</v>
          </cell>
          <cell r="M31" t="str">
            <v>N</v>
          </cell>
          <cell r="N31" t="str">
            <v>P</v>
          </cell>
          <cell r="O31">
            <v>35</v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>
            <v>0.55000000000000004</v>
          </cell>
          <cell r="U31" t="str">
            <v>210</v>
          </cell>
          <cell r="V31" t="str">
            <v>101</v>
          </cell>
          <cell r="W31" t="str">
            <v>9098</v>
          </cell>
          <cell r="X31" t="str">
            <v>9098</v>
          </cell>
          <cell r="Y31" t="str">
            <v>9098</v>
          </cell>
          <cell r="Z31" t="str">
            <v>9098</v>
          </cell>
        </row>
        <row r="32">
          <cell r="B32" t="str">
            <v>10259</v>
          </cell>
          <cell r="C32" t="str">
            <v>Robert Rohr</v>
          </cell>
          <cell r="D32" t="str">
            <v>ROBERT</v>
          </cell>
          <cell r="E32" t="str">
            <v>ROHR</v>
          </cell>
          <cell r="F32" t="str">
            <v>SRPA</v>
          </cell>
          <cell r="G32" t="str">
            <v>SUPERVISOR, METER COMMUNICATIONS TECHNOLOGY</v>
          </cell>
          <cell r="H32" t="str">
            <v>210</v>
          </cell>
          <cell r="I32" t="str">
            <v>Advance Meter Inventory/Meter Data Management &amp; Repository</v>
          </cell>
          <cell r="J32" t="str">
            <v>Full Time - Permanent</v>
          </cell>
          <cell r="K32" t="str">
            <v>SPA</v>
          </cell>
          <cell r="L32" t="str">
            <v>SUPERVISOR, METER COMMUNICATIONS TECHNOLOGY</v>
          </cell>
          <cell r="M32" t="str">
            <v>N</v>
          </cell>
          <cell r="N32" t="str">
            <v>P</v>
          </cell>
          <cell r="O32">
            <v>35</v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>
            <v>0.55000000000000004</v>
          </cell>
          <cell r="U32" t="str">
            <v>313</v>
          </cell>
          <cell r="V32" t="str">
            <v>101</v>
          </cell>
          <cell r="W32" t="str">
            <v>9098</v>
          </cell>
          <cell r="X32" t="str">
            <v>9098</v>
          </cell>
          <cell r="Y32">
            <v>5065</v>
          </cell>
          <cell r="Z32">
            <v>5065</v>
          </cell>
        </row>
        <row r="33">
          <cell r="B33" t="str">
            <v>10261</v>
          </cell>
          <cell r="C33" t="str">
            <v>Nirmala Thomas</v>
          </cell>
          <cell r="D33" t="str">
            <v>NIRMALA</v>
          </cell>
          <cell r="E33" t="str">
            <v>THOMAS</v>
          </cell>
          <cell r="F33" t="str">
            <v>SRPA</v>
          </cell>
          <cell r="G33" t="str">
            <v>Senior Programmer Analyst</v>
          </cell>
          <cell r="H33" t="str">
            <v>210</v>
          </cell>
          <cell r="I33" t="str">
            <v>Business Applications</v>
          </cell>
          <cell r="J33" t="str">
            <v>Full Time - Permanent</v>
          </cell>
          <cell r="K33" t="str">
            <v>SPA</v>
          </cell>
          <cell r="L33" t="str">
            <v>Senior Programmer Analyst</v>
          </cell>
          <cell r="M33" t="str">
            <v>N</v>
          </cell>
          <cell r="N33" t="str">
            <v>W</v>
          </cell>
          <cell r="O33">
            <v>35</v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>
            <v>0.55000000000000004</v>
          </cell>
          <cell r="U33" t="str">
            <v>210</v>
          </cell>
          <cell r="V33" t="str">
            <v>101</v>
          </cell>
          <cell r="W33" t="str">
            <v>9098</v>
          </cell>
          <cell r="X33" t="str">
            <v>9098</v>
          </cell>
          <cell r="Y33" t="str">
            <v>9098</v>
          </cell>
          <cell r="Z33" t="str">
            <v>9098</v>
          </cell>
        </row>
        <row r="34">
          <cell r="B34" t="str">
            <v>10262</v>
          </cell>
          <cell r="C34" t="str">
            <v>Dianne Graves</v>
          </cell>
          <cell r="D34" t="str">
            <v>DIANNE</v>
          </cell>
          <cell r="E34" t="str">
            <v>GRAVES</v>
          </cell>
          <cell r="F34" t="str">
            <v>CONOP</v>
          </cell>
          <cell r="G34" t="str">
            <v>Console Operator</v>
          </cell>
          <cell r="H34" t="str">
            <v>210</v>
          </cell>
          <cell r="I34" t="str">
            <v>Business Applications</v>
          </cell>
          <cell r="J34" t="str">
            <v>Full Time - Permanent</v>
          </cell>
          <cell r="K34" t="str">
            <v>CONOP</v>
          </cell>
          <cell r="L34" t="str">
            <v>Console Operator</v>
          </cell>
          <cell r="M34" t="str">
            <v>B</v>
          </cell>
          <cell r="N34" t="str">
            <v>W</v>
          </cell>
          <cell r="O34">
            <v>35</v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>
            <v>0.55000000000000004</v>
          </cell>
          <cell r="U34" t="str">
            <v>210</v>
          </cell>
          <cell r="V34" t="str">
            <v>101</v>
          </cell>
          <cell r="W34" t="str">
            <v>9098</v>
          </cell>
          <cell r="X34" t="str">
            <v>9098</v>
          </cell>
          <cell r="Y34" t="str">
            <v>9098</v>
          </cell>
          <cell r="Z34" t="str">
            <v>9098</v>
          </cell>
        </row>
        <row r="35">
          <cell r="B35" t="str">
            <v>10265</v>
          </cell>
          <cell r="C35" t="str">
            <v>Nazira Noormohamed</v>
          </cell>
          <cell r="D35" t="str">
            <v>NAZIRA</v>
          </cell>
          <cell r="E35" t="str">
            <v>NOORMOHAMED</v>
          </cell>
          <cell r="F35" t="str">
            <v>SRPA</v>
          </cell>
          <cell r="G35" t="str">
            <v>Senior Programmer Analyst</v>
          </cell>
          <cell r="H35" t="str">
            <v>210</v>
          </cell>
          <cell r="I35" t="str">
            <v>Business Applications</v>
          </cell>
          <cell r="J35" t="str">
            <v>Full Time - Permanent</v>
          </cell>
          <cell r="K35" t="str">
            <v>SPA</v>
          </cell>
          <cell r="L35" t="str">
            <v>Senior Programmer Analyst</v>
          </cell>
          <cell r="M35" t="str">
            <v>N</v>
          </cell>
          <cell r="N35" t="str">
            <v>W</v>
          </cell>
          <cell r="O35">
            <v>35</v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>
            <v>0.55000000000000004</v>
          </cell>
          <cell r="U35" t="str">
            <v>210</v>
          </cell>
          <cell r="V35" t="str">
            <v>101</v>
          </cell>
          <cell r="W35" t="str">
            <v>9098</v>
          </cell>
          <cell r="X35" t="str">
            <v>9098</v>
          </cell>
          <cell r="Y35" t="str">
            <v>9098</v>
          </cell>
          <cell r="Z35" t="str">
            <v>9098</v>
          </cell>
        </row>
        <row r="36">
          <cell r="B36" t="str">
            <v>10787</v>
          </cell>
          <cell r="C36" t="str">
            <v>Michelle Wortel</v>
          </cell>
          <cell r="D36" t="str">
            <v>MICHELLE</v>
          </cell>
          <cell r="E36" t="str">
            <v>WORTEL</v>
          </cell>
          <cell r="F36" t="str">
            <v>MBP</v>
          </cell>
          <cell r="G36" t="str">
            <v>Manager, Business Projects</v>
          </cell>
          <cell r="H36" t="str">
            <v>210</v>
          </cell>
          <cell r="I36" t="str">
            <v>Business Projects</v>
          </cell>
          <cell r="J36" t="str">
            <v>Full Time - Permanent</v>
          </cell>
          <cell r="K36" t="str">
            <v>MBP</v>
          </cell>
          <cell r="L36" t="str">
            <v>Manager, Business Projects</v>
          </cell>
          <cell r="M36" t="str">
            <v>N</v>
          </cell>
          <cell r="N36" t="str">
            <v>P</v>
          </cell>
          <cell r="O36">
            <v>35</v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>
            <v>0.55000000000000004</v>
          </cell>
          <cell r="U36" t="str">
            <v>212</v>
          </cell>
          <cell r="V36" t="str">
            <v>101</v>
          </cell>
          <cell r="W36" t="str">
            <v>9098</v>
          </cell>
          <cell r="X36" t="str">
            <v>9098</v>
          </cell>
          <cell r="Y36">
            <v>9092</v>
          </cell>
          <cell r="Z36">
            <v>9092</v>
          </cell>
        </row>
        <row r="37">
          <cell r="B37" t="str">
            <v>10829</v>
          </cell>
          <cell r="C37" t="str">
            <v>Alan Stewart</v>
          </cell>
          <cell r="D37" t="str">
            <v>ALAN</v>
          </cell>
          <cell r="E37" t="str">
            <v>STEWART</v>
          </cell>
          <cell r="F37" t="str">
            <v>SB-P</v>
          </cell>
          <cell r="G37" t="str">
            <v>Specialist, Business &amp; Project</v>
          </cell>
          <cell r="H37" t="str">
            <v>210</v>
          </cell>
          <cell r="I37" t="str">
            <v>Business Projects</v>
          </cell>
          <cell r="J37" t="str">
            <v>Full Time - Permanent</v>
          </cell>
          <cell r="K37" t="str">
            <v>SB-P</v>
          </cell>
          <cell r="L37" t="str">
            <v>Specialist, Business &amp; Project</v>
          </cell>
          <cell r="M37" t="str">
            <v>N</v>
          </cell>
          <cell r="N37" t="str">
            <v>P</v>
          </cell>
          <cell r="O37">
            <v>35</v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>
            <v>0.55000000000000004</v>
          </cell>
          <cell r="U37" t="str">
            <v>212</v>
          </cell>
          <cell r="V37" t="str">
            <v>101</v>
          </cell>
          <cell r="W37" t="str">
            <v>9098</v>
          </cell>
          <cell r="X37" t="str">
            <v>9098</v>
          </cell>
          <cell r="Y37">
            <v>9092</v>
          </cell>
          <cell r="Z37">
            <v>9092</v>
          </cell>
        </row>
        <row r="38">
          <cell r="B38" t="str">
            <v>10847</v>
          </cell>
          <cell r="C38" t="str">
            <v>Sudha Marthi</v>
          </cell>
          <cell r="D38" t="str">
            <v>Sudha</v>
          </cell>
          <cell r="E38" t="str">
            <v>Marthi</v>
          </cell>
          <cell r="F38" t="str">
            <v>ANALRD</v>
          </cell>
          <cell r="G38" t="str">
            <v>Analyst, Report Data</v>
          </cell>
          <cell r="H38" t="str">
            <v>210</v>
          </cell>
          <cell r="I38" t="str">
            <v>Business Projects</v>
          </cell>
          <cell r="J38" t="str">
            <v>Full Time - Permanent</v>
          </cell>
          <cell r="K38" t="str">
            <v>ANALRD</v>
          </cell>
          <cell r="L38" t="str">
            <v>Analyst, Report Data</v>
          </cell>
          <cell r="M38" t="str">
            <v>N</v>
          </cell>
          <cell r="N38" t="str">
            <v>P</v>
          </cell>
          <cell r="O38">
            <v>35</v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>
            <v>0.55000000000000004</v>
          </cell>
          <cell r="U38" t="str">
            <v>212</v>
          </cell>
          <cell r="V38" t="str">
            <v>101</v>
          </cell>
          <cell r="W38" t="str">
            <v>9098</v>
          </cell>
          <cell r="X38" t="str">
            <v>9098</v>
          </cell>
          <cell r="Y38">
            <v>9092</v>
          </cell>
          <cell r="Z38">
            <v>9092</v>
          </cell>
        </row>
        <row r="39">
          <cell r="B39" t="str">
            <v>10857</v>
          </cell>
          <cell r="C39" t="str">
            <v>Mario Cangemi</v>
          </cell>
          <cell r="D39" t="str">
            <v>Mario</v>
          </cell>
          <cell r="E39" t="str">
            <v>Cangemi</v>
          </cell>
          <cell r="F39" t="str">
            <v>DIST</v>
          </cell>
          <cell r="G39" t="str">
            <v>Director, Information Systems &amp; Technology</v>
          </cell>
          <cell r="H39" t="str">
            <v>210</v>
          </cell>
          <cell r="I39" t="str">
            <v>Director IST</v>
          </cell>
          <cell r="J39" t="str">
            <v>Full Time - Permanent</v>
          </cell>
          <cell r="K39" t="str">
            <v>DITS</v>
          </cell>
          <cell r="L39" t="str">
            <v>Director, Information Systems &amp; Technology</v>
          </cell>
          <cell r="M39" t="str">
            <v>N</v>
          </cell>
          <cell r="N39" t="str">
            <v>P</v>
          </cell>
          <cell r="O39">
            <v>35</v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>
            <v>0.55000000000000004</v>
          </cell>
          <cell r="U39" t="str">
            <v>293</v>
          </cell>
          <cell r="V39" t="str">
            <v>101</v>
          </cell>
          <cell r="W39" t="str">
            <v>5610</v>
          </cell>
          <cell r="X39" t="str">
            <v>5610</v>
          </cell>
          <cell r="Y39">
            <v>9095</v>
          </cell>
          <cell r="Z39">
            <v>9095</v>
          </cell>
        </row>
        <row r="40">
          <cell r="B40" t="str">
            <v>10235</v>
          </cell>
          <cell r="C40" t="str">
            <v>Stanley Coulter</v>
          </cell>
          <cell r="D40" t="str">
            <v>STANLEY</v>
          </cell>
          <cell r="E40" t="str">
            <v>COULTER</v>
          </cell>
          <cell r="F40" t="str">
            <v>PCTECH</v>
          </cell>
          <cell r="G40" t="str">
            <v>PC Technician</v>
          </cell>
          <cell r="H40" t="str">
            <v>211</v>
          </cell>
          <cell r="I40" t="str">
            <v>PC Services</v>
          </cell>
          <cell r="J40" t="str">
            <v>Full Time - Permanent</v>
          </cell>
          <cell r="K40" t="str">
            <v>PCTECH</v>
          </cell>
          <cell r="L40" t="str">
            <v>PC Technician</v>
          </cell>
          <cell r="M40" t="str">
            <v>B</v>
          </cell>
          <cell r="N40" t="str">
            <v>W</v>
          </cell>
          <cell r="O40">
            <v>35</v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>
            <v>0.55000000000000004</v>
          </cell>
          <cell r="U40" t="str">
            <v>211</v>
          </cell>
          <cell r="V40" t="str">
            <v>101</v>
          </cell>
          <cell r="W40" t="str">
            <v>9099</v>
          </cell>
          <cell r="X40" t="str">
            <v>9099</v>
          </cell>
          <cell r="Y40" t="str">
            <v>9099</v>
          </cell>
          <cell r="Z40" t="str">
            <v>9099</v>
          </cell>
        </row>
        <row r="41">
          <cell r="B41" t="str">
            <v>10263</v>
          </cell>
          <cell r="C41" t="str">
            <v>Katherine Dzierzawski</v>
          </cell>
          <cell r="D41" t="str">
            <v>KATHERINE</v>
          </cell>
          <cell r="E41" t="str">
            <v>DZIERZAWSKI</v>
          </cell>
          <cell r="F41" t="str">
            <v>PCTECH</v>
          </cell>
          <cell r="G41" t="str">
            <v>PC Technician</v>
          </cell>
          <cell r="H41" t="str">
            <v>211</v>
          </cell>
          <cell r="I41" t="str">
            <v>PC Services</v>
          </cell>
          <cell r="J41" t="str">
            <v>Full Time - Permanent</v>
          </cell>
          <cell r="K41" t="str">
            <v>PCTECH</v>
          </cell>
          <cell r="L41" t="str">
            <v>PC Technician</v>
          </cell>
          <cell r="M41" t="str">
            <v>B</v>
          </cell>
          <cell r="N41" t="str">
            <v>W</v>
          </cell>
          <cell r="O41">
            <v>35</v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>
            <v>0.55000000000000004</v>
          </cell>
          <cell r="U41" t="str">
            <v>211</v>
          </cell>
          <cell r="V41" t="str">
            <v>101</v>
          </cell>
          <cell r="W41" t="str">
            <v>9099</v>
          </cell>
          <cell r="X41" t="str">
            <v>9099</v>
          </cell>
          <cell r="Y41" t="str">
            <v>9099</v>
          </cell>
          <cell r="Z41" t="str">
            <v>9099</v>
          </cell>
        </row>
        <row r="42">
          <cell r="B42" t="str">
            <v>10266</v>
          </cell>
          <cell r="C42" t="str">
            <v>Maria Garito</v>
          </cell>
          <cell r="D42" t="str">
            <v>MARIA</v>
          </cell>
          <cell r="E42" t="str">
            <v>GARITO</v>
          </cell>
          <cell r="F42" t="str">
            <v>WEBDEV</v>
          </cell>
          <cell r="G42" t="str">
            <v>Web Developer</v>
          </cell>
          <cell r="H42" t="str">
            <v>211</v>
          </cell>
          <cell r="I42" t="str">
            <v>PC Services</v>
          </cell>
          <cell r="J42" t="str">
            <v>Full Time - Permanent</v>
          </cell>
          <cell r="K42" t="str">
            <v>WEBDEV</v>
          </cell>
          <cell r="L42" t="str">
            <v>Web Developer</v>
          </cell>
          <cell r="M42" t="str">
            <v>N</v>
          </cell>
          <cell r="N42" t="str">
            <v>W</v>
          </cell>
          <cell r="O42">
            <v>35</v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>
            <v>0.55000000000000004</v>
          </cell>
          <cell r="U42" t="str">
            <v>211</v>
          </cell>
          <cell r="V42" t="str">
            <v>101</v>
          </cell>
          <cell r="W42" t="str">
            <v>9099</v>
          </cell>
          <cell r="X42" t="str">
            <v>9099</v>
          </cell>
          <cell r="Y42" t="str">
            <v>9099</v>
          </cell>
          <cell r="Z42" t="str">
            <v>9099</v>
          </cell>
        </row>
        <row r="43">
          <cell r="B43" t="str">
            <v>10830</v>
          </cell>
          <cell r="C43" t="str">
            <v>Claudio Palazzo</v>
          </cell>
          <cell r="D43" t="str">
            <v>CLAUDIO</v>
          </cell>
          <cell r="E43" t="str">
            <v>PALAZZO</v>
          </cell>
          <cell r="F43" t="str">
            <v>MTS</v>
          </cell>
          <cell r="G43" t="str">
            <v>Manager, Technical Services</v>
          </cell>
          <cell r="H43" t="str">
            <v>211</v>
          </cell>
          <cell r="I43" t="str">
            <v>PC Services</v>
          </cell>
          <cell r="J43" t="str">
            <v>Full Time - Permanent</v>
          </cell>
          <cell r="K43" t="str">
            <v>MTS</v>
          </cell>
          <cell r="L43" t="str">
            <v>Manager, Technical Services</v>
          </cell>
          <cell r="M43" t="str">
            <v>N</v>
          </cell>
          <cell r="N43" t="str">
            <v>P</v>
          </cell>
          <cell r="O43">
            <v>35</v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>
            <v>0.55000000000000004</v>
          </cell>
          <cell r="U43" t="str">
            <v>211</v>
          </cell>
          <cell r="V43" t="str">
            <v>101</v>
          </cell>
          <cell r="W43" t="str">
            <v>9099</v>
          </cell>
          <cell r="X43" t="str">
            <v>9099</v>
          </cell>
          <cell r="Y43" t="str">
            <v>9099</v>
          </cell>
          <cell r="Z43" t="str">
            <v>9099</v>
          </cell>
        </row>
        <row r="44">
          <cell r="B44" t="str">
            <v>10868</v>
          </cell>
          <cell r="C44" t="str">
            <v>Dan Cantwell</v>
          </cell>
          <cell r="D44" t="str">
            <v>Dan</v>
          </cell>
          <cell r="E44" t="str">
            <v>Cantwell</v>
          </cell>
          <cell r="F44" t="str">
            <v>NETADMIN</v>
          </cell>
          <cell r="G44" t="str">
            <v>Network Administrator</v>
          </cell>
          <cell r="H44" t="str">
            <v>211</v>
          </cell>
          <cell r="I44" t="str">
            <v>PC Services</v>
          </cell>
          <cell r="J44" t="str">
            <v>Full Time - Permanent</v>
          </cell>
          <cell r="K44" t="str">
            <v>NETADMIN</v>
          </cell>
          <cell r="L44" t="str">
            <v>Network Administrator</v>
          </cell>
          <cell r="M44" t="str">
            <v>N</v>
          </cell>
          <cell r="N44" t="str">
            <v>P</v>
          </cell>
          <cell r="O44">
            <v>35</v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>
            <v>0.55000000000000004</v>
          </cell>
          <cell r="U44" t="str">
            <v>211</v>
          </cell>
          <cell r="V44" t="str">
            <v>101</v>
          </cell>
          <cell r="W44" t="str">
            <v>9099</v>
          </cell>
          <cell r="X44" t="str">
            <v>9099</v>
          </cell>
          <cell r="Y44" t="str">
            <v>9099</v>
          </cell>
          <cell r="Z44" t="str">
            <v>9099</v>
          </cell>
        </row>
        <row r="45">
          <cell r="B45" t="str">
            <v>10862</v>
          </cell>
          <cell r="C45" t="str">
            <v>Indy Butany-Desouza</v>
          </cell>
          <cell r="D45" t="str">
            <v>Indy</v>
          </cell>
          <cell r="E45" t="str">
            <v>Butany-Desouza</v>
          </cell>
          <cell r="F45" t="str">
            <v>VPREG</v>
          </cell>
          <cell r="G45" t="str">
            <v>VP, Regulatory</v>
          </cell>
          <cell r="H45" t="str">
            <v>291</v>
          </cell>
          <cell r="I45" t="str">
            <v>Regulatory Services</v>
          </cell>
          <cell r="J45" t="str">
            <v>Full Time - Permanent</v>
          </cell>
          <cell r="K45" t="str">
            <v>VPREG</v>
          </cell>
          <cell r="L45" t="str">
            <v>VP, Regulatory</v>
          </cell>
          <cell r="M45" t="str">
            <v>N</v>
          </cell>
          <cell r="N45" t="str">
            <v>P</v>
          </cell>
          <cell r="O45">
            <v>35</v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>
            <v>0.55000000000000004</v>
          </cell>
          <cell r="U45" t="str">
            <v>201</v>
          </cell>
          <cell r="V45" t="str">
            <v>101</v>
          </cell>
          <cell r="W45" t="str">
            <v>5605</v>
          </cell>
          <cell r="X45" t="str">
            <v>5605</v>
          </cell>
          <cell r="Y45" t="str">
            <v>5605</v>
          </cell>
          <cell r="Z45" t="str">
            <v>5605</v>
          </cell>
        </row>
        <row r="46">
          <cell r="B46" t="str">
            <v>10880</v>
          </cell>
          <cell r="C46" t="str">
            <v>Grant Brooker</v>
          </cell>
          <cell r="D46" t="str">
            <v>GRANT</v>
          </cell>
          <cell r="E46" t="str">
            <v>BROOKER</v>
          </cell>
          <cell r="F46" t="str">
            <v>MREGC</v>
          </cell>
          <cell r="G46" t="str">
            <v>Manager, Regulatory Compliance</v>
          </cell>
          <cell r="H46" t="str">
            <v>291</v>
          </cell>
          <cell r="I46" t="str">
            <v>Regulatory Services</v>
          </cell>
          <cell r="J46" t="str">
            <v>Full Time - Permanent</v>
          </cell>
          <cell r="K46" t="str">
            <v>MREGC</v>
          </cell>
          <cell r="L46" t="str">
            <v>Manager, Regulatory Compliance</v>
          </cell>
          <cell r="M46" t="str">
            <v>N</v>
          </cell>
          <cell r="N46" t="str">
            <v>P</v>
          </cell>
          <cell r="O46">
            <v>35</v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>
            <v>0.55000000000000004</v>
          </cell>
          <cell r="U46" t="str">
            <v>201</v>
          </cell>
          <cell r="V46" t="str">
            <v>101</v>
          </cell>
          <cell r="W46" t="str">
            <v>5610</v>
          </cell>
          <cell r="X46" t="str">
            <v>5610</v>
          </cell>
          <cell r="Y46" t="str">
            <v>5610</v>
          </cell>
          <cell r="Z46" t="str">
            <v>5610</v>
          </cell>
        </row>
        <row r="47">
          <cell r="B47" t="str">
            <v>10881</v>
          </cell>
          <cell r="C47" t="str">
            <v>Richard Battista</v>
          </cell>
          <cell r="D47" t="str">
            <v>Richard</v>
          </cell>
          <cell r="E47" t="str">
            <v>Battista</v>
          </cell>
          <cell r="F47" t="str">
            <v>DRS</v>
          </cell>
          <cell r="G47" t="str">
            <v>Director, Regulatory Services</v>
          </cell>
          <cell r="H47" t="str">
            <v>291</v>
          </cell>
          <cell r="I47" t="str">
            <v>Regulatory Services</v>
          </cell>
          <cell r="J47" t="str">
            <v>Full Time - Permanent</v>
          </cell>
          <cell r="K47" t="str">
            <v>DRS</v>
          </cell>
          <cell r="L47" t="str">
            <v>Director, Regulatory Services</v>
          </cell>
          <cell r="M47" t="str">
            <v>N</v>
          </cell>
          <cell r="N47" t="str">
            <v>P</v>
          </cell>
          <cell r="O47">
            <v>35</v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>
            <v>0.55000000000000004</v>
          </cell>
          <cell r="U47" t="str">
            <v>201</v>
          </cell>
          <cell r="V47" t="str">
            <v>101</v>
          </cell>
          <cell r="W47" t="str">
            <v>5610</v>
          </cell>
          <cell r="X47" t="str">
            <v>5610</v>
          </cell>
          <cell r="Y47" t="str">
            <v>5610</v>
          </cell>
          <cell r="Z47" t="str">
            <v>5610</v>
          </cell>
        </row>
        <row r="48">
          <cell r="B48" t="str">
            <v>10007</v>
          </cell>
          <cell r="C48" t="str">
            <v>Sarah Hughes</v>
          </cell>
          <cell r="D48" t="str">
            <v>SARAH</v>
          </cell>
          <cell r="E48" t="str">
            <v>HUGHES</v>
          </cell>
          <cell r="F48" t="str">
            <v>VPFIN</v>
          </cell>
          <cell r="G48" t="str">
            <v>VP, Finance</v>
          </cell>
          <cell r="H48" t="str">
            <v>292</v>
          </cell>
          <cell r="I48" t="str">
            <v>Financial Services</v>
          </cell>
          <cell r="J48" t="str">
            <v>Full Time - Permanent</v>
          </cell>
          <cell r="K48" t="str">
            <v>VPFIN</v>
          </cell>
          <cell r="L48" t="str">
            <v>VP, Finance</v>
          </cell>
          <cell r="M48" t="str">
            <v>N</v>
          </cell>
          <cell r="N48" t="str">
            <v>P</v>
          </cell>
          <cell r="O48">
            <v>35</v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>
            <v>0.55000000000000004</v>
          </cell>
          <cell r="U48" t="str">
            <v>205</v>
          </cell>
          <cell r="V48" t="str">
            <v>101</v>
          </cell>
          <cell r="W48" t="str">
            <v>5610</v>
          </cell>
          <cell r="X48" t="str">
            <v>5610</v>
          </cell>
          <cell r="Y48">
            <v>5605</v>
          </cell>
          <cell r="Z48">
            <v>5605</v>
          </cell>
        </row>
        <row r="49">
          <cell r="B49" t="str">
            <v>10850</v>
          </cell>
          <cell r="C49" t="str">
            <v>Nathan Cernusca</v>
          </cell>
          <cell r="D49" t="str">
            <v>NATHAN</v>
          </cell>
          <cell r="E49" t="str">
            <v>CERNUSCA</v>
          </cell>
          <cell r="F49" t="str">
            <v>CSR</v>
          </cell>
          <cell r="G49" t="str">
            <v>Customer Service Representative</v>
          </cell>
          <cell r="H49" t="str">
            <v>300</v>
          </cell>
          <cell r="I49" t="str">
            <v>Customer Care - Customer Service</v>
          </cell>
          <cell r="J49" t="str">
            <v>Full Time - Permanent</v>
          </cell>
          <cell r="K49" t="str">
            <v>CSR</v>
          </cell>
          <cell r="L49" t="str">
            <v>Customer Service Representative</v>
          </cell>
          <cell r="M49" t="str">
            <v>B</v>
          </cell>
          <cell r="N49" t="str">
            <v>W</v>
          </cell>
          <cell r="O49">
            <v>35</v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>
            <v>0.55000000000000004</v>
          </cell>
          <cell r="U49" t="str">
            <v>303</v>
          </cell>
          <cell r="V49" t="str">
            <v>102</v>
          </cell>
          <cell r="W49" t="str">
            <v>9909</v>
          </cell>
          <cell r="X49" t="str">
            <v>9909</v>
          </cell>
          <cell r="Y49" t="str">
            <v>9909</v>
          </cell>
          <cell r="Z49" t="str">
            <v>9909</v>
          </cell>
        </row>
        <row r="50">
          <cell r="B50" t="str">
            <v>10016</v>
          </cell>
          <cell r="C50" t="str">
            <v>Cheryl Statti</v>
          </cell>
          <cell r="D50" t="str">
            <v>CHERYL</v>
          </cell>
          <cell r="E50" t="str">
            <v>STATTI</v>
          </cell>
          <cell r="F50" t="str">
            <v>SCSC</v>
          </cell>
          <cell r="G50" t="str">
            <v>Sr. Customer Serv. Clerk</v>
          </cell>
          <cell r="H50" t="str">
            <v>301</v>
          </cell>
          <cell r="I50" t="str">
            <v>Customer Care - Customer Service</v>
          </cell>
          <cell r="J50" t="str">
            <v>Full Time - Permanent</v>
          </cell>
          <cell r="K50" t="str">
            <v>SRCSC</v>
          </cell>
          <cell r="L50" t="str">
            <v>Sr. Customer Serv. Clerk</v>
          </cell>
          <cell r="M50" t="str">
            <v>B</v>
          </cell>
          <cell r="N50" t="str">
            <v>W</v>
          </cell>
          <cell r="O50">
            <v>35</v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>
            <v>0.55000000000000004</v>
          </cell>
          <cell r="U50" t="str">
            <v>303</v>
          </cell>
          <cell r="V50" t="str">
            <v>101</v>
          </cell>
          <cell r="W50" t="str">
            <v>9909</v>
          </cell>
          <cell r="X50" t="str">
            <v>9909</v>
          </cell>
          <cell r="Y50" t="str">
            <v>9909</v>
          </cell>
          <cell r="Z50" t="str">
            <v>9909</v>
          </cell>
        </row>
        <row r="51">
          <cell r="B51" t="str">
            <v>10073</v>
          </cell>
          <cell r="C51" t="str">
            <v>Kelley Fitzpatrick</v>
          </cell>
          <cell r="D51" t="str">
            <v>KELLEY</v>
          </cell>
          <cell r="E51" t="str">
            <v>FITZPATRICK</v>
          </cell>
          <cell r="F51" t="str">
            <v>GC11</v>
          </cell>
          <cell r="G51" t="str">
            <v>General Clerk</v>
          </cell>
          <cell r="H51" t="str">
            <v>301</v>
          </cell>
          <cell r="I51" t="str">
            <v>Customer Care - Customer Service</v>
          </cell>
          <cell r="J51" t="str">
            <v>Full Time - Permanent</v>
          </cell>
          <cell r="K51" t="str">
            <v>GCII</v>
          </cell>
          <cell r="L51" t="str">
            <v>General Clerk</v>
          </cell>
          <cell r="M51" t="str">
            <v>B</v>
          </cell>
          <cell r="N51" t="str">
            <v>W</v>
          </cell>
          <cell r="O51">
            <v>35</v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>
            <v>0.55000000000000004</v>
          </cell>
          <cell r="U51" t="str">
            <v>303</v>
          </cell>
          <cell r="V51" t="str">
            <v>101</v>
          </cell>
          <cell r="W51" t="str">
            <v>9909</v>
          </cell>
          <cell r="X51" t="str">
            <v>9909</v>
          </cell>
          <cell r="Y51" t="str">
            <v>9909</v>
          </cell>
          <cell r="Z51" t="str">
            <v>9909</v>
          </cell>
        </row>
        <row r="52">
          <cell r="B52" t="str">
            <v>10152</v>
          </cell>
          <cell r="C52" t="str">
            <v>Paul Hart</v>
          </cell>
          <cell r="D52" t="str">
            <v>PAUL</v>
          </cell>
          <cell r="E52" t="str">
            <v>HART</v>
          </cell>
          <cell r="F52" t="str">
            <v>SCOLL</v>
          </cell>
          <cell r="G52" t="str">
            <v>Supervisor, Collections</v>
          </cell>
          <cell r="H52" t="str">
            <v>301</v>
          </cell>
          <cell r="I52" t="str">
            <v>Customer Care - Credit and Collections</v>
          </cell>
          <cell r="J52" t="str">
            <v>Full Time - Permanent</v>
          </cell>
          <cell r="K52" t="str">
            <v>SCOLL</v>
          </cell>
          <cell r="L52" t="str">
            <v>Supervisor, Collections</v>
          </cell>
          <cell r="M52" t="str">
            <v>N</v>
          </cell>
          <cell r="N52" t="str">
            <v>P</v>
          </cell>
          <cell r="O52">
            <v>35</v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>
            <v>0.55000000000000004</v>
          </cell>
          <cell r="U52" t="str">
            <v>305</v>
          </cell>
          <cell r="V52" t="str">
            <v>101</v>
          </cell>
          <cell r="W52" t="str">
            <v>9909</v>
          </cell>
          <cell r="X52" t="str">
            <v>9909</v>
          </cell>
          <cell r="Y52" t="str">
            <v>9909</v>
          </cell>
          <cell r="Z52" t="str">
            <v>9909</v>
          </cell>
        </row>
        <row r="53">
          <cell r="B53" t="str">
            <v>10153</v>
          </cell>
          <cell r="C53" t="str">
            <v>Ann Lahaie</v>
          </cell>
          <cell r="D53" t="str">
            <v>ANN</v>
          </cell>
          <cell r="E53" t="str">
            <v>LAHAIE</v>
          </cell>
          <cell r="F53" t="str">
            <v>CROP</v>
          </cell>
          <cell r="G53" t="str">
            <v>Creditron Operator</v>
          </cell>
          <cell r="H53" t="str">
            <v>301</v>
          </cell>
          <cell r="I53" t="str">
            <v>Customer Care - Customer Service</v>
          </cell>
          <cell r="J53" t="str">
            <v>Full Time - Permanent</v>
          </cell>
          <cell r="K53" t="str">
            <v>CROP</v>
          </cell>
          <cell r="L53" t="str">
            <v>Creditron Operator</v>
          </cell>
          <cell r="M53" t="str">
            <v>B</v>
          </cell>
          <cell r="N53" t="str">
            <v>W</v>
          </cell>
          <cell r="O53">
            <v>35</v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>
            <v>0.55000000000000004</v>
          </cell>
          <cell r="U53" t="str">
            <v>303</v>
          </cell>
          <cell r="V53" t="str">
            <v>101</v>
          </cell>
          <cell r="W53" t="str">
            <v>9909</v>
          </cell>
          <cell r="X53" t="str">
            <v>9909</v>
          </cell>
          <cell r="Y53" t="str">
            <v>9909</v>
          </cell>
          <cell r="Z53" t="str">
            <v>9909</v>
          </cell>
        </row>
        <row r="54">
          <cell r="B54" t="str">
            <v>10177</v>
          </cell>
          <cell r="C54" t="str">
            <v>Pamela Fazzari</v>
          </cell>
          <cell r="D54" t="str">
            <v>PAMELA</v>
          </cell>
          <cell r="E54" t="str">
            <v>FAZZARI</v>
          </cell>
          <cell r="F54" t="str">
            <v>CLKTY</v>
          </cell>
          <cell r="G54" t="str">
            <v>Collections Clerk</v>
          </cell>
          <cell r="H54" t="str">
            <v>301</v>
          </cell>
          <cell r="I54" t="str">
            <v>Customer Care - Credit and Collections</v>
          </cell>
          <cell r="J54" t="str">
            <v>Full Time - Permanent</v>
          </cell>
          <cell r="K54" t="str">
            <v>CTY</v>
          </cell>
          <cell r="L54" t="str">
            <v>Collections Clerk</v>
          </cell>
          <cell r="M54" t="str">
            <v>B</v>
          </cell>
          <cell r="N54" t="str">
            <v>W</v>
          </cell>
          <cell r="O54">
            <v>35</v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>
            <v>0.55000000000000004</v>
          </cell>
          <cell r="U54" t="str">
            <v>305</v>
          </cell>
          <cell r="V54" t="str">
            <v>101</v>
          </cell>
          <cell r="W54" t="str">
            <v>9909</v>
          </cell>
          <cell r="X54" t="str">
            <v>9909</v>
          </cell>
          <cell r="Y54" t="str">
            <v>9909</v>
          </cell>
          <cell r="Z54" t="str">
            <v>9909</v>
          </cell>
        </row>
        <row r="55">
          <cell r="B55" t="str">
            <v>10195</v>
          </cell>
          <cell r="C55" t="str">
            <v>Kori-Lynn Sykes</v>
          </cell>
          <cell r="D55" t="str">
            <v>KORI-LYNN</v>
          </cell>
          <cell r="E55" t="str">
            <v>SYKES</v>
          </cell>
          <cell r="F55" t="str">
            <v>GC11</v>
          </cell>
          <cell r="G55" t="str">
            <v>General Clerk</v>
          </cell>
          <cell r="H55" t="str">
            <v>301</v>
          </cell>
          <cell r="I55" t="str">
            <v>Customer Care - Customer Service</v>
          </cell>
          <cell r="J55" t="str">
            <v>Full Time - Permanent</v>
          </cell>
          <cell r="K55" t="str">
            <v>GCII</v>
          </cell>
          <cell r="L55" t="str">
            <v>General Clerk</v>
          </cell>
          <cell r="M55" t="str">
            <v>B</v>
          </cell>
          <cell r="N55" t="str">
            <v>W</v>
          </cell>
          <cell r="O55">
            <v>35</v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>
            <v>0.55000000000000004</v>
          </cell>
          <cell r="U55" t="str">
            <v>303</v>
          </cell>
          <cell r="V55" t="str">
            <v>101</v>
          </cell>
          <cell r="W55" t="str">
            <v>9909</v>
          </cell>
          <cell r="X55" t="str">
            <v>9909</v>
          </cell>
          <cell r="Y55" t="str">
            <v>9909</v>
          </cell>
          <cell r="Z55" t="str">
            <v>9909</v>
          </cell>
        </row>
        <row r="56">
          <cell r="B56" t="str">
            <v>10197</v>
          </cell>
          <cell r="C56" t="str">
            <v>Jennifer Quinlan</v>
          </cell>
          <cell r="D56" t="str">
            <v>JENNIFER</v>
          </cell>
          <cell r="E56" t="str">
            <v>QUINLAN</v>
          </cell>
          <cell r="F56" t="str">
            <v>GC11</v>
          </cell>
          <cell r="G56" t="str">
            <v>General Clerk</v>
          </cell>
          <cell r="H56" t="str">
            <v>301</v>
          </cell>
          <cell r="I56" t="str">
            <v>Customer Care - Customer Service</v>
          </cell>
          <cell r="J56" t="str">
            <v>Full Time - Permanent</v>
          </cell>
          <cell r="K56" t="str">
            <v>GCII</v>
          </cell>
          <cell r="L56" t="str">
            <v>General Clerk</v>
          </cell>
          <cell r="M56" t="str">
            <v>B</v>
          </cell>
          <cell r="N56" t="str">
            <v>W</v>
          </cell>
          <cell r="O56">
            <v>35</v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>
            <v>0.55000000000000004</v>
          </cell>
          <cell r="U56" t="str">
            <v>303</v>
          </cell>
          <cell r="V56" t="str">
            <v>101</v>
          </cell>
          <cell r="W56" t="str">
            <v>9909</v>
          </cell>
          <cell r="X56" t="str">
            <v>9909</v>
          </cell>
          <cell r="Y56" t="str">
            <v>9909</v>
          </cell>
          <cell r="Z56" t="str">
            <v>9909</v>
          </cell>
        </row>
        <row r="57">
          <cell r="B57" t="str">
            <v>10205</v>
          </cell>
          <cell r="C57" t="str">
            <v>Norma Wilson</v>
          </cell>
          <cell r="D57" t="str">
            <v>NORMA</v>
          </cell>
          <cell r="E57" t="str">
            <v>WILSON</v>
          </cell>
          <cell r="F57" t="str">
            <v>HBC</v>
          </cell>
          <cell r="G57" t="str">
            <v>Head Billing Clerk</v>
          </cell>
          <cell r="H57" t="str">
            <v>301</v>
          </cell>
          <cell r="I57" t="str">
            <v>Customer Care - Credit and Collections</v>
          </cell>
          <cell r="J57" t="str">
            <v>Full Time - Permanent</v>
          </cell>
          <cell r="K57" t="str">
            <v>HBC</v>
          </cell>
          <cell r="L57" t="str">
            <v>Head Billing Clerk</v>
          </cell>
          <cell r="M57" t="str">
            <v>B</v>
          </cell>
          <cell r="N57" t="str">
            <v>W</v>
          </cell>
          <cell r="O57">
            <v>35</v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>
            <v>0.55000000000000004</v>
          </cell>
          <cell r="U57" t="str">
            <v>305</v>
          </cell>
          <cell r="V57" t="str">
            <v>101</v>
          </cell>
          <cell r="W57" t="str">
            <v>9909</v>
          </cell>
          <cell r="X57" t="str">
            <v>9909</v>
          </cell>
          <cell r="Y57" t="str">
            <v>9909</v>
          </cell>
          <cell r="Z57" t="str">
            <v>9909</v>
          </cell>
        </row>
        <row r="58">
          <cell r="B58" t="str">
            <v>10206</v>
          </cell>
          <cell r="C58" t="str">
            <v>Christie Stemmler</v>
          </cell>
          <cell r="D58" t="str">
            <v>CHRISTIE</v>
          </cell>
          <cell r="E58" t="str">
            <v>STEMMLER</v>
          </cell>
          <cell r="F58" t="str">
            <v>GC11</v>
          </cell>
          <cell r="G58" t="str">
            <v>General Clerk</v>
          </cell>
          <cell r="H58" t="str">
            <v>301</v>
          </cell>
          <cell r="I58" t="str">
            <v>Customer Care - Customer Service</v>
          </cell>
          <cell r="J58" t="str">
            <v>Full Time - Permanent</v>
          </cell>
          <cell r="K58" t="str">
            <v>GCII</v>
          </cell>
          <cell r="L58" t="str">
            <v>General Clerk</v>
          </cell>
          <cell r="M58" t="str">
            <v>B</v>
          </cell>
          <cell r="N58" t="str">
            <v>W</v>
          </cell>
          <cell r="O58">
            <v>35</v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>
            <v>0.55000000000000004</v>
          </cell>
          <cell r="U58" t="str">
            <v>303</v>
          </cell>
          <cell r="V58" t="str">
            <v>101</v>
          </cell>
          <cell r="W58" t="str">
            <v>9909</v>
          </cell>
          <cell r="X58" t="str">
            <v>9909</v>
          </cell>
          <cell r="Y58" t="str">
            <v>9909</v>
          </cell>
          <cell r="Z58" t="str">
            <v>9909</v>
          </cell>
        </row>
        <row r="59">
          <cell r="B59" t="str">
            <v>10209</v>
          </cell>
          <cell r="C59" t="str">
            <v>Debra Woodfine</v>
          </cell>
          <cell r="D59" t="str">
            <v>DEBRA</v>
          </cell>
          <cell r="E59" t="str">
            <v>WOODFINE</v>
          </cell>
          <cell r="F59" t="str">
            <v>PACLK</v>
          </cell>
          <cell r="G59" t="str">
            <v>Pre-authorized Clerk</v>
          </cell>
          <cell r="H59" t="str">
            <v>301</v>
          </cell>
          <cell r="I59" t="str">
            <v>Customer Care - Credit and Collections</v>
          </cell>
          <cell r="J59" t="str">
            <v>Full Time - Permanent</v>
          </cell>
          <cell r="K59" t="str">
            <v>PAUC</v>
          </cell>
          <cell r="L59" t="str">
            <v>Pre-authorized Clerk</v>
          </cell>
          <cell r="M59" t="str">
            <v>B</v>
          </cell>
          <cell r="N59" t="str">
            <v>W</v>
          </cell>
          <cell r="O59">
            <v>35</v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>
            <v>0.55000000000000004</v>
          </cell>
          <cell r="U59" t="str">
            <v>305</v>
          </cell>
          <cell r="V59" t="str">
            <v>101</v>
          </cell>
          <cell r="W59" t="str">
            <v>9909</v>
          </cell>
          <cell r="X59" t="str">
            <v>9909</v>
          </cell>
          <cell r="Y59" t="str">
            <v>9909</v>
          </cell>
          <cell r="Z59" t="str">
            <v>9909</v>
          </cell>
        </row>
        <row r="60">
          <cell r="B60" t="str">
            <v>10212</v>
          </cell>
          <cell r="C60" t="str">
            <v>Dawn Freeman</v>
          </cell>
          <cell r="D60" t="str">
            <v>DAWN</v>
          </cell>
          <cell r="E60" t="str">
            <v>FREEMAN</v>
          </cell>
          <cell r="F60" t="str">
            <v>STENO</v>
          </cell>
          <cell r="G60" t="str">
            <v>Customer Service Co-ordinator</v>
          </cell>
          <cell r="H60" t="str">
            <v>301</v>
          </cell>
          <cell r="I60" t="str">
            <v>Customer Care - Customer Service</v>
          </cell>
          <cell r="J60" t="str">
            <v>Full Time - Permanent</v>
          </cell>
          <cell r="K60" t="str">
            <v>STEN</v>
          </cell>
          <cell r="L60" t="str">
            <v>Customer Service Co-ordinator</v>
          </cell>
          <cell r="M60" t="str">
            <v>B</v>
          </cell>
          <cell r="N60" t="str">
            <v>W</v>
          </cell>
          <cell r="O60">
            <v>35</v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>
            <v>0.55000000000000004</v>
          </cell>
          <cell r="U60" t="str">
            <v>303</v>
          </cell>
          <cell r="V60" t="str">
            <v>101</v>
          </cell>
          <cell r="W60" t="str">
            <v>9909</v>
          </cell>
          <cell r="X60" t="str">
            <v>9909</v>
          </cell>
          <cell r="Y60" t="str">
            <v>9909</v>
          </cell>
          <cell r="Z60" t="str">
            <v>9909</v>
          </cell>
        </row>
        <row r="61">
          <cell r="B61" t="str">
            <v>10214</v>
          </cell>
          <cell r="C61" t="str">
            <v>Marilyn Conrad</v>
          </cell>
          <cell r="D61" t="str">
            <v>MARILYN</v>
          </cell>
          <cell r="E61" t="str">
            <v>CONRAD</v>
          </cell>
          <cell r="F61" t="str">
            <v>HBC</v>
          </cell>
          <cell r="G61" t="str">
            <v>Head Billing Clerk</v>
          </cell>
          <cell r="H61" t="str">
            <v>301</v>
          </cell>
          <cell r="I61" t="str">
            <v>Customer Care - Credit and Collections</v>
          </cell>
          <cell r="J61" t="str">
            <v>Full Time - Permanent</v>
          </cell>
          <cell r="K61" t="str">
            <v>HBC</v>
          </cell>
          <cell r="L61" t="str">
            <v>Head Billing Clerk</v>
          </cell>
          <cell r="M61" t="str">
            <v>B</v>
          </cell>
          <cell r="N61" t="str">
            <v>W</v>
          </cell>
          <cell r="O61">
            <v>35</v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>
            <v>0.55000000000000004</v>
          </cell>
          <cell r="U61" t="str">
            <v>305</v>
          </cell>
          <cell r="V61" t="str">
            <v>101</v>
          </cell>
          <cell r="W61" t="str">
            <v>9909</v>
          </cell>
          <cell r="X61" t="str">
            <v>9909</v>
          </cell>
          <cell r="Y61" t="str">
            <v>9909</v>
          </cell>
          <cell r="Z61" t="str">
            <v>9909</v>
          </cell>
        </row>
        <row r="62">
          <cell r="B62" t="str">
            <v>10216</v>
          </cell>
          <cell r="C62" t="str">
            <v>Nadette Drake</v>
          </cell>
          <cell r="D62" t="str">
            <v>NADETTE</v>
          </cell>
          <cell r="E62" t="str">
            <v>DRAKE</v>
          </cell>
          <cell r="F62" t="str">
            <v>CASH</v>
          </cell>
          <cell r="G62" t="str">
            <v>Cashier</v>
          </cell>
          <cell r="H62" t="str">
            <v>301</v>
          </cell>
          <cell r="I62" t="str">
            <v>Customer Care - Customer Service</v>
          </cell>
          <cell r="J62" t="str">
            <v>Full Time - Permanent</v>
          </cell>
          <cell r="K62" t="str">
            <v>CASH</v>
          </cell>
          <cell r="L62" t="str">
            <v>Cashier</v>
          </cell>
          <cell r="M62" t="str">
            <v>B</v>
          </cell>
          <cell r="N62" t="str">
            <v>W</v>
          </cell>
          <cell r="O62">
            <v>35</v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>
            <v>0.55000000000000004</v>
          </cell>
          <cell r="U62" t="str">
            <v>303</v>
          </cell>
          <cell r="V62" t="str">
            <v>101</v>
          </cell>
          <cell r="W62" t="str">
            <v>9909</v>
          </cell>
          <cell r="X62" t="str">
            <v>9909</v>
          </cell>
          <cell r="Y62" t="str">
            <v>9909</v>
          </cell>
          <cell r="Z62" t="str">
            <v>9909</v>
          </cell>
        </row>
        <row r="63">
          <cell r="B63" t="str">
            <v>10218</v>
          </cell>
          <cell r="C63" t="str">
            <v>Joanne Vandenberg</v>
          </cell>
          <cell r="D63" t="str">
            <v>JOANNE</v>
          </cell>
          <cell r="E63" t="str">
            <v>VANDENBERG</v>
          </cell>
          <cell r="F63" t="str">
            <v>SRCAS</v>
          </cell>
          <cell r="G63" t="str">
            <v>Senior Cashier</v>
          </cell>
          <cell r="H63" t="str">
            <v>301</v>
          </cell>
          <cell r="I63" t="str">
            <v>Customer Care - Customer Service</v>
          </cell>
          <cell r="J63" t="str">
            <v>Full Time - Permanent</v>
          </cell>
          <cell r="K63" t="str">
            <v>SCASH</v>
          </cell>
          <cell r="L63" t="str">
            <v>Senior Cashier</v>
          </cell>
          <cell r="M63" t="str">
            <v>B</v>
          </cell>
          <cell r="N63" t="str">
            <v>W</v>
          </cell>
          <cell r="O63">
            <v>35</v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>
            <v>0.55000000000000004</v>
          </cell>
          <cell r="U63" t="str">
            <v>303</v>
          </cell>
          <cell r="V63" t="str">
            <v>101</v>
          </cell>
          <cell r="W63" t="str">
            <v>9909</v>
          </cell>
          <cell r="X63" t="str">
            <v>9909</v>
          </cell>
          <cell r="Y63" t="str">
            <v>9909</v>
          </cell>
          <cell r="Z63" t="str">
            <v>9909</v>
          </cell>
        </row>
        <row r="64">
          <cell r="B64" t="str">
            <v>10220</v>
          </cell>
          <cell r="C64" t="str">
            <v>Monica Ashurst</v>
          </cell>
          <cell r="D64" t="str">
            <v>MONICA</v>
          </cell>
          <cell r="E64" t="str">
            <v>ASHURST</v>
          </cell>
          <cell r="F64" t="str">
            <v>CLKTY</v>
          </cell>
          <cell r="G64" t="str">
            <v>Collections Clerk</v>
          </cell>
          <cell r="H64" t="str">
            <v>301</v>
          </cell>
          <cell r="I64" t="str">
            <v>Customer Care - Credit and Collections</v>
          </cell>
          <cell r="J64" t="str">
            <v>Full Time - Permanent</v>
          </cell>
          <cell r="K64" t="str">
            <v>CTY</v>
          </cell>
          <cell r="L64" t="str">
            <v>Collections Clerk</v>
          </cell>
          <cell r="M64" t="str">
            <v>B</v>
          </cell>
          <cell r="N64" t="str">
            <v>W</v>
          </cell>
          <cell r="O64">
            <v>35</v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>
            <v>0.55000000000000004</v>
          </cell>
          <cell r="U64" t="str">
            <v>305</v>
          </cell>
          <cell r="V64" t="str">
            <v>101</v>
          </cell>
          <cell r="W64" t="str">
            <v>9909</v>
          </cell>
          <cell r="X64" t="str">
            <v>9909</v>
          </cell>
          <cell r="Y64" t="str">
            <v>9909</v>
          </cell>
          <cell r="Z64" t="str">
            <v>9909</v>
          </cell>
        </row>
        <row r="65">
          <cell r="B65" t="str">
            <v>10221</v>
          </cell>
          <cell r="C65" t="str">
            <v>Loretta Taylor</v>
          </cell>
          <cell r="D65" t="str">
            <v>LORETTA</v>
          </cell>
          <cell r="E65" t="str">
            <v>TAYLOR</v>
          </cell>
          <cell r="F65" t="str">
            <v>CLKTY</v>
          </cell>
          <cell r="G65" t="str">
            <v>Collections Clerk</v>
          </cell>
          <cell r="H65" t="str">
            <v>301</v>
          </cell>
          <cell r="I65" t="str">
            <v>Customer Care - Credit and Collections</v>
          </cell>
          <cell r="J65" t="str">
            <v>Full Time - Permanent</v>
          </cell>
          <cell r="K65" t="str">
            <v>CTY</v>
          </cell>
          <cell r="L65" t="str">
            <v>Collections Clerk</v>
          </cell>
          <cell r="M65" t="str">
            <v>B</v>
          </cell>
          <cell r="N65" t="str">
            <v>W</v>
          </cell>
          <cell r="O65">
            <v>35</v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>
            <v>0.55000000000000004</v>
          </cell>
          <cell r="U65" t="str">
            <v>305</v>
          </cell>
          <cell r="V65" t="str">
            <v>101</v>
          </cell>
          <cell r="W65" t="str">
            <v>9909</v>
          </cell>
          <cell r="X65" t="str">
            <v>9909</v>
          </cell>
          <cell r="Y65" t="str">
            <v>9909</v>
          </cell>
          <cell r="Z65" t="str">
            <v>9909</v>
          </cell>
        </row>
        <row r="66">
          <cell r="B66" t="str">
            <v>10233</v>
          </cell>
          <cell r="C66" t="str">
            <v>Diane Mancini</v>
          </cell>
          <cell r="D66" t="str">
            <v>DIANE</v>
          </cell>
          <cell r="E66" t="str">
            <v>MANCINI</v>
          </cell>
          <cell r="F66" t="str">
            <v>MISBIL</v>
          </cell>
          <cell r="G66" t="str">
            <v>Billing Clerk</v>
          </cell>
          <cell r="H66" t="str">
            <v>301</v>
          </cell>
          <cell r="I66" t="str">
            <v>Customer Care - Billing</v>
          </cell>
          <cell r="J66" t="str">
            <v>Full Time - Permanent</v>
          </cell>
          <cell r="K66" t="str">
            <v>MBILC</v>
          </cell>
          <cell r="L66" t="str">
            <v>Billing Clerk</v>
          </cell>
          <cell r="M66" t="str">
            <v>B</v>
          </cell>
          <cell r="N66" t="str">
            <v>W</v>
          </cell>
          <cell r="O66">
            <v>35</v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>
            <v>0.55000000000000004</v>
          </cell>
          <cell r="U66" t="str">
            <v>302</v>
          </cell>
          <cell r="V66" t="str">
            <v>101</v>
          </cell>
          <cell r="W66" t="str">
            <v>9909</v>
          </cell>
          <cell r="X66" t="str">
            <v>9909</v>
          </cell>
          <cell r="Y66" t="str">
            <v>9909</v>
          </cell>
          <cell r="Z66" t="str">
            <v>9909</v>
          </cell>
        </row>
        <row r="67">
          <cell r="B67" t="str">
            <v>10237</v>
          </cell>
          <cell r="C67" t="str">
            <v>Christine Meredith</v>
          </cell>
          <cell r="D67" t="str">
            <v>CHRISTINE</v>
          </cell>
          <cell r="E67" t="str">
            <v>MEREDITH</v>
          </cell>
          <cell r="F67" t="str">
            <v>CLKTY</v>
          </cell>
          <cell r="G67" t="str">
            <v>Collections Clerk</v>
          </cell>
          <cell r="H67" t="str">
            <v>301</v>
          </cell>
          <cell r="I67" t="str">
            <v>Customer Care - Credit and Collections</v>
          </cell>
          <cell r="J67" t="str">
            <v>Full Time - Permanent</v>
          </cell>
          <cell r="K67" t="str">
            <v>CTY</v>
          </cell>
          <cell r="L67" t="str">
            <v>Collections Clerk</v>
          </cell>
          <cell r="M67" t="str">
            <v>B</v>
          </cell>
          <cell r="N67" t="str">
            <v>W</v>
          </cell>
          <cell r="O67">
            <v>35</v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>
            <v>0.55000000000000004</v>
          </cell>
          <cell r="U67" t="str">
            <v>305</v>
          </cell>
          <cell r="V67" t="str">
            <v>101</v>
          </cell>
          <cell r="W67" t="str">
            <v>9909</v>
          </cell>
          <cell r="X67" t="str">
            <v>9909</v>
          </cell>
          <cell r="Y67" t="str">
            <v>9909</v>
          </cell>
          <cell r="Z67" t="str">
            <v>9909</v>
          </cell>
        </row>
        <row r="68">
          <cell r="B68" t="str">
            <v>10758</v>
          </cell>
          <cell r="C68" t="str">
            <v>Donna Potts</v>
          </cell>
          <cell r="D68" t="str">
            <v>DONNA</v>
          </cell>
          <cell r="E68" t="str">
            <v>POTTS</v>
          </cell>
          <cell r="F68" t="str">
            <v>CLKTY</v>
          </cell>
          <cell r="G68" t="str">
            <v>Collections Clerk</v>
          </cell>
          <cell r="H68" t="str">
            <v>301</v>
          </cell>
          <cell r="I68" t="str">
            <v>Customer Care - Credit and Collections</v>
          </cell>
          <cell r="J68" t="str">
            <v>Full Time - Permanent</v>
          </cell>
          <cell r="K68" t="str">
            <v>CTY</v>
          </cell>
          <cell r="L68" t="str">
            <v>Collections Clerk</v>
          </cell>
          <cell r="M68" t="str">
            <v>B</v>
          </cell>
          <cell r="N68" t="str">
            <v>W</v>
          </cell>
          <cell r="O68">
            <v>35</v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>
            <v>0.55000000000000004</v>
          </cell>
          <cell r="U68" t="str">
            <v>305</v>
          </cell>
          <cell r="V68" t="str">
            <v>101</v>
          </cell>
          <cell r="W68" t="str">
            <v>9909</v>
          </cell>
          <cell r="X68" t="str">
            <v>9909</v>
          </cell>
          <cell r="Y68" t="str">
            <v>9909</v>
          </cell>
          <cell r="Z68" t="str">
            <v>9909</v>
          </cell>
        </row>
        <row r="69">
          <cell r="B69" t="str">
            <v>10097</v>
          </cell>
          <cell r="C69" t="str">
            <v>Sherri Shweihat</v>
          </cell>
          <cell r="D69" t="str">
            <v>SHERRI</v>
          </cell>
          <cell r="E69" t="str">
            <v>SHWEIHAT</v>
          </cell>
          <cell r="F69" t="str">
            <v>MRC</v>
          </cell>
          <cell r="G69" t="str">
            <v>Mail Messenger</v>
          </cell>
          <cell r="H69" t="str">
            <v>302</v>
          </cell>
          <cell r="I69" t="str">
            <v>Customer Care - Billing</v>
          </cell>
          <cell r="J69" t="str">
            <v>Full Time - Permanent</v>
          </cell>
          <cell r="K69" t="str">
            <v>MM</v>
          </cell>
          <cell r="L69" t="str">
            <v>Mail Messenger</v>
          </cell>
          <cell r="M69" t="str">
            <v>B</v>
          </cell>
          <cell r="N69" t="str">
            <v>W</v>
          </cell>
          <cell r="O69">
            <v>35</v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>
            <v>0.55000000000000004</v>
          </cell>
          <cell r="U69" t="str">
            <v>302</v>
          </cell>
          <cell r="V69" t="str">
            <v>101</v>
          </cell>
          <cell r="W69" t="str">
            <v>9909</v>
          </cell>
          <cell r="X69" t="str">
            <v>9909</v>
          </cell>
          <cell r="Y69" t="str">
            <v>9909</v>
          </cell>
          <cell r="Z69" t="str">
            <v>9909</v>
          </cell>
        </row>
        <row r="70">
          <cell r="B70" t="str">
            <v>10165</v>
          </cell>
          <cell r="C70" t="str">
            <v>Roxanne Felicetti</v>
          </cell>
          <cell r="D70" t="str">
            <v>ROXANNE</v>
          </cell>
          <cell r="E70" t="str">
            <v>FELICETTI</v>
          </cell>
          <cell r="F70" t="str">
            <v>MISBIL</v>
          </cell>
          <cell r="G70" t="str">
            <v>Billing Clerk</v>
          </cell>
          <cell r="H70" t="str">
            <v>302</v>
          </cell>
          <cell r="I70" t="str">
            <v>Customer Care - Billing</v>
          </cell>
          <cell r="J70" t="str">
            <v>Full Time - Permanent</v>
          </cell>
          <cell r="K70" t="str">
            <v>MBILC</v>
          </cell>
          <cell r="L70" t="str">
            <v>Billing Clerk</v>
          </cell>
          <cell r="M70" t="str">
            <v>B</v>
          </cell>
          <cell r="N70" t="str">
            <v>W</v>
          </cell>
          <cell r="O70">
            <v>40</v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>
            <v>0.55000000000000004</v>
          </cell>
          <cell r="U70" t="str">
            <v>302</v>
          </cell>
          <cell r="V70" t="str">
            <v>101</v>
          </cell>
          <cell r="W70" t="str">
            <v>9909</v>
          </cell>
          <cell r="X70" t="str">
            <v>9909</v>
          </cell>
          <cell r="Y70" t="str">
            <v>9909</v>
          </cell>
          <cell r="Z70" t="str">
            <v>9909</v>
          </cell>
        </row>
        <row r="71">
          <cell r="B71" t="str">
            <v>10171</v>
          </cell>
          <cell r="C71" t="str">
            <v>Patricia Safko</v>
          </cell>
          <cell r="D71" t="str">
            <v>PATRICIA</v>
          </cell>
          <cell r="E71" t="str">
            <v>SAFKO</v>
          </cell>
          <cell r="F71" t="str">
            <v>MISBIL</v>
          </cell>
          <cell r="G71" t="str">
            <v xml:space="preserve"> Billing Clerk</v>
          </cell>
          <cell r="H71" t="str">
            <v>302</v>
          </cell>
          <cell r="I71" t="str">
            <v>Customer Care - Billing</v>
          </cell>
          <cell r="J71" t="str">
            <v>Full Time - Permanent</v>
          </cell>
          <cell r="K71" t="str">
            <v>MBILC</v>
          </cell>
          <cell r="L71" t="str">
            <v xml:space="preserve"> Billing Clerk</v>
          </cell>
          <cell r="M71" t="str">
            <v>B</v>
          </cell>
          <cell r="N71" t="str">
            <v>W</v>
          </cell>
          <cell r="O71">
            <v>35</v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>
            <v>0.55000000000000004</v>
          </cell>
          <cell r="U71" t="str">
            <v>302</v>
          </cell>
          <cell r="V71" t="str">
            <v>101</v>
          </cell>
          <cell r="W71" t="str">
            <v>9909</v>
          </cell>
          <cell r="X71" t="str">
            <v>9909</v>
          </cell>
          <cell r="Y71" t="str">
            <v>9909</v>
          </cell>
          <cell r="Z71" t="str">
            <v>9909</v>
          </cell>
        </row>
        <row r="72">
          <cell r="B72" t="str">
            <v>10178</v>
          </cell>
          <cell r="C72" t="str">
            <v>Amy Zaitz</v>
          </cell>
          <cell r="D72" t="str">
            <v>AMY</v>
          </cell>
          <cell r="E72" t="str">
            <v>ZAITZ</v>
          </cell>
          <cell r="F72" t="str">
            <v>MRC</v>
          </cell>
          <cell r="G72" t="str">
            <v>Mail Messenger</v>
          </cell>
          <cell r="H72" t="str">
            <v>302</v>
          </cell>
          <cell r="I72" t="str">
            <v>Customer Care - Billing</v>
          </cell>
          <cell r="J72" t="str">
            <v>Full Time - Permanent</v>
          </cell>
          <cell r="K72" t="str">
            <v>MM</v>
          </cell>
          <cell r="L72" t="str">
            <v>Mail Messenger</v>
          </cell>
          <cell r="M72" t="str">
            <v>B</v>
          </cell>
          <cell r="N72" t="str">
            <v>W</v>
          </cell>
          <cell r="O72">
            <v>35</v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>
            <v>0.55000000000000004</v>
          </cell>
          <cell r="U72" t="str">
            <v>302</v>
          </cell>
          <cell r="V72" t="str">
            <v>101</v>
          </cell>
          <cell r="W72" t="str">
            <v>9909</v>
          </cell>
          <cell r="X72" t="str">
            <v>9909</v>
          </cell>
          <cell r="Y72" t="str">
            <v>9909</v>
          </cell>
          <cell r="Z72" t="str">
            <v>9909</v>
          </cell>
        </row>
        <row r="73">
          <cell r="B73" t="str">
            <v>10179</v>
          </cell>
          <cell r="C73" t="str">
            <v>Jayne Macdonald</v>
          </cell>
          <cell r="D73" t="str">
            <v>JAYNE</v>
          </cell>
          <cell r="E73" t="str">
            <v>MACDONALD</v>
          </cell>
          <cell r="F73" t="str">
            <v>MISBIL</v>
          </cell>
          <cell r="G73" t="str">
            <v>Billing Clerk</v>
          </cell>
          <cell r="H73" t="str">
            <v>302</v>
          </cell>
          <cell r="I73" t="str">
            <v>Customer Care - Billing</v>
          </cell>
          <cell r="J73" t="str">
            <v>Full Time - Permanent</v>
          </cell>
          <cell r="K73" t="str">
            <v>MBILC</v>
          </cell>
          <cell r="L73" t="str">
            <v>Billing Clerk</v>
          </cell>
          <cell r="M73" t="str">
            <v>B</v>
          </cell>
          <cell r="N73" t="str">
            <v>W</v>
          </cell>
          <cell r="O73">
            <v>35</v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>
            <v>0.55000000000000004</v>
          </cell>
          <cell r="U73" t="str">
            <v>302</v>
          </cell>
          <cell r="V73" t="str">
            <v>101</v>
          </cell>
          <cell r="W73" t="str">
            <v>9909</v>
          </cell>
          <cell r="X73" t="str">
            <v>9909</v>
          </cell>
          <cell r="Y73" t="str">
            <v>9909</v>
          </cell>
          <cell r="Z73" t="str">
            <v>9909</v>
          </cell>
        </row>
        <row r="74">
          <cell r="B74" t="str">
            <v>10181</v>
          </cell>
          <cell r="C74" t="str">
            <v>Marianne Beare</v>
          </cell>
          <cell r="D74" t="str">
            <v>MARIANNE</v>
          </cell>
          <cell r="E74" t="str">
            <v>BEARE</v>
          </cell>
          <cell r="F74" t="str">
            <v>MISBIL</v>
          </cell>
          <cell r="G74" t="str">
            <v>Billing Clerk</v>
          </cell>
          <cell r="H74" t="str">
            <v>302</v>
          </cell>
          <cell r="I74" t="str">
            <v>Customer Care - Billing</v>
          </cell>
          <cell r="J74" t="str">
            <v>Full Time - Permanent</v>
          </cell>
          <cell r="K74" t="str">
            <v>MBILC</v>
          </cell>
          <cell r="L74" t="str">
            <v>Billing Clerk</v>
          </cell>
          <cell r="M74" t="str">
            <v>B</v>
          </cell>
          <cell r="N74" t="str">
            <v>W</v>
          </cell>
          <cell r="O74">
            <v>35</v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>
            <v>0.55000000000000004</v>
          </cell>
          <cell r="U74" t="str">
            <v>302</v>
          </cell>
          <cell r="V74" t="str">
            <v>101</v>
          </cell>
          <cell r="W74" t="str">
            <v>9909</v>
          </cell>
          <cell r="X74" t="str">
            <v>9909</v>
          </cell>
          <cell r="Y74" t="str">
            <v>9909</v>
          </cell>
          <cell r="Z74" t="str">
            <v>9909</v>
          </cell>
        </row>
        <row r="75">
          <cell r="B75" t="str">
            <v>10183</v>
          </cell>
          <cell r="C75" t="str">
            <v>Cesira Genuardi</v>
          </cell>
          <cell r="D75" t="str">
            <v>Cesira</v>
          </cell>
          <cell r="E75" t="str">
            <v>Genuardi</v>
          </cell>
          <cell r="F75" t="str">
            <v>MISBIL</v>
          </cell>
          <cell r="G75" t="str">
            <v>Billing Clerk</v>
          </cell>
          <cell r="H75" t="str">
            <v>302</v>
          </cell>
          <cell r="I75" t="str">
            <v>Customer Care - Billing</v>
          </cell>
          <cell r="J75" t="str">
            <v>Full Time - Permanent</v>
          </cell>
          <cell r="K75" t="str">
            <v>MBILC</v>
          </cell>
          <cell r="L75" t="str">
            <v>Billing Clerk</v>
          </cell>
          <cell r="M75" t="str">
            <v>B</v>
          </cell>
          <cell r="N75" t="str">
            <v>W</v>
          </cell>
          <cell r="O75">
            <v>35</v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>
            <v>0.55000000000000004</v>
          </cell>
          <cell r="U75" t="str">
            <v>302</v>
          </cell>
          <cell r="V75" t="str">
            <v>101</v>
          </cell>
          <cell r="W75" t="str">
            <v>9909</v>
          </cell>
          <cell r="X75" t="str">
            <v>9909</v>
          </cell>
          <cell r="Y75" t="str">
            <v>9909</v>
          </cell>
          <cell r="Z75" t="str">
            <v>9909</v>
          </cell>
        </row>
        <row r="76">
          <cell r="B76" t="str">
            <v>10185</v>
          </cell>
          <cell r="C76" t="str">
            <v>Maria Bozzo</v>
          </cell>
          <cell r="D76" t="str">
            <v>MARIA</v>
          </cell>
          <cell r="E76" t="str">
            <v>BOZZO</v>
          </cell>
          <cell r="F76" t="str">
            <v>KCLK</v>
          </cell>
          <cell r="G76" t="str">
            <v>Key Clerk</v>
          </cell>
          <cell r="H76" t="str">
            <v>302</v>
          </cell>
          <cell r="I76" t="str">
            <v>Customer Care - Billing</v>
          </cell>
          <cell r="J76" t="str">
            <v>Full Time - Permanent</v>
          </cell>
          <cell r="K76" t="str">
            <v>KYC</v>
          </cell>
          <cell r="L76" t="str">
            <v>Key Clerk</v>
          </cell>
          <cell r="M76" t="str">
            <v>B</v>
          </cell>
          <cell r="N76" t="str">
            <v>W</v>
          </cell>
          <cell r="O76">
            <v>35</v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>
            <v>0.55000000000000004</v>
          </cell>
          <cell r="U76" t="str">
            <v>302</v>
          </cell>
          <cell r="V76" t="str">
            <v>101</v>
          </cell>
          <cell r="W76" t="str">
            <v>9909</v>
          </cell>
          <cell r="X76" t="str">
            <v>9909</v>
          </cell>
          <cell r="Y76" t="str">
            <v>9909</v>
          </cell>
          <cell r="Z76" t="str">
            <v>9909</v>
          </cell>
        </row>
        <row r="77">
          <cell r="B77" t="str">
            <v>10188</v>
          </cell>
          <cell r="C77" t="str">
            <v>Dawn Manning</v>
          </cell>
          <cell r="D77" t="str">
            <v>DAWN</v>
          </cell>
          <cell r="E77" t="str">
            <v>MANNING</v>
          </cell>
          <cell r="F77" t="str">
            <v>MISBIL</v>
          </cell>
          <cell r="G77" t="str">
            <v xml:space="preserve"> Billing Clerk</v>
          </cell>
          <cell r="H77" t="str">
            <v>302</v>
          </cell>
          <cell r="I77" t="str">
            <v>Customer Care - Billing</v>
          </cell>
          <cell r="J77" t="str">
            <v>Full Time - Permanent</v>
          </cell>
          <cell r="K77" t="str">
            <v>MBILC</v>
          </cell>
          <cell r="L77" t="str">
            <v xml:space="preserve"> Billing Clerk</v>
          </cell>
          <cell r="M77" t="str">
            <v>B</v>
          </cell>
          <cell r="N77" t="str">
            <v>W</v>
          </cell>
          <cell r="O77">
            <v>35</v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>
            <v>0.55000000000000004</v>
          </cell>
          <cell r="U77" t="str">
            <v>302</v>
          </cell>
          <cell r="V77" t="str">
            <v>101</v>
          </cell>
          <cell r="W77" t="str">
            <v>9909</v>
          </cell>
          <cell r="X77" t="str">
            <v>9909</v>
          </cell>
          <cell r="Y77" t="str">
            <v>9909</v>
          </cell>
          <cell r="Z77" t="str">
            <v>9909</v>
          </cell>
        </row>
        <row r="78">
          <cell r="B78" t="str">
            <v>10190</v>
          </cell>
          <cell r="C78" t="str">
            <v>Sandra Bell</v>
          </cell>
          <cell r="D78" t="str">
            <v>SANDRA</v>
          </cell>
          <cell r="E78" t="str">
            <v>BELL</v>
          </cell>
          <cell r="F78" t="str">
            <v>MISBIL</v>
          </cell>
          <cell r="G78" t="str">
            <v xml:space="preserve"> Billing Clerk</v>
          </cell>
          <cell r="H78" t="str">
            <v>302</v>
          </cell>
          <cell r="I78" t="str">
            <v>Customer Care - Billing</v>
          </cell>
          <cell r="J78" t="str">
            <v>Full Time - Permanent</v>
          </cell>
          <cell r="K78" t="str">
            <v>MBILC</v>
          </cell>
          <cell r="L78" t="str">
            <v xml:space="preserve"> Billing Clerk</v>
          </cell>
          <cell r="M78" t="str">
            <v>B</v>
          </cell>
          <cell r="N78" t="str">
            <v>W</v>
          </cell>
          <cell r="O78">
            <v>35</v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>
            <v>0.55000000000000004</v>
          </cell>
          <cell r="U78" t="str">
            <v>302</v>
          </cell>
          <cell r="V78" t="str">
            <v>101</v>
          </cell>
          <cell r="W78" t="str">
            <v>9909</v>
          </cell>
          <cell r="X78" t="str">
            <v>9909</v>
          </cell>
          <cell r="Y78" t="str">
            <v>9909</v>
          </cell>
          <cell r="Z78" t="str">
            <v>9909</v>
          </cell>
        </row>
        <row r="79">
          <cell r="B79" t="str">
            <v>10217</v>
          </cell>
          <cell r="C79" t="str">
            <v>Susan Speziale</v>
          </cell>
          <cell r="D79" t="str">
            <v>SUSAN</v>
          </cell>
          <cell r="E79" t="str">
            <v>SPEZIALE</v>
          </cell>
          <cell r="F79" t="str">
            <v>MISBIL</v>
          </cell>
          <cell r="G79" t="str">
            <v xml:space="preserve"> Billing Clerk</v>
          </cell>
          <cell r="H79" t="str">
            <v>302</v>
          </cell>
          <cell r="I79" t="str">
            <v>Customer Care - Billing</v>
          </cell>
          <cell r="J79" t="str">
            <v>Full Time - Permanent</v>
          </cell>
          <cell r="K79" t="str">
            <v>MBILC</v>
          </cell>
          <cell r="L79" t="str">
            <v xml:space="preserve"> Billing Clerk</v>
          </cell>
          <cell r="M79" t="str">
            <v>B</v>
          </cell>
          <cell r="N79" t="str">
            <v>W</v>
          </cell>
          <cell r="O79">
            <v>35</v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>
            <v>0.55000000000000004</v>
          </cell>
          <cell r="U79" t="str">
            <v>302</v>
          </cell>
          <cell r="V79" t="str">
            <v>101</v>
          </cell>
          <cell r="W79" t="str">
            <v>9909</v>
          </cell>
          <cell r="X79" t="str">
            <v>9909</v>
          </cell>
          <cell r="Y79" t="str">
            <v>9909</v>
          </cell>
          <cell r="Z79" t="str">
            <v>9909</v>
          </cell>
        </row>
        <row r="80">
          <cell r="B80" t="str">
            <v>10219</v>
          </cell>
          <cell r="C80" t="str">
            <v>Catherine Livingstone</v>
          </cell>
          <cell r="D80" t="str">
            <v>CATHERINE</v>
          </cell>
          <cell r="E80" t="str">
            <v>LIVINGSTONE</v>
          </cell>
          <cell r="F80" t="str">
            <v>SBILL</v>
          </cell>
          <cell r="G80" t="str">
            <v>Supervisor, Billing</v>
          </cell>
          <cell r="H80" t="str">
            <v>302</v>
          </cell>
          <cell r="I80" t="str">
            <v>Customer Care - Billing</v>
          </cell>
          <cell r="J80" t="str">
            <v>Full Time - Permanent</v>
          </cell>
          <cell r="K80" t="str">
            <v>SBILL</v>
          </cell>
          <cell r="L80" t="str">
            <v>Supervisor, Billing</v>
          </cell>
          <cell r="M80" t="str">
            <v>N</v>
          </cell>
          <cell r="N80" t="str">
            <v>P</v>
          </cell>
          <cell r="O80">
            <v>35</v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>
            <v>0.55000000000000004</v>
          </cell>
          <cell r="U80" t="str">
            <v>302</v>
          </cell>
          <cell r="V80" t="str">
            <v>101</v>
          </cell>
          <cell r="W80" t="str">
            <v>9909</v>
          </cell>
          <cell r="X80" t="str">
            <v>9909</v>
          </cell>
          <cell r="Y80" t="str">
            <v>9909</v>
          </cell>
          <cell r="Z80" t="str">
            <v>9909</v>
          </cell>
        </row>
        <row r="81">
          <cell r="B81" t="str">
            <v>10226</v>
          </cell>
          <cell r="C81" t="str">
            <v>Karen Thorne</v>
          </cell>
          <cell r="D81" t="str">
            <v>KAREN</v>
          </cell>
          <cell r="E81" t="str">
            <v>THORNE</v>
          </cell>
          <cell r="F81" t="str">
            <v>MISBIL</v>
          </cell>
          <cell r="G81" t="str">
            <v>Billing Clerk</v>
          </cell>
          <cell r="H81" t="str">
            <v>302</v>
          </cell>
          <cell r="I81" t="str">
            <v>Customer Care - Billing</v>
          </cell>
          <cell r="J81" t="str">
            <v>Full Time - Permanent</v>
          </cell>
          <cell r="K81" t="str">
            <v>MBILC</v>
          </cell>
          <cell r="L81" t="str">
            <v>Billing Clerk</v>
          </cell>
          <cell r="M81" t="str">
            <v>B</v>
          </cell>
          <cell r="N81" t="str">
            <v>W</v>
          </cell>
          <cell r="O81">
            <v>35</v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>
            <v>0.55000000000000004</v>
          </cell>
          <cell r="U81" t="str">
            <v>302</v>
          </cell>
          <cell r="V81" t="str">
            <v>101</v>
          </cell>
          <cell r="W81" t="str">
            <v>9909</v>
          </cell>
          <cell r="X81" t="str">
            <v>9909</v>
          </cell>
          <cell r="Y81" t="str">
            <v>9909</v>
          </cell>
          <cell r="Z81" t="str">
            <v>9909</v>
          </cell>
        </row>
        <row r="82">
          <cell r="B82" t="str">
            <v>10023</v>
          </cell>
          <cell r="C82" t="str">
            <v>Carol Beauparlant</v>
          </cell>
          <cell r="D82" t="str">
            <v>CAROL</v>
          </cell>
          <cell r="E82" t="str">
            <v>BEAUPARLANT</v>
          </cell>
          <cell r="F82" t="str">
            <v>CSR</v>
          </cell>
          <cell r="G82" t="str">
            <v>Customer Service Representative</v>
          </cell>
          <cell r="H82" t="str">
            <v>303</v>
          </cell>
          <cell r="I82" t="str">
            <v>Customer Care - Customer Service</v>
          </cell>
          <cell r="J82" t="str">
            <v>Full Time - Permanent</v>
          </cell>
          <cell r="K82" t="str">
            <v>CSR</v>
          </cell>
          <cell r="L82" t="str">
            <v>Customer Service Representative</v>
          </cell>
          <cell r="M82" t="str">
            <v>B</v>
          </cell>
          <cell r="N82" t="str">
            <v>W</v>
          </cell>
          <cell r="O82">
            <v>36.25</v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>
            <v>0.55000000000000004</v>
          </cell>
          <cell r="U82" t="str">
            <v>303</v>
          </cell>
          <cell r="V82" t="str">
            <v>102</v>
          </cell>
          <cell r="W82" t="str">
            <v>9909</v>
          </cell>
          <cell r="X82" t="str">
            <v>9909</v>
          </cell>
          <cell r="Y82" t="str">
            <v>9909</v>
          </cell>
          <cell r="Z82" t="str">
            <v>9909</v>
          </cell>
        </row>
        <row r="83">
          <cell r="B83" t="str">
            <v>10048</v>
          </cell>
          <cell r="C83" t="str">
            <v>Patricia Price</v>
          </cell>
          <cell r="D83" t="str">
            <v>PATRICIA</v>
          </cell>
          <cell r="E83" t="str">
            <v>PRICE</v>
          </cell>
          <cell r="F83" t="str">
            <v>MV90</v>
          </cell>
          <cell r="G83" t="str">
            <v>MV90 Operator</v>
          </cell>
          <cell r="H83" t="str">
            <v>303</v>
          </cell>
          <cell r="I83" t="str">
            <v>MV90</v>
          </cell>
          <cell r="J83" t="str">
            <v>Full Time - Permanent</v>
          </cell>
          <cell r="K83" t="str">
            <v>MV90</v>
          </cell>
          <cell r="L83" t="str">
            <v>MV90 Operator</v>
          </cell>
          <cell r="M83" t="str">
            <v>B</v>
          </cell>
          <cell r="N83" t="str">
            <v>W</v>
          </cell>
          <cell r="O83">
            <v>35</v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>
            <v>0.55000000000000004</v>
          </cell>
          <cell r="U83" t="str">
            <v>315</v>
          </cell>
          <cell r="V83" t="str">
            <v>101</v>
          </cell>
          <cell r="W83" t="str">
            <v>5065</v>
          </cell>
          <cell r="X83" t="str">
            <v>5065</v>
          </cell>
          <cell r="Y83" t="str">
            <v>5065</v>
          </cell>
          <cell r="Z83" t="str">
            <v>5065</v>
          </cell>
        </row>
        <row r="84">
          <cell r="B84" t="str">
            <v>10052</v>
          </cell>
          <cell r="C84" t="str">
            <v>Celia Zanatta</v>
          </cell>
          <cell r="D84" t="str">
            <v>CELIA</v>
          </cell>
          <cell r="E84" t="str">
            <v>ZANATTA</v>
          </cell>
          <cell r="F84" t="str">
            <v>CSR</v>
          </cell>
          <cell r="G84" t="str">
            <v>Customer Service Representative</v>
          </cell>
          <cell r="H84" t="str">
            <v>303</v>
          </cell>
          <cell r="I84" t="str">
            <v>Customer Care - Customer Service</v>
          </cell>
          <cell r="J84" t="str">
            <v>Full Time - Permanent</v>
          </cell>
          <cell r="K84" t="str">
            <v>CSR</v>
          </cell>
          <cell r="L84" t="str">
            <v>Customer Service Representative</v>
          </cell>
          <cell r="M84" t="str">
            <v>B</v>
          </cell>
          <cell r="N84" t="str">
            <v>W</v>
          </cell>
          <cell r="O84">
            <v>36.25</v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>
            <v>0.55000000000000004</v>
          </cell>
          <cell r="U84" t="str">
            <v>303</v>
          </cell>
          <cell r="V84" t="str">
            <v>102</v>
          </cell>
          <cell r="W84" t="str">
            <v>9909</v>
          </cell>
          <cell r="X84" t="str">
            <v>9909</v>
          </cell>
          <cell r="Y84" t="str">
            <v>9909</v>
          </cell>
          <cell r="Z84" t="str">
            <v>9909</v>
          </cell>
        </row>
        <row r="85">
          <cell r="B85" t="str">
            <v>10123</v>
          </cell>
          <cell r="C85" t="str">
            <v>Jane Humphries</v>
          </cell>
          <cell r="D85" t="str">
            <v>JANE</v>
          </cell>
          <cell r="E85" t="str">
            <v>HUMPHRIES</v>
          </cell>
          <cell r="F85" t="str">
            <v>CSR</v>
          </cell>
          <cell r="G85" t="str">
            <v>Customer Service Representative</v>
          </cell>
          <cell r="H85" t="str">
            <v>303</v>
          </cell>
          <cell r="I85" t="str">
            <v>Customer Care - Customer Service</v>
          </cell>
          <cell r="J85" t="str">
            <v>Full Time - Permanent</v>
          </cell>
          <cell r="K85" t="str">
            <v>CSR</v>
          </cell>
          <cell r="L85" t="str">
            <v>Customer Service Representative</v>
          </cell>
          <cell r="M85" t="str">
            <v>B</v>
          </cell>
          <cell r="N85" t="str">
            <v>W</v>
          </cell>
          <cell r="O85">
            <v>36.25</v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>
            <v>0.55000000000000004</v>
          </cell>
          <cell r="U85" t="str">
            <v>303</v>
          </cell>
          <cell r="V85" t="str">
            <v>102</v>
          </cell>
          <cell r="W85" t="str">
            <v>9909</v>
          </cell>
          <cell r="X85" t="str">
            <v>9909</v>
          </cell>
          <cell r="Y85" t="str">
            <v>9909</v>
          </cell>
          <cell r="Z85" t="str">
            <v>9909</v>
          </cell>
        </row>
        <row r="86">
          <cell r="B86" t="str">
            <v>10139</v>
          </cell>
          <cell r="C86" t="str">
            <v>Kim Neufeld</v>
          </cell>
          <cell r="D86" t="str">
            <v>KIM</v>
          </cell>
          <cell r="E86" t="str">
            <v>NEUFELD</v>
          </cell>
          <cell r="F86" t="str">
            <v>CSR</v>
          </cell>
          <cell r="G86" t="str">
            <v>Customer Service Representative</v>
          </cell>
          <cell r="H86" t="str">
            <v>303</v>
          </cell>
          <cell r="I86" t="str">
            <v>Customer Care - Customer Service</v>
          </cell>
          <cell r="J86" t="str">
            <v>Full Time - Permanent</v>
          </cell>
          <cell r="K86" t="str">
            <v>CSR</v>
          </cell>
          <cell r="L86" t="str">
            <v>Customer Service Representative</v>
          </cell>
          <cell r="M86" t="str">
            <v>B</v>
          </cell>
          <cell r="N86" t="str">
            <v>W</v>
          </cell>
          <cell r="O86">
            <v>36.25</v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  <cell r="T86">
            <v>0.55000000000000004</v>
          </cell>
          <cell r="U86" t="str">
            <v>303</v>
          </cell>
          <cell r="V86" t="str">
            <v>102</v>
          </cell>
          <cell r="W86" t="str">
            <v>9909</v>
          </cell>
          <cell r="X86" t="str">
            <v>9909</v>
          </cell>
          <cell r="Y86" t="str">
            <v>9909</v>
          </cell>
          <cell r="Z86" t="str">
            <v>9909</v>
          </cell>
        </row>
        <row r="87">
          <cell r="B87" t="str">
            <v>10154</v>
          </cell>
          <cell r="C87" t="str">
            <v>John Stevenson</v>
          </cell>
          <cell r="D87" t="str">
            <v>JOHN</v>
          </cell>
          <cell r="E87" t="str">
            <v>STEVENSON</v>
          </cell>
          <cell r="F87" t="str">
            <v>SCUS1</v>
          </cell>
          <cell r="G87" t="str">
            <v>Supervisor, Customer Services</v>
          </cell>
          <cell r="H87" t="str">
            <v>303</v>
          </cell>
          <cell r="I87" t="str">
            <v>Customer Care - Customer Service</v>
          </cell>
          <cell r="J87" t="str">
            <v>Full Time - Permanent</v>
          </cell>
          <cell r="K87" t="str">
            <v>SCS</v>
          </cell>
          <cell r="L87" t="str">
            <v>Supervisor, Customer Services</v>
          </cell>
          <cell r="M87" t="str">
            <v>N</v>
          </cell>
          <cell r="N87" t="str">
            <v>P</v>
          </cell>
          <cell r="O87">
            <v>35</v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>
            <v>0.55000000000000004</v>
          </cell>
          <cell r="U87" t="str">
            <v>303</v>
          </cell>
          <cell r="V87" t="str">
            <v>101</v>
          </cell>
          <cell r="W87" t="str">
            <v>9909</v>
          </cell>
          <cell r="X87" t="str">
            <v>9909</v>
          </cell>
          <cell r="Y87" t="str">
            <v>9909</v>
          </cell>
          <cell r="Z87" t="str">
            <v>9909</v>
          </cell>
        </row>
        <row r="88">
          <cell r="B88" t="str">
            <v>10155</v>
          </cell>
          <cell r="C88" t="str">
            <v>Ella Rayner</v>
          </cell>
          <cell r="D88" t="str">
            <v>ELLA</v>
          </cell>
          <cell r="E88" t="str">
            <v>RAYNER</v>
          </cell>
          <cell r="F88" t="str">
            <v>CSR</v>
          </cell>
          <cell r="G88" t="str">
            <v>Customer Service Representative</v>
          </cell>
          <cell r="H88" t="str">
            <v>303</v>
          </cell>
          <cell r="I88" t="str">
            <v>Customer Care - Customer Service</v>
          </cell>
          <cell r="J88" t="str">
            <v>Full Time - Permanent</v>
          </cell>
          <cell r="K88" t="str">
            <v>CSR</v>
          </cell>
          <cell r="L88" t="str">
            <v>Customer Service Representative</v>
          </cell>
          <cell r="M88" t="str">
            <v>B</v>
          </cell>
          <cell r="N88" t="str">
            <v>W</v>
          </cell>
          <cell r="O88">
            <v>35</v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>
            <v>0.55000000000000004</v>
          </cell>
          <cell r="U88" t="str">
            <v>303</v>
          </cell>
          <cell r="V88" t="str">
            <v>102</v>
          </cell>
          <cell r="W88" t="str">
            <v>9909</v>
          </cell>
          <cell r="X88" t="str">
            <v>9909</v>
          </cell>
          <cell r="Y88" t="str">
            <v>9909</v>
          </cell>
          <cell r="Z88" t="str">
            <v>9909</v>
          </cell>
        </row>
        <row r="89">
          <cell r="B89" t="str">
            <v>10156</v>
          </cell>
          <cell r="C89" t="str">
            <v>Darlene Pearson</v>
          </cell>
          <cell r="D89" t="str">
            <v>DARLENE</v>
          </cell>
          <cell r="E89" t="str">
            <v>PEARSON</v>
          </cell>
          <cell r="F89" t="str">
            <v>CSR</v>
          </cell>
          <cell r="G89" t="str">
            <v>Customer Service Representative</v>
          </cell>
          <cell r="H89" t="str">
            <v>303</v>
          </cell>
          <cell r="I89" t="str">
            <v>Customer Care - Customer Service</v>
          </cell>
          <cell r="J89" t="str">
            <v>Full Time - Permanent</v>
          </cell>
          <cell r="K89" t="str">
            <v>CSR</v>
          </cell>
          <cell r="L89" t="str">
            <v>Customer Service Representative</v>
          </cell>
          <cell r="M89" t="str">
            <v>B</v>
          </cell>
          <cell r="N89" t="str">
            <v>W</v>
          </cell>
          <cell r="O89">
            <v>36.25</v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>
            <v>0.55000000000000004</v>
          </cell>
          <cell r="U89" t="str">
            <v>303</v>
          </cell>
          <cell r="V89" t="str">
            <v>102</v>
          </cell>
          <cell r="W89" t="str">
            <v>9909</v>
          </cell>
          <cell r="X89" t="str">
            <v>9909</v>
          </cell>
          <cell r="Y89" t="str">
            <v>9909</v>
          </cell>
          <cell r="Z89" t="str">
            <v>9909</v>
          </cell>
        </row>
        <row r="90">
          <cell r="B90" t="str">
            <v>10162</v>
          </cell>
          <cell r="C90" t="str">
            <v>Tej Karupen</v>
          </cell>
          <cell r="D90" t="str">
            <v>TEJ</v>
          </cell>
          <cell r="E90" t="str">
            <v>KARUPEN</v>
          </cell>
          <cell r="F90" t="str">
            <v>CSR</v>
          </cell>
          <cell r="G90" t="str">
            <v>Customer Service Representative</v>
          </cell>
          <cell r="H90" t="str">
            <v>303</v>
          </cell>
          <cell r="I90" t="str">
            <v>Customer Care - Customer Service</v>
          </cell>
          <cell r="J90" t="str">
            <v>Full Time - Permanent</v>
          </cell>
          <cell r="K90" t="str">
            <v>CSR</v>
          </cell>
          <cell r="L90" t="str">
            <v>Customer Service Representative</v>
          </cell>
          <cell r="M90" t="str">
            <v>B</v>
          </cell>
          <cell r="N90" t="str">
            <v>W</v>
          </cell>
          <cell r="O90">
            <v>35</v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>
            <v>0.55000000000000004</v>
          </cell>
          <cell r="U90" t="str">
            <v>303</v>
          </cell>
          <cell r="V90" t="str">
            <v>102</v>
          </cell>
          <cell r="W90" t="str">
            <v>9909</v>
          </cell>
          <cell r="X90" t="str">
            <v>9909</v>
          </cell>
          <cell r="Y90" t="str">
            <v>9909</v>
          </cell>
          <cell r="Z90" t="str">
            <v>9909</v>
          </cell>
        </row>
        <row r="91">
          <cell r="B91" t="str">
            <v>10173</v>
          </cell>
          <cell r="C91" t="str">
            <v>Kim Deabreu</v>
          </cell>
          <cell r="D91" t="str">
            <v>KIM</v>
          </cell>
          <cell r="E91" t="str">
            <v>DEABREU</v>
          </cell>
          <cell r="F91" t="str">
            <v>GC11</v>
          </cell>
          <cell r="G91" t="str">
            <v>Billing Clerk</v>
          </cell>
          <cell r="H91" t="str">
            <v>303</v>
          </cell>
          <cell r="I91" t="str">
            <v>Customer Care - Billing</v>
          </cell>
          <cell r="J91" t="str">
            <v>Full Time - Permanent</v>
          </cell>
          <cell r="K91" t="str">
            <v>GCII</v>
          </cell>
          <cell r="L91" t="str">
            <v>Billing Clerk</v>
          </cell>
          <cell r="M91" t="str">
            <v>B</v>
          </cell>
          <cell r="N91" t="str">
            <v>W</v>
          </cell>
          <cell r="O91">
            <v>35</v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>
            <v>0.55000000000000004</v>
          </cell>
          <cell r="U91" t="str">
            <v>302</v>
          </cell>
          <cell r="V91" t="str">
            <v>102</v>
          </cell>
          <cell r="W91" t="str">
            <v>9909</v>
          </cell>
          <cell r="X91" t="str">
            <v>9909</v>
          </cell>
          <cell r="Y91" t="str">
            <v>9909</v>
          </cell>
          <cell r="Z91" t="str">
            <v>9909</v>
          </cell>
        </row>
        <row r="92">
          <cell r="B92" t="str">
            <v>10189</v>
          </cell>
          <cell r="C92" t="str">
            <v>Ian Elsasser</v>
          </cell>
          <cell r="D92" t="str">
            <v>IAN</v>
          </cell>
          <cell r="E92" t="str">
            <v>ELSASSER</v>
          </cell>
          <cell r="F92" t="str">
            <v>CSR</v>
          </cell>
          <cell r="G92" t="str">
            <v>Customer Service Representative</v>
          </cell>
          <cell r="H92" t="str">
            <v>303</v>
          </cell>
          <cell r="I92" t="str">
            <v>Customer Care - Customer Service</v>
          </cell>
          <cell r="J92" t="str">
            <v>Full Time - Permanent</v>
          </cell>
          <cell r="K92" t="str">
            <v>CSR</v>
          </cell>
          <cell r="L92" t="str">
            <v>Customer Service Representative</v>
          </cell>
          <cell r="M92" t="str">
            <v>B</v>
          </cell>
          <cell r="N92" t="str">
            <v>W</v>
          </cell>
          <cell r="O92">
            <v>35</v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  <cell r="T92">
            <v>0.55000000000000004</v>
          </cell>
          <cell r="U92" t="str">
            <v>303</v>
          </cell>
          <cell r="V92" t="str">
            <v>102</v>
          </cell>
          <cell r="W92" t="str">
            <v>9909</v>
          </cell>
          <cell r="X92" t="str">
            <v>9909</v>
          </cell>
          <cell r="Y92" t="str">
            <v>9909</v>
          </cell>
          <cell r="Z92" t="str">
            <v>9909</v>
          </cell>
        </row>
        <row r="93">
          <cell r="B93" t="str">
            <v>10199</v>
          </cell>
          <cell r="C93" t="str">
            <v>Monica Doherty</v>
          </cell>
          <cell r="D93" t="str">
            <v>MONICA</v>
          </cell>
          <cell r="E93" t="str">
            <v>DOHERTY</v>
          </cell>
          <cell r="F93" t="str">
            <v>CSR</v>
          </cell>
          <cell r="G93" t="str">
            <v>Customer Service Representative</v>
          </cell>
          <cell r="H93" t="str">
            <v>303</v>
          </cell>
          <cell r="I93" t="str">
            <v>Customer Care - Customer Service</v>
          </cell>
          <cell r="J93" t="str">
            <v>Full Time - Permanent</v>
          </cell>
          <cell r="K93" t="str">
            <v>CSR</v>
          </cell>
          <cell r="L93" t="str">
            <v>Customer Service Representative</v>
          </cell>
          <cell r="M93" t="str">
            <v>B</v>
          </cell>
          <cell r="N93" t="str">
            <v>W</v>
          </cell>
          <cell r="O93">
            <v>36.25</v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>
            <v>0.55000000000000004</v>
          </cell>
          <cell r="U93" t="str">
            <v>303</v>
          </cell>
          <cell r="V93" t="str">
            <v>102</v>
          </cell>
          <cell r="W93" t="str">
            <v>9909</v>
          </cell>
          <cell r="X93" t="str">
            <v>9909</v>
          </cell>
          <cell r="Y93" t="str">
            <v>9909</v>
          </cell>
          <cell r="Z93" t="str">
            <v>9909</v>
          </cell>
        </row>
        <row r="94">
          <cell r="B94" t="str">
            <v>10210</v>
          </cell>
          <cell r="C94" t="str">
            <v>Catherine Szpytma</v>
          </cell>
          <cell r="D94" t="str">
            <v>CATHERINE</v>
          </cell>
          <cell r="E94" t="str">
            <v>SZPYTMA</v>
          </cell>
          <cell r="F94" t="str">
            <v>CSR</v>
          </cell>
          <cell r="G94" t="str">
            <v>Customer Service Representative</v>
          </cell>
          <cell r="H94" t="str">
            <v>303</v>
          </cell>
          <cell r="I94" t="str">
            <v>Customer Care - Customer Service</v>
          </cell>
          <cell r="J94" t="str">
            <v>Full Time - Permanent</v>
          </cell>
          <cell r="K94" t="str">
            <v>CSR</v>
          </cell>
          <cell r="L94" t="str">
            <v>Customer Service Representative</v>
          </cell>
          <cell r="M94" t="str">
            <v>B</v>
          </cell>
          <cell r="N94" t="str">
            <v>W</v>
          </cell>
          <cell r="O94">
            <v>35</v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>
            <v>0.55000000000000004</v>
          </cell>
          <cell r="U94" t="str">
            <v>303</v>
          </cell>
          <cell r="V94" t="str">
            <v>102</v>
          </cell>
          <cell r="W94" t="str">
            <v>9909</v>
          </cell>
          <cell r="X94" t="str">
            <v>9909</v>
          </cell>
          <cell r="Y94" t="str">
            <v>9909</v>
          </cell>
          <cell r="Z94" t="str">
            <v>9909</v>
          </cell>
        </row>
        <row r="95">
          <cell r="B95" t="str">
            <v>10222</v>
          </cell>
          <cell r="C95" t="str">
            <v>Sheila Whitney</v>
          </cell>
          <cell r="D95" t="str">
            <v>SHEILA</v>
          </cell>
          <cell r="E95" t="str">
            <v>WHITNEY</v>
          </cell>
          <cell r="F95" t="str">
            <v>CSR</v>
          </cell>
          <cell r="G95" t="str">
            <v>Customer Service Representative</v>
          </cell>
          <cell r="H95" t="str">
            <v>303</v>
          </cell>
          <cell r="I95" t="str">
            <v>Customer Care - Customer Service</v>
          </cell>
          <cell r="J95" t="str">
            <v>Full Time - Permanent</v>
          </cell>
          <cell r="K95" t="str">
            <v>CSR</v>
          </cell>
          <cell r="L95" t="str">
            <v>Customer Service Representative</v>
          </cell>
          <cell r="M95" t="str">
            <v>B</v>
          </cell>
          <cell r="N95" t="str">
            <v>W</v>
          </cell>
          <cell r="O95">
            <v>35</v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>
            <v>0.55000000000000004</v>
          </cell>
          <cell r="U95" t="str">
            <v>303</v>
          </cell>
          <cell r="V95" t="str">
            <v>102</v>
          </cell>
          <cell r="W95" t="str">
            <v>9909</v>
          </cell>
          <cell r="X95" t="str">
            <v>9909</v>
          </cell>
          <cell r="Y95" t="str">
            <v>9909</v>
          </cell>
          <cell r="Z95" t="str">
            <v>9909</v>
          </cell>
        </row>
        <row r="96">
          <cell r="B96" t="str">
            <v>10225</v>
          </cell>
          <cell r="C96" t="str">
            <v>Cathleen Guillemette</v>
          </cell>
          <cell r="D96" t="str">
            <v>CATHLEEN</v>
          </cell>
          <cell r="E96" t="str">
            <v>GUILLEMETTE</v>
          </cell>
          <cell r="F96" t="str">
            <v>CSR</v>
          </cell>
          <cell r="G96" t="str">
            <v>Call Centre Coordinator</v>
          </cell>
          <cell r="H96" t="str">
            <v>303</v>
          </cell>
          <cell r="I96" t="str">
            <v>Customer Care - Customer Service</v>
          </cell>
          <cell r="J96" t="str">
            <v>Full Time - Permanent</v>
          </cell>
          <cell r="K96" t="str">
            <v>CSR</v>
          </cell>
          <cell r="L96" t="str">
            <v>Call Centre Coordinator</v>
          </cell>
          <cell r="M96" t="str">
            <v>B</v>
          </cell>
          <cell r="N96" t="str">
            <v>W</v>
          </cell>
          <cell r="O96">
            <v>35</v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>
            <v>0.55000000000000004</v>
          </cell>
          <cell r="U96" t="str">
            <v>303</v>
          </cell>
          <cell r="V96" t="str">
            <v>102</v>
          </cell>
          <cell r="W96" t="str">
            <v>9909</v>
          </cell>
          <cell r="X96" t="str">
            <v>9909</v>
          </cell>
          <cell r="Y96" t="str">
            <v>9909</v>
          </cell>
          <cell r="Z96" t="str">
            <v>9909</v>
          </cell>
        </row>
        <row r="97">
          <cell r="B97" t="str">
            <v>10227</v>
          </cell>
          <cell r="C97" t="str">
            <v>Marni Penny</v>
          </cell>
          <cell r="D97" t="str">
            <v>MARNI</v>
          </cell>
          <cell r="E97" t="str">
            <v>PENNY</v>
          </cell>
          <cell r="F97" t="str">
            <v>MV90</v>
          </cell>
          <cell r="G97" t="str">
            <v>MV90 Operator</v>
          </cell>
          <cell r="H97" t="str">
            <v>303</v>
          </cell>
          <cell r="I97" t="str">
            <v>MV90</v>
          </cell>
          <cell r="J97" t="str">
            <v>Full Time - Permanent</v>
          </cell>
          <cell r="K97" t="str">
            <v>MV90</v>
          </cell>
          <cell r="L97" t="str">
            <v>MV90 Operator</v>
          </cell>
          <cell r="M97" t="str">
            <v>B</v>
          </cell>
          <cell r="N97" t="str">
            <v>W</v>
          </cell>
          <cell r="O97">
            <v>35</v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>
            <v>0.55000000000000004</v>
          </cell>
          <cell r="U97" t="str">
            <v>315</v>
          </cell>
          <cell r="V97" t="str">
            <v>101</v>
          </cell>
          <cell r="W97" t="str">
            <v>5065</v>
          </cell>
          <cell r="X97" t="str">
            <v>5065</v>
          </cell>
          <cell r="Y97" t="str">
            <v>5065</v>
          </cell>
          <cell r="Z97" t="str">
            <v>5065</v>
          </cell>
        </row>
        <row r="98">
          <cell r="B98" t="str">
            <v>10230</v>
          </cell>
          <cell r="C98" t="str">
            <v>Karen Hobbins</v>
          </cell>
          <cell r="D98" t="str">
            <v>KAREN</v>
          </cell>
          <cell r="E98" t="str">
            <v>HOBBINS</v>
          </cell>
          <cell r="F98" t="str">
            <v>CCCO</v>
          </cell>
          <cell r="G98" t="str">
            <v>AMI Operator</v>
          </cell>
          <cell r="H98" t="str">
            <v>303</v>
          </cell>
          <cell r="I98" t="str">
            <v>Advance Meter Inventory/Meter Data Management &amp; Repository</v>
          </cell>
          <cell r="J98" t="str">
            <v>Full Time - Permanent</v>
          </cell>
          <cell r="K98" t="str">
            <v>CCCO</v>
          </cell>
          <cell r="L98" t="str">
            <v>AMI Operator</v>
          </cell>
          <cell r="M98" t="str">
            <v>B</v>
          </cell>
          <cell r="N98" t="str">
            <v>W</v>
          </cell>
          <cell r="O98">
            <v>35</v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>
            <v>0.55000000000000004</v>
          </cell>
          <cell r="U98" t="str">
            <v>313</v>
          </cell>
          <cell r="V98" t="str">
            <v>102</v>
          </cell>
          <cell r="W98" t="str">
            <v>9909</v>
          </cell>
          <cell r="X98" t="str">
            <v>9909</v>
          </cell>
          <cell r="Y98">
            <v>5065</v>
          </cell>
          <cell r="Z98">
            <v>5065</v>
          </cell>
        </row>
        <row r="99">
          <cell r="B99" t="str">
            <v>10236</v>
          </cell>
          <cell r="C99" t="str">
            <v>Sokunthai Tob</v>
          </cell>
          <cell r="D99" t="str">
            <v>SOKUNTHAI</v>
          </cell>
          <cell r="E99" t="str">
            <v>TOB</v>
          </cell>
          <cell r="F99" t="str">
            <v>CSR</v>
          </cell>
          <cell r="G99" t="str">
            <v>Customer Service Representative</v>
          </cell>
          <cell r="H99" t="str">
            <v>303</v>
          </cell>
          <cell r="I99" t="str">
            <v>Customer Care - Customer Service</v>
          </cell>
          <cell r="J99" t="str">
            <v>Full Time - Permanent</v>
          </cell>
          <cell r="K99" t="str">
            <v>CSR</v>
          </cell>
          <cell r="L99" t="str">
            <v>Customer Service Representative</v>
          </cell>
          <cell r="M99" t="str">
            <v>B</v>
          </cell>
          <cell r="N99" t="str">
            <v>W</v>
          </cell>
          <cell r="O99">
            <v>35</v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>
            <v>0.55000000000000004</v>
          </cell>
          <cell r="U99" t="str">
            <v>303</v>
          </cell>
          <cell r="V99" t="str">
            <v>102</v>
          </cell>
          <cell r="W99" t="str">
            <v>9909</v>
          </cell>
          <cell r="X99" t="str">
            <v>9909</v>
          </cell>
          <cell r="Y99" t="str">
            <v>9909</v>
          </cell>
          <cell r="Z99" t="str">
            <v>9909</v>
          </cell>
        </row>
        <row r="100">
          <cell r="B100" t="str">
            <v>10239</v>
          </cell>
          <cell r="C100" t="str">
            <v>Alice Pardiac</v>
          </cell>
          <cell r="D100" t="str">
            <v>ALICE</v>
          </cell>
          <cell r="E100" t="str">
            <v>PARDIAC</v>
          </cell>
          <cell r="F100" t="str">
            <v>CSR</v>
          </cell>
          <cell r="G100" t="str">
            <v>Customer Service Representative</v>
          </cell>
          <cell r="H100" t="str">
            <v>303</v>
          </cell>
          <cell r="I100" t="str">
            <v>Customer Care - Customer Service</v>
          </cell>
          <cell r="J100" t="str">
            <v>Full Time - Permanent</v>
          </cell>
          <cell r="K100" t="str">
            <v>CSR</v>
          </cell>
          <cell r="L100" t="str">
            <v>Customer Service Representative</v>
          </cell>
          <cell r="M100" t="str">
            <v>B</v>
          </cell>
          <cell r="N100" t="str">
            <v>W</v>
          </cell>
          <cell r="O100">
            <v>35</v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>
            <v>0.55000000000000004</v>
          </cell>
          <cell r="U100" t="str">
            <v>303</v>
          </cell>
          <cell r="V100" t="str">
            <v>102</v>
          </cell>
          <cell r="W100" t="str">
            <v>9909</v>
          </cell>
          <cell r="X100" t="str">
            <v>9909</v>
          </cell>
          <cell r="Y100" t="str">
            <v>9909</v>
          </cell>
          <cell r="Z100" t="str">
            <v>9909</v>
          </cell>
        </row>
        <row r="101">
          <cell r="B101" t="str">
            <v>10240</v>
          </cell>
          <cell r="C101" t="str">
            <v>Pat Mcnulty</v>
          </cell>
          <cell r="D101" t="str">
            <v>PAT</v>
          </cell>
          <cell r="E101" t="str">
            <v>MCNULTY</v>
          </cell>
          <cell r="F101" t="str">
            <v>SCUS2</v>
          </cell>
          <cell r="G101" t="str">
            <v>Supervisor, Customer Services</v>
          </cell>
          <cell r="H101" t="str">
            <v>303</v>
          </cell>
          <cell r="I101" t="str">
            <v>Customer Care - Customer Service</v>
          </cell>
          <cell r="J101" t="str">
            <v>Full Time - Permanent</v>
          </cell>
          <cell r="K101" t="str">
            <v>SCS</v>
          </cell>
          <cell r="L101" t="str">
            <v>Supervisor, Customer Services</v>
          </cell>
          <cell r="M101" t="str">
            <v>N</v>
          </cell>
          <cell r="N101" t="str">
            <v>P</v>
          </cell>
          <cell r="O101">
            <v>35</v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>
            <v>0.55000000000000004</v>
          </cell>
          <cell r="U101" t="str">
            <v>303</v>
          </cell>
          <cell r="V101" t="str">
            <v>102</v>
          </cell>
          <cell r="W101" t="str">
            <v>9909</v>
          </cell>
          <cell r="X101" t="str">
            <v>9909</v>
          </cell>
          <cell r="Y101" t="str">
            <v>9909</v>
          </cell>
          <cell r="Z101" t="str">
            <v>9909</v>
          </cell>
        </row>
        <row r="102">
          <cell r="B102" t="str">
            <v>10250</v>
          </cell>
          <cell r="C102" t="str">
            <v>Tiffany Goupil</v>
          </cell>
          <cell r="D102" t="str">
            <v>TIFFANY</v>
          </cell>
          <cell r="E102" t="str">
            <v>GOUPIL</v>
          </cell>
          <cell r="F102" t="str">
            <v>CSR</v>
          </cell>
          <cell r="G102" t="str">
            <v>Customer Service Representative</v>
          </cell>
          <cell r="H102" t="str">
            <v>303</v>
          </cell>
          <cell r="I102" t="str">
            <v>Customer Care - Customer Service</v>
          </cell>
          <cell r="J102" t="str">
            <v>Full Time - Permanent</v>
          </cell>
          <cell r="K102" t="str">
            <v>CSR</v>
          </cell>
          <cell r="L102" t="str">
            <v>Customer Service Representative</v>
          </cell>
          <cell r="M102" t="str">
            <v>B</v>
          </cell>
          <cell r="N102" t="str">
            <v>W</v>
          </cell>
          <cell r="O102">
            <v>35</v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>
            <v>0.55000000000000004</v>
          </cell>
          <cell r="U102" t="str">
            <v>303</v>
          </cell>
          <cell r="V102" t="str">
            <v>102</v>
          </cell>
          <cell r="W102" t="str">
            <v>9909</v>
          </cell>
          <cell r="X102" t="str">
            <v>9909</v>
          </cell>
          <cell r="Y102" t="str">
            <v>9909</v>
          </cell>
          <cell r="Z102" t="str">
            <v>9909</v>
          </cell>
        </row>
        <row r="103">
          <cell r="B103" t="str">
            <v>10252</v>
          </cell>
          <cell r="C103" t="str">
            <v>Laurie Turnone</v>
          </cell>
          <cell r="D103" t="str">
            <v>LAURIE</v>
          </cell>
          <cell r="E103" t="str">
            <v>TURNONE</v>
          </cell>
          <cell r="F103" t="str">
            <v>CSR</v>
          </cell>
          <cell r="G103" t="str">
            <v>Customer Service Representative</v>
          </cell>
          <cell r="H103" t="str">
            <v>303</v>
          </cell>
          <cell r="I103" t="str">
            <v>Customer Care - Customer Service</v>
          </cell>
          <cell r="J103" t="str">
            <v>Full Time - Permanent</v>
          </cell>
          <cell r="K103" t="str">
            <v>CSR</v>
          </cell>
          <cell r="L103" t="str">
            <v>Customer Service Representative</v>
          </cell>
          <cell r="M103" t="str">
            <v>B</v>
          </cell>
          <cell r="N103" t="str">
            <v>W</v>
          </cell>
          <cell r="O103">
            <v>35</v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>
            <v>0.55000000000000004</v>
          </cell>
          <cell r="U103" t="str">
            <v>303</v>
          </cell>
          <cell r="V103" t="str">
            <v>102</v>
          </cell>
          <cell r="W103" t="str">
            <v>9909</v>
          </cell>
          <cell r="X103" t="str">
            <v>9909</v>
          </cell>
          <cell r="Y103" t="str">
            <v>9909</v>
          </cell>
          <cell r="Z103" t="str">
            <v>9909</v>
          </cell>
        </row>
        <row r="104">
          <cell r="B104" t="str">
            <v>10256</v>
          </cell>
          <cell r="C104" t="str">
            <v>Annette Mackie</v>
          </cell>
          <cell r="D104" t="str">
            <v>ANNETTE</v>
          </cell>
          <cell r="E104" t="str">
            <v>MACKIE</v>
          </cell>
          <cell r="F104" t="str">
            <v>GCI1</v>
          </cell>
          <cell r="G104" t="str">
            <v>Customer Service Representative</v>
          </cell>
          <cell r="H104" t="str">
            <v>303</v>
          </cell>
          <cell r="I104" t="str">
            <v>Customer Care - Customer Service</v>
          </cell>
          <cell r="J104" t="str">
            <v>Full Time - Permanent</v>
          </cell>
          <cell r="K104" t="str">
            <v>GCII</v>
          </cell>
          <cell r="L104" t="str">
            <v>Customer Service Representative</v>
          </cell>
          <cell r="M104" t="str">
            <v>B</v>
          </cell>
          <cell r="N104" t="str">
            <v>W</v>
          </cell>
          <cell r="O104">
            <v>35</v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>
            <v>0.55000000000000004</v>
          </cell>
          <cell r="U104" t="str">
            <v>303</v>
          </cell>
          <cell r="V104" t="str">
            <v>102</v>
          </cell>
          <cell r="W104" t="str">
            <v>9909</v>
          </cell>
          <cell r="X104" t="str">
            <v>9909</v>
          </cell>
          <cell r="Y104" t="str">
            <v>9909</v>
          </cell>
          <cell r="Z104" t="str">
            <v>9909</v>
          </cell>
        </row>
        <row r="105">
          <cell r="B105" t="str">
            <v>10480</v>
          </cell>
          <cell r="C105" t="str">
            <v>Jennifer Mcgee</v>
          </cell>
          <cell r="D105" t="str">
            <v>JENNIFER</v>
          </cell>
          <cell r="E105" t="str">
            <v>MCGEE</v>
          </cell>
          <cell r="F105" t="str">
            <v>GC12</v>
          </cell>
          <cell r="G105" t="str">
            <v>General Clerk</v>
          </cell>
          <cell r="H105" t="str">
            <v>303</v>
          </cell>
          <cell r="I105" t="str">
            <v>Customer Care - Customer Service</v>
          </cell>
          <cell r="J105" t="str">
            <v>Full Time - Permanent</v>
          </cell>
          <cell r="K105" t="str">
            <v>GCII</v>
          </cell>
          <cell r="L105" t="str">
            <v>General Clerk</v>
          </cell>
          <cell r="M105" t="str">
            <v>B</v>
          </cell>
          <cell r="N105" t="str">
            <v>W</v>
          </cell>
          <cell r="O105">
            <v>35</v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>
            <v>0.55000000000000004</v>
          </cell>
          <cell r="U105" t="str">
            <v>303</v>
          </cell>
          <cell r="V105" t="str">
            <v>102</v>
          </cell>
          <cell r="W105" t="str">
            <v>9909</v>
          </cell>
          <cell r="X105" t="str">
            <v>9909</v>
          </cell>
          <cell r="Y105" t="str">
            <v>9909</v>
          </cell>
          <cell r="Z105" t="str">
            <v>9909</v>
          </cell>
        </row>
        <row r="106">
          <cell r="B106" t="str">
            <v>10706</v>
          </cell>
          <cell r="C106" t="str">
            <v>Branka Stefanovic</v>
          </cell>
          <cell r="D106" t="str">
            <v>BRANKA</v>
          </cell>
          <cell r="E106" t="str">
            <v>STEFANOVIC</v>
          </cell>
          <cell r="F106" t="str">
            <v>CSR</v>
          </cell>
          <cell r="G106" t="str">
            <v>Customer Service Representative</v>
          </cell>
          <cell r="H106" t="str">
            <v>303</v>
          </cell>
          <cell r="I106" t="str">
            <v>Customer Care - Customer Service</v>
          </cell>
          <cell r="J106" t="str">
            <v>Full Time - Permanent</v>
          </cell>
          <cell r="K106" t="str">
            <v>CSR</v>
          </cell>
          <cell r="L106" t="str">
            <v>Customer Service Representative</v>
          </cell>
          <cell r="M106" t="str">
            <v>B</v>
          </cell>
          <cell r="N106" t="str">
            <v>W</v>
          </cell>
          <cell r="O106">
            <v>35</v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>
            <v>0.55000000000000004</v>
          </cell>
          <cell r="U106" t="str">
            <v>303</v>
          </cell>
          <cell r="V106" t="str">
            <v>101</v>
          </cell>
          <cell r="W106" t="str">
            <v>9909</v>
          </cell>
          <cell r="X106" t="str">
            <v>9909</v>
          </cell>
          <cell r="Y106" t="str">
            <v>9909</v>
          </cell>
          <cell r="Z106" t="str">
            <v>9909</v>
          </cell>
        </row>
        <row r="107">
          <cell r="B107" t="str">
            <v>10709</v>
          </cell>
          <cell r="C107" t="str">
            <v>Kathy Sharp</v>
          </cell>
          <cell r="D107" t="str">
            <v>KATHY</v>
          </cell>
          <cell r="E107" t="str">
            <v>SHARP</v>
          </cell>
          <cell r="F107" t="str">
            <v>CISAN</v>
          </cell>
          <cell r="G107" t="str">
            <v>CIS Analyst</v>
          </cell>
          <cell r="H107" t="str">
            <v>303</v>
          </cell>
          <cell r="I107" t="str">
            <v>Advance Meter Inventory/Meter Data Management &amp; Repository</v>
          </cell>
          <cell r="J107" t="str">
            <v>Full Time - Permanent</v>
          </cell>
          <cell r="K107" t="str">
            <v>CISAN</v>
          </cell>
          <cell r="L107" t="str">
            <v>CIS Analyst</v>
          </cell>
          <cell r="M107" t="str">
            <v>B</v>
          </cell>
          <cell r="N107" t="str">
            <v>W</v>
          </cell>
          <cell r="O107">
            <v>35</v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>
            <v>0.55000000000000004</v>
          </cell>
          <cell r="U107" t="str">
            <v>313</v>
          </cell>
          <cell r="V107" t="str">
            <v>101</v>
          </cell>
          <cell r="W107" t="str">
            <v>5065</v>
          </cell>
          <cell r="X107" t="str">
            <v>5065</v>
          </cell>
          <cell r="Y107" t="str">
            <v>5065</v>
          </cell>
          <cell r="Z107" t="str">
            <v>5065</v>
          </cell>
        </row>
        <row r="108">
          <cell r="B108" t="str">
            <v>10863</v>
          </cell>
          <cell r="C108" t="str">
            <v>Nicole Fillmore</v>
          </cell>
          <cell r="D108" t="str">
            <v>NICOLE</v>
          </cell>
          <cell r="E108" t="str">
            <v>FILLMORE</v>
          </cell>
          <cell r="F108" t="str">
            <v>CSR</v>
          </cell>
          <cell r="G108" t="str">
            <v>Customer Service Representative</v>
          </cell>
          <cell r="H108" t="str">
            <v>303</v>
          </cell>
          <cell r="I108" t="str">
            <v>Customer Care - Customer Service</v>
          </cell>
          <cell r="J108" t="str">
            <v>Full Time - Permanent</v>
          </cell>
          <cell r="K108" t="str">
            <v>CSR</v>
          </cell>
          <cell r="L108" t="str">
            <v>Customer Service Representative</v>
          </cell>
          <cell r="M108" t="str">
            <v>B</v>
          </cell>
          <cell r="N108" t="str">
            <v>W</v>
          </cell>
          <cell r="O108">
            <v>35</v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>
            <v>0.55000000000000004</v>
          </cell>
          <cell r="U108" t="str">
            <v>303</v>
          </cell>
          <cell r="V108" t="str">
            <v>102</v>
          </cell>
          <cell r="W108" t="str">
            <v>9909</v>
          </cell>
          <cell r="X108" t="str">
            <v>9909</v>
          </cell>
          <cell r="Y108" t="str">
            <v>9909</v>
          </cell>
          <cell r="Z108" t="str">
            <v>9909</v>
          </cell>
        </row>
        <row r="109">
          <cell r="B109" t="str">
            <v>10864</v>
          </cell>
          <cell r="C109" t="str">
            <v>Afreen Khan</v>
          </cell>
          <cell r="D109" t="str">
            <v>AFREEN</v>
          </cell>
          <cell r="E109" t="str">
            <v>KHAN</v>
          </cell>
          <cell r="F109" t="str">
            <v>CSR</v>
          </cell>
          <cell r="G109" t="str">
            <v>Customer Service Representative</v>
          </cell>
          <cell r="H109" t="str">
            <v>303</v>
          </cell>
          <cell r="I109" t="str">
            <v>Customer Care - Customer Service</v>
          </cell>
          <cell r="J109" t="str">
            <v>Full Time - Permanent</v>
          </cell>
          <cell r="K109" t="str">
            <v>CSR</v>
          </cell>
          <cell r="L109" t="str">
            <v>Customer Service Representative</v>
          </cell>
          <cell r="M109" t="str">
            <v>B</v>
          </cell>
          <cell r="N109" t="str">
            <v>W</v>
          </cell>
          <cell r="O109">
            <v>35</v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>
            <v>0.55000000000000004</v>
          </cell>
          <cell r="U109" t="str">
            <v>303</v>
          </cell>
          <cell r="V109" t="str">
            <v>102</v>
          </cell>
          <cell r="W109" t="str">
            <v>9909</v>
          </cell>
          <cell r="X109" t="str">
            <v>9909</v>
          </cell>
          <cell r="Y109" t="str">
            <v>9909</v>
          </cell>
          <cell r="Z109" t="str">
            <v>9909</v>
          </cell>
        </row>
        <row r="110">
          <cell r="B110" t="str">
            <v>10877</v>
          </cell>
          <cell r="C110" t="str">
            <v>Tara Wansel</v>
          </cell>
          <cell r="D110" t="str">
            <v>TARA</v>
          </cell>
          <cell r="E110" t="str">
            <v>WANSEL</v>
          </cell>
          <cell r="F110" t="str">
            <v>GCI1</v>
          </cell>
          <cell r="G110" t="str">
            <v>Customer Service Representative</v>
          </cell>
          <cell r="H110" t="str">
            <v>303</v>
          </cell>
          <cell r="I110" t="str">
            <v>Customer Care - Customer Service</v>
          </cell>
          <cell r="J110" t="str">
            <v>Full Time - Permanent</v>
          </cell>
          <cell r="K110" t="str">
            <v>GCII</v>
          </cell>
          <cell r="L110" t="str">
            <v>Customer Service Representative</v>
          </cell>
          <cell r="M110" t="str">
            <v>B</v>
          </cell>
          <cell r="N110" t="str">
            <v>W</v>
          </cell>
          <cell r="O110">
            <v>35</v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>
            <v>0.55000000000000004</v>
          </cell>
          <cell r="U110" t="str">
            <v>303</v>
          </cell>
          <cell r="V110" t="str">
            <v>102</v>
          </cell>
          <cell r="W110" t="str">
            <v>9909</v>
          </cell>
          <cell r="X110" t="str">
            <v>9909</v>
          </cell>
          <cell r="Y110" t="str">
            <v>9909</v>
          </cell>
          <cell r="Z110" t="str">
            <v>9909</v>
          </cell>
        </row>
        <row r="111">
          <cell r="B111" t="str">
            <v>10117</v>
          </cell>
          <cell r="C111" t="str">
            <v>Kenneth Holmes</v>
          </cell>
          <cell r="D111" t="str">
            <v>KENNETH</v>
          </cell>
          <cell r="E111" t="str">
            <v>HOLMES</v>
          </cell>
          <cell r="F111" t="str">
            <v>MP1MA</v>
          </cell>
          <cell r="G111" t="str">
            <v>Meterperson - 1st Class</v>
          </cell>
          <cell r="H111" t="str">
            <v>310</v>
          </cell>
          <cell r="I111" t="str">
            <v>Meter Assets and inside Service</v>
          </cell>
          <cell r="J111" t="str">
            <v>Full Time - Permanent</v>
          </cell>
          <cell r="K111" t="str">
            <v>MTR1</v>
          </cell>
          <cell r="L111" t="str">
            <v>Meterperson - 1st Class</v>
          </cell>
          <cell r="M111" t="str">
            <v>B</v>
          </cell>
          <cell r="N111" t="str">
            <v>W</v>
          </cell>
          <cell r="O111">
            <v>40</v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>
            <v>0.55000000000000004</v>
          </cell>
          <cell r="U111" t="str">
            <v>310</v>
          </cell>
          <cell r="V111" t="str">
            <v>101</v>
          </cell>
          <cell r="W111" t="str">
            <v>5065</v>
          </cell>
          <cell r="X111" t="str">
            <v>5065</v>
          </cell>
          <cell r="Y111" t="str">
            <v>5065</v>
          </cell>
          <cell r="Z111" t="str">
            <v>5065</v>
          </cell>
        </row>
        <row r="112">
          <cell r="B112" t="str">
            <v>10145</v>
          </cell>
          <cell r="C112" t="str">
            <v>Michael Richard</v>
          </cell>
          <cell r="D112" t="str">
            <v>MICHAEL</v>
          </cell>
          <cell r="E112" t="str">
            <v>RICHARD</v>
          </cell>
          <cell r="F112" t="str">
            <v>MP1MA</v>
          </cell>
          <cell r="G112" t="str">
            <v>Meterperson - 1st Class</v>
          </cell>
          <cell r="H112" t="str">
            <v>310</v>
          </cell>
          <cell r="I112" t="str">
            <v>Meter Assets and inside Service</v>
          </cell>
          <cell r="J112" t="str">
            <v>Full Time - Permanent</v>
          </cell>
          <cell r="K112" t="str">
            <v>MTR1</v>
          </cell>
          <cell r="L112" t="str">
            <v>Meterperson - 1st Class</v>
          </cell>
          <cell r="M112" t="str">
            <v>B</v>
          </cell>
          <cell r="N112" t="str">
            <v>W</v>
          </cell>
          <cell r="O112">
            <v>40</v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>
            <v>0.55000000000000004</v>
          </cell>
          <cell r="U112" t="str">
            <v>310</v>
          </cell>
          <cell r="V112" t="str">
            <v>101</v>
          </cell>
          <cell r="W112" t="str">
            <v>5065</v>
          </cell>
          <cell r="X112" t="str">
            <v>5065</v>
          </cell>
          <cell r="Y112" t="str">
            <v>5065</v>
          </cell>
          <cell r="Z112" t="str">
            <v>5065</v>
          </cell>
        </row>
        <row r="113">
          <cell r="B113" t="str">
            <v>10148</v>
          </cell>
          <cell r="C113" t="str">
            <v>Robert Henschel</v>
          </cell>
          <cell r="D113" t="str">
            <v>ROBERT</v>
          </cell>
          <cell r="E113" t="str">
            <v>HENSCHEL</v>
          </cell>
          <cell r="F113" t="str">
            <v>MMAIS</v>
          </cell>
          <cell r="G113" t="str">
            <v>Manager, Meter Assets and Inside Service</v>
          </cell>
          <cell r="H113" t="str">
            <v>310</v>
          </cell>
          <cell r="I113" t="str">
            <v>Meter Assets and inside Service</v>
          </cell>
          <cell r="J113" t="str">
            <v>Full Time - Permanent</v>
          </cell>
          <cell r="K113" t="str">
            <v>MMAIS</v>
          </cell>
          <cell r="L113" t="str">
            <v>Manager, Meter Assets and Inside Service</v>
          </cell>
          <cell r="M113" t="str">
            <v>N</v>
          </cell>
          <cell r="N113" t="str">
            <v>P</v>
          </cell>
          <cell r="O113">
            <v>40</v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>
            <v>0.55000000000000004</v>
          </cell>
          <cell r="U113" t="str">
            <v>310</v>
          </cell>
          <cell r="V113" t="str">
            <v>101</v>
          </cell>
          <cell r="W113" t="str">
            <v>5065</v>
          </cell>
          <cell r="X113" t="str">
            <v>5065</v>
          </cell>
          <cell r="Y113" t="str">
            <v>5065</v>
          </cell>
          <cell r="Z113" t="str">
            <v>5065</v>
          </cell>
        </row>
        <row r="114">
          <cell r="B114" t="str">
            <v>10198</v>
          </cell>
          <cell r="C114" t="str">
            <v>Dennis Franco</v>
          </cell>
          <cell r="D114" t="str">
            <v>DENNIS</v>
          </cell>
          <cell r="E114" t="str">
            <v>FRANCO</v>
          </cell>
          <cell r="F114" t="str">
            <v>RPS</v>
          </cell>
          <cell r="G114" t="str">
            <v>Specialist, Revenue Protections</v>
          </cell>
          <cell r="H114" t="str">
            <v>310</v>
          </cell>
          <cell r="I114" t="str">
            <v>Meter Assets and inside Service</v>
          </cell>
          <cell r="J114" t="str">
            <v>Full Time - Permanent</v>
          </cell>
          <cell r="K114" t="str">
            <v>RPS</v>
          </cell>
          <cell r="L114" t="str">
            <v>Specialist, Revenue Protections</v>
          </cell>
          <cell r="M114" t="str">
            <v>N</v>
          </cell>
          <cell r="N114" t="str">
            <v>P</v>
          </cell>
          <cell r="O114">
            <v>35</v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>
            <v>0.55000000000000004</v>
          </cell>
          <cell r="U114" t="str">
            <v>310</v>
          </cell>
          <cell r="V114" t="str">
            <v>101</v>
          </cell>
          <cell r="W114" t="str">
            <v>5065</v>
          </cell>
          <cell r="X114" t="str">
            <v>5065</v>
          </cell>
          <cell r="Y114" t="str">
            <v>5065</v>
          </cell>
          <cell r="Z114" t="str">
            <v>5065</v>
          </cell>
        </row>
        <row r="115">
          <cell r="B115" t="str">
            <v>10276</v>
          </cell>
          <cell r="C115" t="str">
            <v>David Oosterlinck</v>
          </cell>
          <cell r="D115" t="str">
            <v>DAVID</v>
          </cell>
          <cell r="E115" t="str">
            <v>OOSTERLINCK</v>
          </cell>
          <cell r="F115" t="str">
            <v>ENGTCC2</v>
          </cell>
          <cell r="G115" t="str">
            <v>Engineering Technician 2</v>
          </cell>
          <cell r="H115" t="str">
            <v>310</v>
          </cell>
          <cell r="I115" t="str">
            <v>Customer Connections</v>
          </cell>
          <cell r="J115" t="str">
            <v>Full Time - Permanent</v>
          </cell>
          <cell r="K115" t="str">
            <v>ETECH2</v>
          </cell>
          <cell r="L115" t="str">
            <v>Engineering Technician 2</v>
          </cell>
          <cell r="M115" t="str">
            <v>B</v>
          </cell>
          <cell r="N115" t="str">
            <v>W</v>
          </cell>
          <cell r="O115">
            <v>35</v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>
            <v>0.55000000000000004</v>
          </cell>
          <cell r="U115" t="str">
            <v>311</v>
          </cell>
          <cell r="V115" t="str">
            <v>101</v>
          </cell>
          <cell r="W115" t="str">
            <v>5065</v>
          </cell>
          <cell r="X115" t="str">
            <v>5065</v>
          </cell>
          <cell r="Y115" t="str">
            <v>5065</v>
          </cell>
          <cell r="Z115" t="str">
            <v>5065</v>
          </cell>
        </row>
        <row r="116">
          <cell r="B116" t="str">
            <v>10595</v>
          </cell>
          <cell r="C116" t="str">
            <v>Daniel Franciosa</v>
          </cell>
          <cell r="D116" t="str">
            <v>DANIEL</v>
          </cell>
          <cell r="E116" t="str">
            <v>FRANCIOSA</v>
          </cell>
          <cell r="F116" t="str">
            <v>MHELP</v>
          </cell>
          <cell r="G116" t="str">
            <v>Meter Helper</v>
          </cell>
          <cell r="H116" t="str">
            <v>310</v>
          </cell>
          <cell r="I116" t="str">
            <v>Meter Assets and inside Service</v>
          </cell>
          <cell r="J116" t="str">
            <v>Full Time - Permanent</v>
          </cell>
          <cell r="K116" t="str">
            <v>MH</v>
          </cell>
          <cell r="L116" t="str">
            <v>Meter Helper</v>
          </cell>
          <cell r="M116" t="str">
            <v>B</v>
          </cell>
          <cell r="N116" t="str">
            <v>W</v>
          </cell>
          <cell r="O116">
            <v>40</v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>
            <v>0.55000000000000004</v>
          </cell>
          <cell r="U116" t="str">
            <v>310</v>
          </cell>
          <cell r="V116" t="str">
            <v>101</v>
          </cell>
          <cell r="W116" t="str">
            <v>5065</v>
          </cell>
          <cell r="X116" t="str">
            <v>5065</v>
          </cell>
          <cell r="Y116" t="str">
            <v>5065</v>
          </cell>
          <cell r="Z116" t="str">
            <v>5065</v>
          </cell>
        </row>
        <row r="117">
          <cell r="B117" t="str">
            <v>10038</v>
          </cell>
          <cell r="C117" t="str">
            <v>Mark Lustrinelli</v>
          </cell>
          <cell r="D117" t="str">
            <v>Mark</v>
          </cell>
          <cell r="E117" t="str">
            <v>Lustrinelli</v>
          </cell>
          <cell r="F117" t="str">
            <v>ENGTCC1</v>
          </cell>
          <cell r="G117" t="str">
            <v>Engineering Technologist</v>
          </cell>
          <cell r="H117" t="str">
            <v>311</v>
          </cell>
          <cell r="I117" t="str">
            <v>Customer Connections</v>
          </cell>
          <cell r="J117" t="str">
            <v>Full Time - Permanent</v>
          </cell>
          <cell r="K117" t="str">
            <v>ETECHNO</v>
          </cell>
          <cell r="L117" t="str">
            <v>Engineering Technologist</v>
          </cell>
          <cell r="M117" t="str">
            <v>B</v>
          </cell>
          <cell r="N117" t="str">
            <v>W</v>
          </cell>
          <cell r="O117">
            <v>35</v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>
            <v>0.55000000000000004</v>
          </cell>
          <cell r="U117" t="str">
            <v>311</v>
          </cell>
          <cell r="V117" t="str">
            <v>101</v>
          </cell>
          <cell r="W117" t="str">
            <v>5065</v>
          </cell>
          <cell r="X117" t="str">
            <v>5065</v>
          </cell>
          <cell r="Y117" t="str">
            <v>5065</v>
          </cell>
          <cell r="Z117" t="str">
            <v>5065</v>
          </cell>
        </row>
        <row r="118">
          <cell r="B118" t="str">
            <v>10065</v>
          </cell>
          <cell r="C118" t="str">
            <v>Domenic Cosentino</v>
          </cell>
          <cell r="D118" t="str">
            <v>DOMENIC</v>
          </cell>
          <cell r="E118" t="str">
            <v>COSENTINO</v>
          </cell>
          <cell r="F118" t="str">
            <v>MPACC1</v>
          </cell>
          <cell r="G118" t="str">
            <v>Meterperson - 3rd Class</v>
          </cell>
          <cell r="H118" t="str">
            <v>311</v>
          </cell>
          <cell r="I118" t="str">
            <v>Customer Connections</v>
          </cell>
          <cell r="J118" t="str">
            <v>Full Time - Permanent</v>
          </cell>
          <cell r="K118" t="str">
            <v>MTR3</v>
          </cell>
          <cell r="L118" t="str">
            <v>Meterperson - 3rd Class</v>
          </cell>
          <cell r="M118" t="str">
            <v>B</v>
          </cell>
          <cell r="N118" t="str">
            <v>W</v>
          </cell>
          <cell r="O118">
            <v>40</v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>
            <v>0.55000000000000004</v>
          </cell>
          <cell r="U118" t="str">
            <v>311</v>
          </cell>
          <cell r="V118" t="str">
            <v>101</v>
          </cell>
          <cell r="W118" t="str">
            <v>5065</v>
          </cell>
          <cell r="X118" t="str">
            <v>5065</v>
          </cell>
          <cell r="Y118" t="str">
            <v>5065</v>
          </cell>
          <cell r="Z118" t="str">
            <v>5065</v>
          </cell>
        </row>
        <row r="119">
          <cell r="B119" t="str">
            <v>10088</v>
          </cell>
          <cell r="C119" t="str">
            <v>Norman Botts</v>
          </cell>
          <cell r="D119" t="str">
            <v>NORMAN</v>
          </cell>
          <cell r="E119" t="str">
            <v>BOTTS</v>
          </cell>
          <cell r="F119" t="str">
            <v>MPACC2</v>
          </cell>
          <cell r="G119" t="str">
            <v>Meterperson - 1st Class</v>
          </cell>
          <cell r="H119" t="str">
            <v>311</v>
          </cell>
          <cell r="I119" t="str">
            <v>Customer Connections</v>
          </cell>
          <cell r="J119" t="str">
            <v>Full Time - Permanent</v>
          </cell>
          <cell r="K119" t="str">
            <v>MTR1</v>
          </cell>
          <cell r="L119" t="str">
            <v>Meterperson - 1st Class</v>
          </cell>
          <cell r="M119" t="str">
            <v>B</v>
          </cell>
          <cell r="N119" t="str">
            <v>W</v>
          </cell>
          <cell r="O119">
            <v>40</v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>
            <v>0.55000000000000004</v>
          </cell>
          <cell r="U119" t="str">
            <v>311</v>
          </cell>
          <cell r="V119" t="str">
            <v>102</v>
          </cell>
          <cell r="W119" t="str">
            <v>5065</v>
          </cell>
          <cell r="X119" t="str">
            <v>5065</v>
          </cell>
          <cell r="Y119" t="str">
            <v>5065</v>
          </cell>
          <cell r="Z119" t="str">
            <v>5065</v>
          </cell>
        </row>
        <row r="120">
          <cell r="B120" t="str">
            <v>10118</v>
          </cell>
          <cell r="C120" t="str">
            <v>John Fournier</v>
          </cell>
          <cell r="D120" t="str">
            <v>JOHN</v>
          </cell>
          <cell r="E120" t="str">
            <v>FOURNIER</v>
          </cell>
          <cell r="F120" t="str">
            <v>MPLH</v>
          </cell>
          <cell r="G120" t="str">
            <v>Meterperson, Lead Hand</v>
          </cell>
          <cell r="H120" t="str">
            <v>311</v>
          </cell>
          <cell r="I120" t="str">
            <v>Customer Connections</v>
          </cell>
          <cell r="J120" t="str">
            <v>Full Time - Permanent</v>
          </cell>
          <cell r="K120" t="str">
            <v>MPLH</v>
          </cell>
          <cell r="L120" t="str">
            <v>Meterperson, Lead Hand</v>
          </cell>
          <cell r="M120" t="str">
            <v>B</v>
          </cell>
          <cell r="N120" t="str">
            <v>W</v>
          </cell>
          <cell r="O120">
            <v>40</v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>
            <v>0.55000000000000004</v>
          </cell>
          <cell r="U120" t="str">
            <v>311</v>
          </cell>
          <cell r="V120" t="str">
            <v>101</v>
          </cell>
          <cell r="W120" t="str">
            <v>5065</v>
          </cell>
          <cell r="X120" t="str">
            <v>5065</v>
          </cell>
          <cell r="Y120" t="str">
            <v>5065</v>
          </cell>
          <cell r="Z120" t="str">
            <v>5065</v>
          </cell>
        </row>
        <row r="121">
          <cell r="B121" t="str">
            <v>10128</v>
          </cell>
          <cell r="C121" t="str">
            <v>Ingus Robez</v>
          </cell>
          <cell r="D121" t="str">
            <v>INGUS</v>
          </cell>
          <cell r="E121" t="str">
            <v>ROBEZ</v>
          </cell>
          <cell r="F121" t="str">
            <v>MPACC2</v>
          </cell>
          <cell r="G121" t="str">
            <v>Meterperson - 1st Class</v>
          </cell>
          <cell r="H121" t="str">
            <v>311</v>
          </cell>
          <cell r="I121" t="str">
            <v>Customer Connections</v>
          </cell>
          <cell r="J121" t="str">
            <v>Full Time - Permanent</v>
          </cell>
          <cell r="K121" t="str">
            <v>MTR1</v>
          </cell>
          <cell r="L121" t="str">
            <v>Meterperson - 1st Class</v>
          </cell>
          <cell r="M121" t="str">
            <v>B</v>
          </cell>
          <cell r="N121" t="str">
            <v>W</v>
          </cell>
          <cell r="O121">
            <v>40</v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>
            <v>0.55000000000000004</v>
          </cell>
          <cell r="U121" t="str">
            <v>311</v>
          </cell>
          <cell r="V121" t="str">
            <v>101</v>
          </cell>
          <cell r="W121" t="str">
            <v>5065</v>
          </cell>
          <cell r="X121" t="str">
            <v>5065</v>
          </cell>
          <cell r="Y121" t="str">
            <v>5065</v>
          </cell>
          <cell r="Z121" t="str">
            <v>5065</v>
          </cell>
        </row>
        <row r="122">
          <cell r="B122" t="str">
            <v>10133</v>
          </cell>
          <cell r="C122" t="str">
            <v>Ian Morris</v>
          </cell>
          <cell r="D122" t="str">
            <v>IAN</v>
          </cell>
          <cell r="E122" t="str">
            <v>MORRIS</v>
          </cell>
          <cell r="F122" t="str">
            <v>ENGTCC2</v>
          </cell>
          <cell r="G122" t="str">
            <v>Engineering Technologist</v>
          </cell>
          <cell r="H122" t="str">
            <v>311</v>
          </cell>
          <cell r="I122" t="str">
            <v>Customer Connections</v>
          </cell>
          <cell r="J122" t="str">
            <v>Full Time - Permanent</v>
          </cell>
          <cell r="K122" t="str">
            <v>ETECHNO</v>
          </cell>
          <cell r="L122" t="str">
            <v>Engineering Technologist</v>
          </cell>
          <cell r="M122" t="str">
            <v>B</v>
          </cell>
          <cell r="N122" t="str">
            <v>W</v>
          </cell>
          <cell r="O122">
            <v>35</v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>
            <v>0.55000000000000004</v>
          </cell>
          <cell r="U122" t="str">
            <v>311</v>
          </cell>
          <cell r="V122" t="str">
            <v>102</v>
          </cell>
          <cell r="W122" t="str">
            <v>5065</v>
          </cell>
          <cell r="X122" t="str">
            <v>5065</v>
          </cell>
          <cell r="Y122" t="str">
            <v>5065</v>
          </cell>
          <cell r="Z122" t="str">
            <v>5065</v>
          </cell>
        </row>
        <row r="123">
          <cell r="B123" t="str">
            <v>10134</v>
          </cell>
          <cell r="C123" t="str">
            <v>Robert Bentley</v>
          </cell>
          <cell r="D123" t="str">
            <v>ROBERT</v>
          </cell>
          <cell r="E123" t="str">
            <v>BENTLEY</v>
          </cell>
          <cell r="F123" t="str">
            <v>MPACC1</v>
          </cell>
          <cell r="G123" t="str">
            <v>Meterperson - 1st Class</v>
          </cell>
          <cell r="H123" t="str">
            <v>311</v>
          </cell>
          <cell r="I123" t="str">
            <v>Customer Connections</v>
          </cell>
          <cell r="J123" t="str">
            <v>Full Time - Permanent</v>
          </cell>
          <cell r="K123" t="str">
            <v>MTR1</v>
          </cell>
          <cell r="L123" t="str">
            <v>Meterperson - 1st Class</v>
          </cell>
          <cell r="M123" t="str">
            <v>B</v>
          </cell>
          <cell r="N123" t="str">
            <v>W</v>
          </cell>
          <cell r="O123">
            <v>40</v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>
            <v>0.55000000000000004</v>
          </cell>
          <cell r="U123" t="str">
            <v>311</v>
          </cell>
          <cell r="V123" t="str">
            <v>101</v>
          </cell>
          <cell r="W123" t="str">
            <v>5065</v>
          </cell>
          <cell r="X123" t="str">
            <v>5065</v>
          </cell>
          <cell r="Y123" t="str">
            <v>5065</v>
          </cell>
          <cell r="Z123" t="str">
            <v>5065</v>
          </cell>
        </row>
        <row r="124">
          <cell r="B124" t="str">
            <v>10140</v>
          </cell>
          <cell r="C124" t="str">
            <v>Joe Wierda</v>
          </cell>
          <cell r="D124" t="str">
            <v>JOE</v>
          </cell>
          <cell r="E124" t="str">
            <v>WIERDA</v>
          </cell>
          <cell r="F124" t="str">
            <v>MPACC1</v>
          </cell>
          <cell r="G124" t="str">
            <v>Meterperson - 1st Class</v>
          </cell>
          <cell r="H124" t="str">
            <v>311</v>
          </cell>
          <cell r="I124" t="str">
            <v>Customer Connections</v>
          </cell>
          <cell r="J124" t="str">
            <v>Full Time - Permanent</v>
          </cell>
          <cell r="K124" t="str">
            <v>MTR1</v>
          </cell>
          <cell r="L124" t="str">
            <v>Meterperson - 1st Class</v>
          </cell>
          <cell r="M124" t="str">
            <v>B</v>
          </cell>
          <cell r="N124" t="str">
            <v>W</v>
          </cell>
          <cell r="O124">
            <v>40</v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>
            <v>0.55000000000000004</v>
          </cell>
          <cell r="U124" t="str">
            <v>311</v>
          </cell>
          <cell r="V124" t="str">
            <v>101</v>
          </cell>
          <cell r="W124" t="str">
            <v>5065</v>
          </cell>
          <cell r="X124" t="str">
            <v>5065</v>
          </cell>
          <cell r="Y124" t="str">
            <v>5065</v>
          </cell>
          <cell r="Z124" t="str">
            <v>5065</v>
          </cell>
        </row>
        <row r="125">
          <cell r="B125" t="str">
            <v>10141</v>
          </cell>
          <cell r="C125" t="str">
            <v>John Thornton</v>
          </cell>
          <cell r="D125" t="str">
            <v>JOHN</v>
          </cell>
          <cell r="E125" t="str">
            <v>THORNTON</v>
          </cell>
          <cell r="F125" t="str">
            <v>MPACC1</v>
          </cell>
          <cell r="G125" t="str">
            <v>Meterperson - 1st Class</v>
          </cell>
          <cell r="H125" t="str">
            <v>311</v>
          </cell>
          <cell r="I125" t="str">
            <v>Customer Connections</v>
          </cell>
          <cell r="J125" t="str">
            <v>Full Time - Permanent</v>
          </cell>
          <cell r="K125" t="str">
            <v>MTR1</v>
          </cell>
          <cell r="L125" t="str">
            <v>Meterperson - 1st Class</v>
          </cell>
          <cell r="M125" t="str">
            <v>B</v>
          </cell>
          <cell r="N125" t="str">
            <v>W</v>
          </cell>
          <cell r="O125">
            <v>40</v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>
            <v>0.55000000000000004</v>
          </cell>
          <cell r="U125" t="str">
            <v>311</v>
          </cell>
          <cell r="V125" t="str">
            <v>101</v>
          </cell>
          <cell r="W125" t="str">
            <v>5065</v>
          </cell>
          <cell r="X125" t="str">
            <v>5065</v>
          </cell>
          <cell r="Y125" t="str">
            <v>5065</v>
          </cell>
          <cell r="Z125" t="str">
            <v>5065</v>
          </cell>
        </row>
        <row r="126">
          <cell r="B126" t="str">
            <v>10143</v>
          </cell>
          <cell r="C126" t="str">
            <v>Peter Neumann</v>
          </cell>
          <cell r="D126" t="str">
            <v>PETER</v>
          </cell>
          <cell r="E126" t="str">
            <v>NEUMANN</v>
          </cell>
          <cell r="F126" t="str">
            <v>ENGTCC2</v>
          </cell>
          <cell r="G126" t="str">
            <v>Engineering Technologist</v>
          </cell>
          <cell r="H126" t="str">
            <v>311</v>
          </cell>
          <cell r="I126" t="str">
            <v>Customer Connections</v>
          </cell>
          <cell r="J126" t="str">
            <v>Full Time - Permanent</v>
          </cell>
          <cell r="K126" t="str">
            <v>ETECHNO</v>
          </cell>
          <cell r="L126" t="str">
            <v>Engineering Technologist</v>
          </cell>
          <cell r="M126" t="str">
            <v>B</v>
          </cell>
          <cell r="N126" t="str">
            <v>W</v>
          </cell>
          <cell r="O126">
            <v>35</v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>
            <v>0.55000000000000004</v>
          </cell>
          <cell r="U126" t="str">
            <v>311</v>
          </cell>
          <cell r="V126" t="str">
            <v>102</v>
          </cell>
          <cell r="W126" t="str">
            <v>5065</v>
          </cell>
          <cell r="X126" t="str">
            <v>5065</v>
          </cell>
          <cell r="Y126" t="str">
            <v>5065</v>
          </cell>
          <cell r="Z126" t="str">
            <v>5065</v>
          </cell>
        </row>
        <row r="127">
          <cell r="B127" t="str">
            <v>10144</v>
          </cell>
          <cell r="C127" t="str">
            <v>James Scott</v>
          </cell>
          <cell r="D127" t="str">
            <v>JAMES</v>
          </cell>
          <cell r="E127" t="str">
            <v>SCOTT</v>
          </cell>
          <cell r="F127" t="str">
            <v>MPACC1</v>
          </cell>
          <cell r="G127" t="str">
            <v>Meterperson - 1st Class</v>
          </cell>
          <cell r="H127" t="str">
            <v>311</v>
          </cell>
          <cell r="I127" t="str">
            <v>Customer Connections</v>
          </cell>
          <cell r="J127" t="str">
            <v>Full Time - Permanent</v>
          </cell>
          <cell r="K127" t="str">
            <v>MTR1</v>
          </cell>
          <cell r="L127" t="str">
            <v>Meterperson - 1st Class</v>
          </cell>
          <cell r="M127" t="str">
            <v>B</v>
          </cell>
          <cell r="N127" t="str">
            <v>W</v>
          </cell>
          <cell r="O127">
            <v>40</v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>
            <v>0.55000000000000004</v>
          </cell>
          <cell r="U127" t="str">
            <v>311</v>
          </cell>
          <cell r="V127" t="str">
            <v>101</v>
          </cell>
          <cell r="W127" t="str">
            <v>5065</v>
          </cell>
          <cell r="X127" t="str">
            <v>5065</v>
          </cell>
          <cell r="Y127" t="str">
            <v>5065</v>
          </cell>
          <cell r="Z127" t="str">
            <v>5065</v>
          </cell>
        </row>
        <row r="128">
          <cell r="B128" t="str">
            <v>10146</v>
          </cell>
          <cell r="C128" t="str">
            <v>Peter Lilley</v>
          </cell>
          <cell r="D128" t="str">
            <v>PETER</v>
          </cell>
          <cell r="E128" t="str">
            <v>LILLEY</v>
          </cell>
          <cell r="F128" t="str">
            <v>SCC1</v>
          </cell>
          <cell r="G128" t="str">
            <v>Supervisor, Customer Connections</v>
          </cell>
          <cell r="H128" t="str">
            <v>311</v>
          </cell>
          <cell r="I128" t="str">
            <v>Customer Connections</v>
          </cell>
          <cell r="J128" t="str">
            <v>Full Time - Permanent</v>
          </cell>
          <cell r="K128" t="str">
            <v>SCC</v>
          </cell>
          <cell r="L128" t="str">
            <v>Supervisor, Customer Connections</v>
          </cell>
          <cell r="M128" t="str">
            <v>N</v>
          </cell>
          <cell r="N128" t="str">
            <v>P</v>
          </cell>
          <cell r="O128">
            <v>40</v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>
            <v>0.55000000000000004</v>
          </cell>
          <cell r="U128" t="str">
            <v>311</v>
          </cell>
          <cell r="V128" t="str">
            <v>101</v>
          </cell>
          <cell r="W128" t="str">
            <v>5065</v>
          </cell>
          <cell r="X128" t="str">
            <v>5065</v>
          </cell>
          <cell r="Y128" t="str">
            <v>5065</v>
          </cell>
          <cell r="Z128" t="str">
            <v>5065</v>
          </cell>
        </row>
        <row r="129">
          <cell r="B129" t="str">
            <v>10149</v>
          </cell>
          <cell r="C129" t="str">
            <v>Daren Burke</v>
          </cell>
          <cell r="D129" t="str">
            <v>DAREN</v>
          </cell>
          <cell r="E129" t="str">
            <v>BURKE</v>
          </cell>
          <cell r="F129" t="str">
            <v>MPACC1</v>
          </cell>
          <cell r="G129" t="str">
            <v>Meterperson - 2nd Class</v>
          </cell>
          <cell r="H129" t="str">
            <v>311</v>
          </cell>
          <cell r="I129" t="str">
            <v>Customer Connections</v>
          </cell>
          <cell r="J129" t="str">
            <v>Full Time - Permanent</v>
          </cell>
          <cell r="K129" t="str">
            <v>MTR2</v>
          </cell>
          <cell r="L129" t="str">
            <v>Meterperson - 2nd Class</v>
          </cell>
          <cell r="M129" t="str">
            <v>B</v>
          </cell>
          <cell r="N129" t="str">
            <v>W</v>
          </cell>
          <cell r="O129">
            <v>40</v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>
            <v>0.55000000000000004</v>
          </cell>
          <cell r="U129" t="str">
            <v>311</v>
          </cell>
          <cell r="V129" t="str">
            <v>101</v>
          </cell>
          <cell r="W129" t="str">
            <v>5065</v>
          </cell>
          <cell r="X129" t="str">
            <v>5065</v>
          </cell>
          <cell r="Y129" t="str">
            <v>5065</v>
          </cell>
          <cell r="Z129" t="str">
            <v>5065</v>
          </cell>
        </row>
        <row r="130">
          <cell r="B130" t="str">
            <v>10150</v>
          </cell>
          <cell r="C130" t="str">
            <v>Louis Pacheco</v>
          </cell>
          <cell r="D130" t="str">
            <v>LOUIS</v>
          </cell>
          <cell r="E130" t="str">
            <v>PACHECO</v>
          </cell>
          <cell r="F130" t="str">
            <v>MPACC2</v>
          </cell>
          <cell r="G130" t="str">
            <v>Meterperson - 1st Class</v>
          </cell>
          <cell r="H130" t="str">
            <v>311</v>
          </cell>
          <cell r="I130" t="str">
            <v>Customer Connections</v>
          </cell>
          <cell r="J130" t="str">
            <v>Full Time - Permanent</v>
          </cell>
          <cell r="K130" t="str">
            <v>MTR1</v>
          </cell>
          <cell r="L130" t="str">
            <v>Meterperson - 1st Class</v>
          </cell>
          <cell r="M130" t="str">
            <v>B</v>
          </cell>
          <cell r="N130" t="str">
            <v>W</v>
          </cell>
          <cell r="O130">
            <v>40</v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>
            <v>0.55000000000000004</v>
          </cell>
          <cell r="U130" t="str">
            <v>311</v>
          </cell>
          <cell r="V130" t="str">
            <v>102</v>
          </cell>
          <cell r="W130" t="str">
            <v>5065</v>
          </cell>
          <cell r="X130" t="str">
            <v>5065</v>
          </cell>
          <cell r="Y130" t="str">
            <v>5065</v>
          </cell>
          <cell r="Z130" t="str">
            <v>5065</v>
          </cell>
        </row>
        <row r="131">
          <cell r="B131" t="str">
            <v>10168</v>
          </cell>
          <cell r="C131" t="str">
            <v>Jayne Hubatschek</v>
          </cell>
          <cell r="D131" t="str">
            <v>JAYNE</v>
          </cell>
          <cell r="E131" t="str">
            <v>HUBATSCHEK</v>
          </cell>
          <cell r="F131" t="str">
            <v>MSCSMA</v>
          </cell>
          <cell r="G131" t="str">
            <v>Meter Support Clerk</v>
          </cell>
          <cell r="H131" t="str">
            <v>311</v>
          </cell>
          <cell r="I131" t="str">
            <v>Customer Connections</v>
          </cell>
          <cell r="J131" t="str">
            <v>Full Time - Permanent</v>
          </cell>
          <cell r="K131" t="str">
            <v>MSC</v>
          </cell>
          <cell r="L131" t="str">
            <v>Meter Support Clerk</v>
          </cell>
          <cell r="M131" t="str">
            <v>B</v>
          </cell>
          <cell r="N131" t="str">
            <v>W</v>
          </cell>
          <cell r="O131">
            <v>35</v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>
            <v>0.55000000000000004</v>
          </cell>
          <cell r="U131" t="str">
            <v>311</v>
          </cell>
          <cell r="V131" t="str">
            <v>101</v>
          </cell>
          <cell r="W131" t="str">
            <v>5065</v>
          </cell>
          <cell r="X131" t="str">
            <v>5065</v>
          </cell>
          <cell r="Y131" t="str">
            <v>5065</v>
          </cell>
          <cell r="Z131" t="str">
            <v>5065</v>
          </cell>
        </row>
        <row r="132">
          <cell r="B132" t="str">
            <v>10176</v>
          </cell>
          <cell r="C132" t="str">
            <v>Lori Thornton</v>
          </cell>
          <cell r="D132" t="str">
            <v>LORI</v>
          </cell>
          <cell r="E132" t="str">
            <v>THORNTON</v>
          </cell>
          <cell r="F132" t="str">
            <v>MSCSM</v>
          </cell>
          <cell r="G132" t="str">
            <v>Meter Support Clerk</v>
          </cell>
          <cell r="H132" t="str">
            <v>311</v>
          </cell>
          <cell r="I132" t="str">
            <v>Customer Connections</v>
          </cell>
          <cell r="J132" t="str">
            <v>Full Time - Permanent</v>
          </cell>
          <cell r="K132" t="str">
            <v>MSC</v>
          </cell>
          <cell r="L132" t="str">
            <v>Meter Support Clerk</v>
          </cell>
          <cell r="M132" t="str">
            <v>B</v>
          </cell>
          <cell r="N132" t="str">
            <v>W</v>
          </cell>
          <cell r="O132">
            <v>35</v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>
            <v>0.55000000000000004</v>
          </cell>
          <cell r="U132" t="str">
            <v>311</v>
          </cell>
          <cell r="V132" t="str">
            <v>101</v>
          </cell>
          <cell r="W132" t="str">
            <v>5065</v>
          </cell>
          <cell r="X132" t="str">
            <v>5065</v>
          </cell>
          <cell r="Y132" t="str">
            <v>5065</v>
          </cell>
          <cell r="Z132" t="str">
            <v>5065</v>
          </cell>
        </row>
        <row r="133">
          <cell r="B133" t="str">
            <v>10186</v>
          </cell>
          <cell r="C133" t="str">
            <v>Anna Castaldi</v>
          </cell>
          <cell r="D133" t="str">
            <v>ANNA</v>
          </cell>
          <cell r="E133" t="str">
            <v>CASTALDI</v>
          </cell>
          <cell r="F133" t="str">
            <v>MSCSM</v>
          </cell>
          <cell r="G133" t="str">
            <v>Meter Support Clerk</v>
          </cell>
          <cell r="H133" t="str">
            <v>311</v>
          </cell>
          <cell r="I133" t="str">
            <v>Customer Connections</v>
          </cell>
          <cell r="J133" t="str">
            <v>Full Time - Permanent</v>
          </cell>
          <cell r="K133" t="str">
            <v>MSC</v>
          </cell>
          <cell r="L133" t="str">
            <v>Meter Support Clerk</v>
          </cell>
          <cell r="M133" t="str">
            <v>B</v>
          </cell>
          <cell r="N133" t="str">
            <v>W</v>
          </cell>
          <cell r="O133">
            <v>35</v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>
            <v>0.55000000000000004</v>
          </cell>
          <cell r="U133" t="str">
            <v>311</v>
          </cell>
          <cell r="V133" t="str">
            <v>101</v>
          </cell>
          <cell r="W133" t="str">
            <v>5065</v>
          </cell>
          <cell r="X133" t="str">
            <v>5065</v>
          </cell>
          <cell r="Y133" t="str">
            <v>5065</v>
          </cell>
          <cell r="Z133" t="str">
            <v>5065</v>
          </cell>
        </row>
        <row r="134">
          <cell r="B134" t="str">
            <v>10192</v>
          </cell>
          <cell r="C134" t="str">
            <v>David Woodcock</v>
          </cell>
          <cell r="D134" t="str">
            <v>DAVID</v>
          </cell>
          <cell r="E134" t="str">
            <v>WOODCOCK</v>
          </cell>
          <cell r="F134" t="str">
            <v>MPACC2</v>
          </cell>
          <cell r="G134" t="str">
            <v>Meterperson - 1st Class</v>
          </cell>
          <cell r="H134" t="str">
            <v>311</v>
          </cell>
          <cell r="I134" t="str">
            <v>Customer Connections</v>
          </cell>
          <cell r="J134" t="str">
            <v>Full Time - Permanent</v>
          </cell>
          <cell r="K134" t="str">
            <v>MTR1</v>
          </cell>
          <cell r="L134" t="str">
            <v>Meterperson - 1st Class</v>
          </cell>
          <cell r="M134" t="str">
            <v>B</v>
          </cell>
          <cell r="N134" t="str">
            <v>W</v>
          </cell>
          <cell r="O134">
            <v>40</v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>
            <v>0.55000000000000004</v>
          </cell>
          <cell r="U134" t="str">
            <v>311</v>
          </cell>
          <cell r="V134" t="str">
            <v>102</v>
          </cell>
          <cell r="W134" t="str">
            <v>5065</v>
          </cell>
          <cell r="X134" t="str">
            <v>5065</v>
          </cell>
          <cell r="Y134" t="str">
            <v>5065</v>
          </cell>
          <cell r="Z134" t="str">
            <v>5065</v>
          </cell>
        </row>
        <row r="135">
          <cell r="B135" t="str">
            <v>10193</v>
          </cell>
          <cell r="C135" t="str">
            <v>Kathy Borcic</v>
          </cell>
          <cell r="D135" t="str">
            <v>KATHY</v>
          </cell>
          <cell r="E135" t="str">
            <v>BORCIC</v>
          </cell>
          <cell r="F135" t="str">
            <v>MSCSM</v>
          </cell>
          <cell r="G135" t="str">
            <v>Meter Support Clerk</v>
          </cell>
          <cell r="H135" t="str">
            <v>311</v>
          </cell>
          <cell r="I135" t="str">
            <v>Customer Connections</v>
          </cell>
          <cell r="J135" t="str">
            <v>Full Time - Permanent</v>
          </cell>
          <cell r="K135" t="str">
            <v>MSC</v>
          </cell>
          <cell r="L135" t="str">
            <v>Meter Support Clerk</v>
          </cell>
          <cell r="M135" t="str">
            <v>B</v>
          </cell>
          <cell r="N135" t="str">
            <v>W</v>
          </cell>
          <cell r="O135">
            <v>35</v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>
            <v>0.55000000000000004</v>
          </cell>
          <cell r="U135" t="str">
            <v>311</v>
          </cell>
          <cell r="V135" t="str">
            <v>101</v>
          </cell>
          <cell r="W135" t="str">
            <v>5065</v>
          </cell>
          <cell r="X135" t="str">
            <v>5065</v>
          </cell>
          <cell r="Y135" t="str">
            <v>5065</v>
          </cell>
          <cell r="Z135" t="str">
            <v>5065</v>
          </cell>
        </row>
        <row r="136">
          <cell r="B136" t="str">
            <v>10203</v>
          </cell>
          <cell r="C136" t="str">
            <v>Greg Ballinger</v>
          </cell>
          <cell r="D136" t="str">
            <v>GREG</v>
          </cell>
          <cell r="E136" t="str">
            <v>BALLINGER</v>
          </cell>
          <cell r="F136" t="str">
            <v>SCC2</v>
          </cell>
          <cell r="G136" t="str">
            <v>Supervisor, Customer Connections</v>
          </cell>
          <cell r="H136" t="str">
            <v>311</v>
          </cell>
          <cell r="I136" t="str">
            <v>Customer Connections</v>
          </cell>
          <cell r="J136" t="str">
            <v>Full Time - Permanent</v>
          </cell>
          <cell r="K136" t="str">
            <v>SCC</v>
          </cell>
          <cell r="L136" t="str">
            <v>Supervisor, Customer Connections</v>
          </cell>
          <cell r="M136" t="str">
            <v>N</v>
          </cell>
          <cell r="N136" t="str">
            <v>P</v>
          </cell>
          <cell r="O136">
            <v>40</v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>
            <v>0.55000000000000004</v>
          </cell>
          <cell r="U136" t="str">
            <v>311</v>
          </cell>
          <cell r="V136" t="str">
            <v>102</v>
          </cell>
          <cell r="W136" t="str">
            <v>5065</v>
          </cell>
          <cell r="X136" t="str">
            <v>5065</v>
          </cell>
          <cell r="Y136" t="str">
            <v>5065</v>
          </cell>
          <cell r="Z136" t="str">
            <v>5065</v>
          </cell>
        </row>
        <row r="137">
          <cell r="B137" t="str">
            <v>10245</v>
          </cell>
          <cell r="C137" t="str">
            <v>Darlene Nelson</v>
          </cell>
          <cell r="D137" t="str">
            <v>DARLENE</v>
          </cell>
          <cell r="E137" t="str">
            <v>NELSON</v>
          </cell>
          <cell r="F137" t="str">
            <v>MSCCC</v>
          </cell>
          <cell r="G137" t="str">
            <v>Meter Support Clerk</v>
          </cell>
          <cell r="H137" t="str">
            <v>311</v>
          </cell>
          <cell r="I137" t="str">
            <v>Customer Connections</v>
          </cell>
          <cell r="J137" t="str">
            <v>Full Time - Permanent</v>
          </cell>
          <cell r="K137" t="str">
            <v>MSC</v>
          </cell>
          <cell r="L137" t="str">
            <v>Meter Support Clerk</v>
          </cell>
          <cell r="M137" t="str">
            <v>B</v>
          </cell>
          <cell r="N137" t="str">
            <v>W</v>
          </cell>
          <cell r="O137">
            <v>35</v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>
            <v>0.55000000000000004</v>
          </cell>
          <cell r="U137" t="str">
            <v>311</v>
          </cell>
          <cell r="V137" t="str">
            <v>102</v>
          </cell>
          <cell r="W137" t="str">
            <v>5065</v>
          </cell>
          <cell r="X137" t="str">
            <v>5065</v>
          </cell>
          <cell r="Y137" t="str">
            <v>5065</v>
          </cell>
          <cell r="Z137" t="str">
            <v>5065</v>
          </cell>
        </row>
        <row r="138">
          <cell r="B138" t="str">
            <v>10498</v>
          </cell>
          <cell r="C138" t="str">
            <v>Ketan Patel</v>
          </cell>
          <cell r="D138" t="str">
            <v>KETAN</v>
          </cell>
          <cell r="E138" t="str">
            <v>PATEL</v>
          </cell>
          <cell r="F138" t="str">
            <v>ENGTCC1</v>
          </cell>
          <cell r="G138" t="str">
            <v>Engineering Technician 2</v>
          </cell>
          <cell r="H138" t="str">
            <v>311</v>
          </cell>
          <cell r="I138" t="str">
            <v>Customer Connections</v>
          </cell>
          <cell r="J138" t="str">
            <v>Full Time - Permanent</v>
          </cell>
          <cell r="K138" t="str">
            <v>ETECH2</v>
          </cell>
          <cell r="L138" t="str">
            <v>Engineering Technician 2</v>
          </cell>
          <cell r="M138" t="str">
            <v>B</v>
          </cell>
          <cell r="N138" t="str">
            <v>W</v>
          </cell>
          <cell r="O138">
            <v>35</v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>
            <v>0.55000000000000004</v>
          </cell>
          <cell r="U138" t="str">
            <v>311</v>
          </cell>
          <cell r="V138" t="str">
            <v>101</v>
          </cell>
          <cell r="W138" t="str">
            <v>5065</v>
          </cell>
          <cell r="X138" t="str">
            <v>5065</v>
          </cell>
          <cell r="Y138" t="str">
            <v>5065</v>
          </cell>
          <cell r="Z138" t="str">
            <v>5065</v>
          </cell>
        </row>
        <row r="139">
          <cell r="B139" t="str">
            <v>10712</v>
          </cell>
          <cell r="C139" t="str">
            <v>Adolph Heersink</v>
          </cell>
          <cell r="D139" t="str">
            <v>ADOLPH</v>
          </cell>
          <cell r="E139" t="str">
            <v>HEERSINK</v>
          </cell>
          <cell r="F139" t="str">
            <v>MPACC1</v>
          </cell>
          <cell r="G139" t="str">
            <v>Meterperson - 1st Class</v>
          </cell>
          <cell r="H139" t="str">
            <v>311</v>
          </cell>
          <cell r="I139" t="str">
            <v>Customer Connections</v>
          </cell>
          <cell r="J139" t="str">
            <v>Full Time - Permanent</v>
          </cell>
          <cell r="K139" t="str">
            <v>MTR1</v>
          </cell>
          <cell r="L139" t="str">
            <v>Meterperson - 1st Class</v>
          </cell>
          <cell r="M139" t="str">
            <v>B</v>
          </cell>
          <cell r="N139" t="str">
            <v>W</v>
          </cell>
          <cell r="O139">
            <v>40</v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>
            <v>0.55000000000000004</v>
          </cell>
          <cell r="U139" t="str">
            <v>311</v>
          </cell>
          <cell r="V139" t="str">
            <v>101</v>
          </cell>
          <cell r="W139" t="str">
            <v>5065</v>
          </cell>
          <cell r="X139" t="str">
            <v>5065</v>
          </cell>
          <cell r="Y139" t="str">
            <v>5065</v>
          </cell>
          <cell r="Z139" t="str">
            <v>5065</v>
          </cell>
        </row>
        <row r="140">
          <cell r="B140" t="str">
            <v>10768</v>
          </cell>
          <cell r="C140" t="str">
            <v>Alan Vance</v>
          </cell>
          <cell r="D140" t="str">
            <v>ALAN</v>
          </cell>
          <cell r="E140" t="str">
            <v>VANCE</v>
          </cell>
          <cell r="F140" t="str">
            <v>MCC</v>
          </cell>
          <cell r="G140" t="str">
            <v>Manager, Customer Connections</v>
          </cell>
          <cell r="H140" t="str">
            <v>311</v>
          </cell>
          <cell r="I140" t="str">
            <v>Customer Connections</v>
          </cell>
          <cell r="J140" t="str">
            <v>Full Time - Permanent</v>
          </cell>
          <cell r="K140" t="str">
            <v>MCC</v>
          </cell>
          <cell r="L140" t="str">
            <v>Manager, Customer Connections</v>
          </cell>
          <cell r="M140" t="str">
            <v>N</v>
          </cell>
          <cell r="N140" t="str">
            <v>P</v>
          </cell>
          <cell r="O140">
            <v>40</v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>
            <v>0.55000000000000004</v>
          </cell>
          <cell r="U140" t="str">
            <v>311</v>
          </cell>
          <cell r="V140" t="str">
            <v>101</v>
          </cell>
          <cell r="W140" t="str">
            <v>5065</v>
          </cell>
          <cell r="X140" t="str">
            <v>5065</v>
          </cell>
          <cell r="Y140" t="str">
            <v>5065</v>
          </cell>
          <cell r="Z140" t="str">
            <v>5065</v>
          </cell>
        </row>
        <row r="141">
          <cell r="B141" t="str">
            <v>10774</v>
          </cell>
          <cell r="C141" t="str">
            <v>Michael Corlis</v>
          </cell>
          <cell r="D141" t="str">
            <v>MICHAEL</v>
          </cell>
          <cell r="E141" t="str">
            <v>CORLIS</v>
          </cell>
          <cell r="F141" t="str">
            <v>MPACC1</v>
          </cell>
          <cell r="G141" t="str">
            <v>Meterperson - 1st Class</v>
          </cell>
          <cell r="H141" t="str">
            <v>311</v>
          </cell>
          <cell r="I141" t="str">
            <v>Customer Connections</v>
          </cell>
          <cell r="J141" t="str">
            <v>Full Time - Permanent</v>
          </cell>
          <cell r="K141" t="str">
            <v>MTR1</v>
          </cell>
          <cell r="L141" t="str">
            <v>Meterperson - 1st Class</v>
          </cell>
          <cell r="M141" t="str">
            <v>B</v>
          </cell>
          <cell r="N141" t="str">
            <v>W</v>
          </cell>
          <cell r="O141">
            <v>40</v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>
            <v>0.55000000000000004</v>
          </cell>
          <cell r="U141" t="str">
            <v>311</v>
          </cell>
          <cell r="V141" t="str">
            <v>101</v>
          </cell>
          <cell r="W141" t="str">
            <v>5065</v>
          </cell>
          <cell r="X141" t="str">
            <v>5065</v>
          </cell>
          <cell r="Y141" t="str">
            <v>5065</v>
          </cell>
          <cell r="Z141" t="str">
            <v>5065</v>
          </cell>
        </row>
        <row r="142">
          <cell r="B142" t="str">
            <v>10777</v>
          </cell>
          <cell r="C142" t="str">
            <v>Phongsack Boualavong</v>
          </cell>
          <cell r="D142" t="str">
            <v>PHONGSACK</v>
          </cell>
          <cell r="E142" t="str">
            <v>BOUALAVONG</v>
          </cell>
          <cell r="F142" t="str">
            <v>MPACC1</v>
          </cell>
          <cell r="G142" t="str">
            <v>Meterperson - 1st Class</v>
          </cell>
          <cell r="H142" t="str">
            <v>311</v>
          </cell>
          <cell r="I142" t="str">
            <v>Customer Connections</v>
          </cell>
          <cell r="J142" t="str">
            <v>Full Time - Permanent</v>
          </cell>
          <cell r="K142" t="str">
            <v>MTR1</v>
          </cell>
          <cell r="L142" t="str">
            <v>Meterperson - 1st Class</v>
          </cell>
          <cell r="M142" t="str">
            <v>B</v>
          </cell>
          <cell r="N142" t="str">
            <v>W</v>
          </cell>
          <cell r="O142">
            <v>40</v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>
            <v>0.55000000000000004</v>
          </cell>
          <cell r="U142" t="str">
            <v>311</v>
          </cell>
          <cell r="V142" t="str">
            <v>101</v>
          </cell>
          <cell r="W142" t="str">
            <v>5065</v>
          </cell>
          <cell r="X142" t="str">
            <v>5065</v>
          </cell>
          <cell r="Y142" t="str">
            <v>5065</v>
          </cell>
          <cell r="Z142" t="str">
            <v>5065</v>
          </cell>
        </row>
        <row r="143">
          <cell r="B143" t="str">
            <v>10828</v>
          </cell>
          <cell r="C143" t="str">
            <v>Mike Descamps</v>
          </cell>
          <cell r="D143" t="str">
            <v>MIKE</v>
          </cell>
          <cell r="E143" t="str">
            <v>DESCAMPS</v>
          </cell>
          <cell r="F143" t="str">
            <v>AMP1CC1</v>
          </cell>
          <cell r="G143" t="str">
            <v>Meterperson - Apprentice</v>
          </cell>
          <cell r="H143" t="str">
            <v>311</v>
          </cell>
          <cell r="I143" t="str">
            <v>Customer Connections</v>
          </cell>
          <cell r="J143" t="str">
            <v>Full Time - Permanent</v>
          </cell>
          <cell r="K143" t="str">
            <v>MTRA</v>
          </cell>
          <cell r="L143" t="str">
            <v>Meterperson - Apprentice</v>
          </cell>
          <cell r="M143" t="str">
            <v>B</v>
          </cell>
          <cell r="N143" t="str">
            <v>W</v>
          </cell>
          <cell r="O143">
            <v>40</v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>
            <v>0.55000000000000004</v>
          </cell>
          <cell r="U143" t="str">
            <v>311</v>
          </cell>
          <cell r="V143" t="str">
            <v>101</v>
          </cell>
          <cell r="W143" t="str">
            <v>5065</v>
          </cell>
          <cell r="X143" t="str">
            <v>5065</v>
          </cell>
          <cell r="Y143" t="str">
            <v>5065</v>
          </cell>
          <cell r="Z143" t="str">
            <v>5065</v>
          </cell>
        </row>
        <row r="144">
          <cell r="B144" t="str">
            <v>10202</v>
          </cell>
          <cell r="C144" t="str">
            <v>Brent Murray</v>
          </cell>
          <cell r="D144" t="str">
            <v>BRENT</v>
          </cell>
          <cell r="E144" t="str">
            <v>MURRAY</v>
          </cell>
          <cell r="F144" t="str">
            <v>MM-T</v>
          </cell>
          <cell r="G144" t="str">
            <v>Manager, Meter Communications &amp; Technology</v>
          </cell>
          <cell r="H144" t="str">
            <v>313</v>
          </cell>
          <cell r="I144" t="str">
            <v>Advance Meter Inventory/Meter Data Management &amp; Repository</v>
          </cell>
          <cell r="J144" t="str">
            <v>Full Time - Permanent</v>
          </cell>
          <cell r="K144" t="str">
            <v>MMT&amp;C</v>
          </cell>
          <cell r="L144" t="str">
            <v>Manager, Meter Communications &amp; Technology</v>
          </cell>
          <cell r="M144" t="str">
            <v>N</v>
          </cell>
          <cell r="N144" t="str">
            <v>P</v>
          </cell>
          <cell r="O144">
            <v>35</v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>
            <v>0.55000000000000004</v>
          </cell>
          <cell r="U144" t="str">
            <v>313</v>
          </cell>
          <cell r="V144" t="str">
            <v>101</v>
          </cell>
          <cell r="W144" t="str">
            <v>9909</v>
          </cell>
          <cell r="X144" t="str">
            <v>9909</v>
          </cell>
          <cell r="Y144">
            <v>5065</v>
          </cell>
          <cell r="Z144">
            <v>5065</v>
          </cell>
        </row>
        <row r="145">
          <cell r="B145" t="str">
            <v>10101</v>
          </cell>
          <cell r="C145" t="str">
            <v>Sunil Becharbhai</v>
          </cell>
          <cell r="D145" t="str">
            <v>SUNIL</v>
          </cell>
          <cell r="E145" t="str">
            <v>BECHARBHAI</v>
          </cell>
          <cell r="F145" t="str">
            <v>MMARK</v>
          </cell>
          <cell r="G145" t="str">
            <v>Manager, Marketing</v>
          </cell>
          <cell r="H145" t="str">
            <v>330</v>
          </cell>
          <cell r="I145" t="str">
            <v>Conservation &amp; Demand Management</v>
          </cell>
          <cell r="J145" t="str">
            <v>Full Time - Permanent</v>
          </cell>
          <cell r="K145" t="str">
            <v>MMKTG</v>
          </cell>
          <cell r="L145" t="str">
            <v>Manager, Marketing</v>
          </cell>
          <cell r="M145" t="str">
            <v>N</v>
          </cell>
          <cell r="N145" t="str">
            <v>P</v>
          </cell>
          <cell r="O145">
            <v>35</v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>
            <v>0.55000000000000004</v>
          </cell>
          <cell r="U145" t="str">
            <v>330</v>
          </cell>
          <cell r="V145" t="str">
            <v>101</v>
          </cell>
          <cell r="W145" t="str">
            <v>5410</v>
          </cell>
          <cell r="X145" t="str">
            <v>5410</v>
          </cell>
          <cell r="Y145">
            <v>5415</v>
          </cell>
          <cell r="Z145">
            <v>5415</v>
          </cell>
        </row>
        <row r="146">
          <cell r="B146" t="str">
            <v>10215</v>
          </cell>
          <cell r="C146" t="str">
            <v>Dorothy Holme</v>
          </cell>
          <cell r="D146" t="str">
            <v>DOROTHY</v>
          </cell>
          <cell r="E146" t="str">
            <v>HOLME</v>
          </cell>
          <cell r="F146" t="str">
            <v>CONCLK</v>
          </cell>
          <cell r="G146" t="str">
            <v>Conservation Clerk</v>
          </cell>
          <cell r="H146" t="str">
            <v>330</v>
          </cell>
          <cell r="I146" t="str">
            <v>Conservation &amp; Demand Management</v>
          </cell>
          <cell r="J146" t="str">
            <v>Full Time - Permanent</v>
          </cell>
          <cell r="K146" t="str">
            <v>CONC</v>
          </cell>
          <cell r="L146" t="str">
            <v>Conservation Clerk</v>
          </cell>
          <cell r="M146" t="str">
            <v>B</v>
          </cell>
          <cell r="N146" t="str">
            <v>W</v>
          </cell>
          <cell r="O146">
            <v>35</v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>
            <v>0.55000000000000004</v>
          </cell>
          <cell r="U146" t="str">
            <v>330</v>
          </cell>
          <cell r="V146" t="str">
            <v>101</v>
          </cell>
          <cell r="W146" t="str">
            <v>5415</v>
          </cell>
          <cell r="X146" t="str">
            <v>5415</v>
          </cell>
          <cell r="Y146">
            <v>5415</v>
          </cell>
          <cell r="Z146">
            <v>5415</v>
          </cell>
        </row>
        <row r="147">
          <cell r="B147" t="str">
            <v>10244</v>
          </cell>
          <cell r="C147" t="str">
            <v>Brian Smith</v>
          </cell>
          <cell r="D147" t="str">
            <v>BRIAN</v>
          </cell>
          <cell r="E147" t="str">
            <v>SMITH</v>
          </cell>
          <cell r="F147" t="str">
            <v>CCO</v>
          </cell>
          <cell r="G147" t="str">
            <v>Chief Conservation Officer</v>
          </cell>
          <cell r="H147" t="str">
            <v>330</v>
          </cell>
          <cell r="I147" t="str">
            <v>Conservation &amp; Demand Management</v>
          </cell>
          <cell r="J147" t="str">
            <v>Full Time - Permanent</v>
          </cell>
          <cell r="K147" t="str">
            <v>CCO</v>
          </cell>
          <cell r="L147" t="str">
            <v>Chief Conservation Officer</v>
          </cell>
          <cell r="M147" t="str">
            <v>N</v>
          </cell>
          <cell r="N147" t="str">
            <v>P</v>
          </cell>
          <cell r="O147">
            <v>35</v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>
            <v>0.55000000000000004</v>
          </cell>
          <cell r="U147" t="str">
            <v>330</v>
          </cell>
          <cell r="V147" t="str">
            <v>101</v>
          </cell>
          <cell r="W147" t="str">
            <v>5415</v>
          </cell>
          <cell r="X147" t="str">
            <v>5415</v>
          </cell>
          <cell r="Y147">
            <v>5415</v>
          </cell>
          <cell r="Z147">
            <v>5415</v>
          </cell>
        </row>
        <row r="148">
          <cell r="B148" t="str">
            <v>10270</v>
          </cell>
          <cell r="C148" t="str">
            <v>Michael Thornhill</v>
          </cell>
          <cell r="D148" t="str">
            <v>MICHAEL</v>
          </cell>
          <cell r="E148" t="str">
            <v>THORNHILL</v>
          </cell>
          <cell r="F148" t="str">
            <v>SPCON</v>
          </cell>
          <cell r="G148" t="str">
            <v>Specialist, Conservation</v>
          </cell>
          <cell r="H148" t="str">
            <v>330</v>
          </cell>
          <cell r="I148" t="str">
            <v>Conservation &amp; Demand Management</v>
          </cell>
          <cell r="J148" t="str">
            <v>Contractor</v>
          </cell>
          <cell r="K148" t="str">
            <v>SPECON</v>
          </cell>
          <cell r="L148" t="str">
            <v>Specialist, Conservation</v>
          </cell>
          <cell r="M148" t="str">
            <v>N</v>
          </cell>
          <cell r="N148" t="str">
            <v>P</v>
          </cell>
          <cell r="O148">
            <v>40</v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>
            <v>0.55000000000000004</v>
          </cell>
          <cell r="U148" t="str">
            <v>330</v>
          </cell>
          <cell r="V148" t="str">
            <v>101</v>
          </cell>
          <cell r="W148" t="str">
            <v>5415</v>
          </cell>
          <cell r="X148" t="str">
            <v>5415</v>
          </cell>
          <cell r="Y148">
            <v>5415</v>
          </cell>
          <cell r="Z148">
            <v>5415</v>
          </cell>
        </row>
        <row r="149">
          <cell r="B149" t="str">
            <v>10792</v>
          </cell>
          <cell r="C149" t="str">
            <v>Brad Gallant</v>
          </cell>
          <cell r="D149" t="str">
            <v>Brad</v>
          </cell>
          <cell r="E149" t="str">
            <v>Gallant</v>
          </cell>
          <cell r="F149" t="str">
            <v>SPECKA</v>
          </cell>
          <cell r="G149" t="str">
            <v>Manager, Commercial Conservation and Demand Management</v>
          </cell>
          <cell r="H149" t="str">
            <v>330</v>
          </cell>
          <cell r="I149" t="str">
            <v>Conservation &amp; Demand Management</v>
          </cell>
          <cell r="J149" t="str">
            <v>Full Time - Permanent</v>
          </cell>
          <cell r="K149" t="str">
            <v>MCCDM</v>
          </cell>
          <cell r="L149" t="str">
            <v>Manager, Commercial Conservation and Demand Management</v>
          </cell>
          <cell r="M149" t="str">
            <v>N</v>
          </cell>
          <cell r="N149" t="str">
            <v>P</v>
          </cell>
          <cell r="O149">
            <v>35</v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>
            <v>0.55000000000000004</v>
          </cell>
          <cell r="U149" t="str">
            <v>330</v>
          </cell>
          <cell r="V149" t="str">
            <v>101</v>
          </cell>
          <cell r="W149" t="str">
            <v>5415</v>
          </cell>
          <cell r="X149" t="str">
            <v>5415</v>
          </cell>
          <cell r="Y149">
            <v>5415</v>
          </cell>
          <cell r="Z149">
            <v>5415</v>
          </cell>
        </row>
        <row r="150">
          <cell r="B150" t="str">
            <v>10891</v>
          </cell>
          <cell r="C150" t="str">
            <v>Cynthia Waters</v>
          </cell>
          <cell r="D150" t="str">
            <v>CYNTHIA</v>
          </cell>
          <cell r="E150" t="str">
            <v>WATERS</v>
          </cell>
          <cell r="F150" t="str">
            <v>CONCLK</v>
          </cell>
          <cell r="G150" t="str">
            <v>Conservation Clerk</v>
          </cell>
          <cell r="H150" t="str">
            <v>330</v>
          </cell>
          <cell r="I150" t="str">
            <v>Conservation &amp; Demand Management</v>
          </cell>
          <cell r="J150" t="str">
            <v>Full Time - Permanent</v>
          </cell>
          <cell r="K150" t="str">
            <v>CONC</v>
          </cell>
          <cell r="L150" t="str">
            <v>Conservation Clerk</v>
          </cell>
          <cell r="M150" t="str">
            <v>B</v>
          </cell>
          <cell r="N150" t="str">
            <v>W</v>
          </cell>
          <cell r="O150">
            <v>35</v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>
            <v>0.55000000000000004</v>
          </cell>
          <cell r="U150" t="str">
            <v>330</v>
          </cell>
          <cell r="V150" t="str">
            <v>101</v>
          </cell>
          <cell r="W150" t="str">
            <v>5415</v>
          </cell>
          <cell r="X150" t="str">
            <v>5415</v>
          </cell>
          <cell r="Y150">
            <v>5415</v>
          </cell>
          <cell r="Z150">
            <v>5415</v>
          </cell>
        </row>
        <row r="151">
          <cell r="B151" t="str">
            <v>10223</v>
          </cell>
          <cell r="C151" t="str">
            <v>Frank Fabiano</v>
          </cell>
          <cell r="D151" t="str">
            <v>FRANK</v>
          </cell>
          <cell r="E151" t="str">
            <v>FABIANO</v>
          </cell>
          <cell r="F151" t="str">
            <v>DCUS</v>
          </cell>
          <cell r="G151" t="str">
            <v>Director, Customer Services</v>
          </cell>
          <cell r="H151" t="str">
            <v>391</v>
          </cell>
          <cell r="I151" t="str">
            <v>Customer Care - Corporate</v>
          </cell>
          <cell r="J151" t="str">
            <v>Full Time - Permanent</v>
          </cell>
          <cell r="K151" t="str">
            <v>DCUS</v>
          </cell>
          <cell r="L151" t="str">
            <v>Director, Customer Services</v>
          </cell>
          <cell r="M151" t="str">
            <v>N</v>
          </cell>
          <cell r="N151" t="str">
            <v>P</v>
          </cell>
          <cell r="O151">
            <v>35</v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>
            <v>0.55000000000000004</v>
          </cell>
          <cell r="U151" t="str">
            <v>301</v>
          </cell>
          <cell r="V151" t="str">
            <v>101</v>
          </cell>
          <cell r="W151" t="str">
            <v>5065</v>
          </cell>
          <cell r="X151" t="str">
            <v>5065</v>
          </cell>
          <cell r="Y151">
            <v>9909</v>
          </cell>
          <cell r="Z151">
            <v>9909</v>
          </cell>
        </row>
        <row r="152">
          <cell r="B152" t="str">
            <v>10242</v>
          </cell>
          <cell r="C152" t="str">
            <v>Shelley Parker</v>
          </cell>
          <cell r="D152" t="str">
            <v>SHELLEY</v>
          </cell>
          <cell r="E152" t="str">
            <v>PARKER</v>
          </cell>
          <cell r="F152" t="str">
            <v>MCS</v>
          </cell>
          <cell r="G152" t="str">
            <v>Manager, Customer Services</v>
          </cell>
          <cell r="H152" t="str">
            <v>391</v>
          </cell>
          <cell r="I152" t="str">
            <v>Customer Care - Customer Service</v>
          </cell>
          <cell r="J152" t="str">
            <v>Full Time - Permanent</v>
          </cell>
          <cell r="K152" t="str">
            <v>MCS</v>
          </cell>
          <cell r="L152" t="str">
            <v>Manager, Customer Services</v>
          </cell>
          <cell r="M152" t="str">
            <v>N</v>
          </cell>
          <cell r="N152" t="str">
            <v>P</v>
          </cell>
          <cell r="O152">
            <v>35</v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>
            <v>0.55000000000000004</v>
          </cell>
          <cell r="U152" t="str">
            <v>303</v>
          </cell>
          <cell r="V152" t="str">
            <v>101</v>
          </cell>
          <cell r="W152" t="str">
            <v>9909</v>
          </cell>
          <cell r="X152" t="str">
            <v>9909</v>
          </cell>
          <cell r="Y152" t="str">
            <v>9909</v>
          </cell>
          <cell r="Z152" t="str">
            <v>9909</v>
          </cell>
        </row>
        <row r="153">
          <cell r="B153" t="str">
            <v>10826</v>
          </cell>
          <cell r="C153" t="str">
            <v>Jim Patterson</v>
          </cell>
          <cell r="D153" t="str">
            <v>JIM</v>
          </cell>
          <cell r="E153" t="str">
            <v>PATTERSON</v>
          </cell>
          <cell r="F153" t="str">
            <v>DCC</v>
          </cell>
          <cell r="G153" t="str">
            <v>Director, Customer Connections</v>
          </cell>
          <cell r="H153" t="str">
            <v>392</v>
          </cell>
          <cell r="I153" t="str">
            <v>Customer Connections - Management</v>
          </cell>
          <cell r="J153" t="str">
            <v>Full Time - Permanent</v>
          </cell>
          <cell r="K153" t="str">
            <v>DCC</v>
          </cell>
          <cell r="L153" t="str">
            <v>Director, Customer Connections</v>
          </cell>
          <cell r="M153" t="str">
            <v>N</v>
          </cell>
          <cell r="N153" t="str">
            <v>P</v>
          </cell>
          <cell r="O153">
            <v>35</v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>
            <v>0.55000000000000004</v>
          </cell>
          <cell r="U153" t="str">
            <v>392</v>
          </cell>
          <cell r="V153" t="str">
            <v>101</v>
          </cell>
          <cell r="W153" t="str">
            <v>5065</v>
          </cell>
          <cell r="X153" t="str">
            <v>5065</v>
          </cell>
          <cell r="Y153" t="str">
            <v>5065</v>
          </cell>
          <cell r="Z153" t="str">
            <v>5065</v>
          </cell>
        </row>
        <row r="154">
          <cell r="B154" t="str">
            <v>10499</v>
          </cell>
          <cell r="C154" t="str">
            <v>Brian Macdonald</v>
          </cell>
          <cell r="D154" t="str">
            <v>BRIAN</v>
          </cell>
          <cell r="E154" t="str">
            <v>MACDONALD</v>
          </cell>
          <cell r="F154" t="str">
            <v>FABA</v>
          </cell>
          <cell r="G154" t="str">
            <v>Financial Analyst, Business Dev.</v>
          </cell>
          <cell r="H154" t="str">
            <v>400</v>
          </cell>
          <cell r="I154" t="str">
            <v>Business Development - Executive</v>
          </cell>
          <cell r="J154" t="str">
            <v>Full Time - Permanent</v>
          </cell>
          <cell r="K154" t="str">
            <v>FABA</v>
          </cell>
          <cell r="L154" t="str">
            <v>Financial Analyst, Business Dev.</v>
          </cell>
          <cell r="M154" t="str">
            <v>N</v>
          </cell>
          <cell r="N154" t="str">
            <v>P</v>
          </cell>
          <cell r="O154">
            <v>35</v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>
            <v>0.7</v>
          </cell>
          <cell r="U154" t="str">
            <v>400</v>
          </cell>
          <cell r="V154" t="str">
            <v>101</v>
          </cell>
          <cell r="W154" t="str">
            <v>5610</v>
          </cell>
          <cell r="X154" t="str">
            <v>5610</v>
          </cell>
          <cell r="Y154" t="str">
            <v>5610</v>
          </cell>
          <cell r="Z154" t="str">
            <v>5610</v>
          </cell>
        </row>
        <row r="155">
          <cell r="B155" t="str">
            <v>10501</v>
          </cell>
          <cell r="C155" t="str">
            <v>Neil Freeman</v>
          </cell>
          <cell r="D155" t="str">
            <v>NEIL</v>
          </cell>
          <cell r="E155" t="str">
            <v>FREEMAN</v>
          </cell>
          <cell r="F155" t="str">
            <v>VPBD</v>
          </cell>
          <cell r="G155" t="str">
            <v>Vice President, Business Development</v>
          </cell>
          <cell r="H155" t="str">
            <v>400</v>
          </cell>
          <cell r="I155" t="str">
            <v>Business Development - Executive</v>
          </cell>
          <cell r="J155" t="str">
            <v>Full Time - Permanent</v>
          </cell>
          <cell r="K155" t="str">
            <v>VPBD</v>
          </cell>
          <cell r="L155" t="str">
            <v>Vice President, Business Development</v>
          </cell>
          <cell r="M155" t="str">
            <v>N</v>
          </cell>
          <cell r="N155" t="str">
            <v>P</v>
          </cell>
          <cell r="O155">
            <v>35</v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>
            <v>0.7</v>
          </cell>
          <cell r="U155" t="str">
            <v>400</v>
          </cell>
          <cell r="V155" t="str">
            <v>101</v>
          </cell>
          <cell r="W155" t="str">
            <v>5605</v>
          </cell>
          <cell r="X155" t="str">
            <v>5605</v>
          </cell>
          <cell r="Y155" t="str">
            <v>5605</v>
          </cell>
          <cell r="Z155" t="str">
            <v>5605</v>
          </cell>
        </row>
        <row r="156">
          <cell r="B156" t="str">
            <v>10521</v>
          </cell>
          <cell r="C156" t="str">
            <v>Brian Lennie</v>
          </cell>
          <cell r="D156" t="str">
            <v>BRIAN</v>
          </cell>
          <cell r="E156" t="str">
            <v>LENNIE</v>
          </cell>
          <cell r="F156" t="str">
            <v>POLAD</v>
          </cell>
          <cell r="G156" t="str">
            <v>Policy Advisor</v>
          </cell>
          <cell r="H156" t="str">
            <v>400</v>
          </cell>
          <cell r="I156" t="str">
            <v>Business Development - Executive</v>
          </cell>
          <cell r="J156" t="str">
            <v>Full Time - Permanent</v>
          </cell>
          <cell r="K156" t="str">
            <v>POLADV</v>
          </cell>
          <cell r="L156" t="str">
            <v>Policy Advisor</v>
          </cell>
          <cell r="M156" t="str">
            <v>N</v>
          </cell>
          <cell r="N156" t="str">
            <v>P</v>
          </cell>
          <cell r="O156">
            <v>35</v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>
            <v>0.7</v>
          </cell>
          <cell r="U156" t="str">
            <v>400</v>
          </cell>
          <cell r="V156" t="str">
            <v>101</v>
          </cell>
          <cell r="W156" t="str">
            <v>5610</v>
          </cell>
          <cell r="X156" t="str">
            <v>5610</v>
          </cell>
          <cell r="Y156" t="str">
            <v>5610</v>
          </cell>
          <cell r="Z156" t="str">
            <v>5610</v>
          </cell>
        </row>
        <row r="157">
          <cell r="B157" t="str">
            <v>10443</v>
          </cell>
          <cell r="C157" t="str">
            <v>Robert Lister</v>
          </cell>
          <cell r="D157" t="str">
            <v>ROBERT</v>
          </cell>
          <cell r="E157" t="str">
            <v>LISTER</v>
          </cell>
          <cell r="F157" t="str">
            <v>VPUO</v>
          </cell>
          <cell r="G157" t="str">
            <v>Vice President, Utility Operations</v>
          </cell>
          <cell r="H157" t="str">
            <v>500</v>
          </cell>
          <cell r="I157" t="str">
            <v>Utility Operations - Executive</v>
          </cell>
          <cell r="J157" t="str">
            <v>Full Time - Permanent</v>
          </cell>
          <cell r="K157" t="str">
            <v>VPUO</v>
          </cell>
          <cell r="L157" t="str">
            <v>Vice President, Utility Operations</v>
          </cell>
          <cell r="M157" t="str">
            <v>N</v>
          </cell>
          <cell r="N157" t="str">
            <v>P</v>
          </cell>
          <cell r="O157">
            <v>35</v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>
            <v>0.7</v>
          </cell>
          <cell r="U157" t="str">
            <v>500</v>
          </cell>
          <cell r="V157" t="str">
            <v>101</v>
          </cell>
          <cell r="W157" t="str">
            <v>5605</v>
          </cell>
          <cell r="X157" t="str">
            <v>5605</v>
          </cell>
          <cell r="Y157" t="str">
            <v>5605</v>
          </cell>
          <cell r="Z157" t="str">
            <v>5605</v>
          </cell>
        </row>
        <row r="158">
          <cell r="B158" t="str">
            <v>10047</v>
          </cell>
          <cell r="C158" t="str">
            <v>Hani Taki</v>
          </cell>
          <cell r="D158" t="str">
            <v>HANI</v>
          </cell>
          <cell r="E158" t="str">
            <v>TAKI</v>
          </cell>
          <cell r="F158" t="str">
            <v>EITCP</v>
          </cell>
          <cell r="G158" t="str">
            <v>Engineer in Training, Project Specialist</v>
          </cell>
          <cell r="H158" t="str">
            <v>501</v>
          </cell>
          <cell r="I158" t="str">
            <v>Network Assets</v>
          </cell>
          <cell r="J158" t="str">
            <v>Full Time - Permanent</v>
          </cell>
          <cell r="K158" t="str">
            <v>EIT</v>
          </cell>
          <cell r="L158" t="str">
            <v>Engineer in Training, Project Specialist</v>
          </cell>
          <cell r="M158" t="str">
            <v>N</v>
          </cell>
          <cell r="N158" t="str">
            <v>P</v>
          </cell>
          <cell r="O158">
            <v>35</v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>
            <v>0.55000000000000004</v>
          </cell>
          <cell r="U158" t="str">
            <v>521</v>
          </cell>
          <cell r="V158" t="str">
            <v>101</v>
          </cell>
          <cell r="W158" t="str">
            <v>9080</v>
          </cell>
          <cell r="X158" t="str">
            <v>9080</v>
          </cell>
          <cell r="Y158" t="str">
            <v>9080</v>
          </cell>
          <cell r="Z158" t="str">
            <v>9080</v>
          </cell>
        </row>
        <row r="159">
          <cell r="B159" t="str">
            <v>10054</v>
          </cell>
          <cell r="C159" t="str">
            <v>Mark Jakubowski</v>
          </cell>
          <cell r="D159" t="str">
            <v>MARK</v>
          </cell>
          <cell r="E159" t="str">
            <v>JAKUBOWSKI</v>
          </cell>
          <cell r="F159" t="str">
            <v>SENG1</v>
          </cell>
          <cell r="G159" t="str">
            <v>Supervisor, Engineering Design</v>
          </cell>
          <cell r="H159" t="str">
            <v>501</v>
          </cell>
          <cell r="I159" t="str">
            <v>Capital Projects</v>
          </cell>
          <cell r="J159" t="str">
            <v>Full Time - Permanent</v>
          </cell>
          <cell r="K159" t="str">
            <v>SENGD</v>
          </cell>
          <cell r="L159" t="str">
            <v>Supervisor, Engineering Design</v>
          </cell>
          <cell r="M159" t="str">
            <v>N</v>
          </cell>
          <cell r="N159" t="str">
            <v>P</v>
          </cell>
          <cell r="O159">
            <v>35</v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>
            <v>1.85</v>
          </cell>
          <cell r="U159" t="str">
            <v>501</v>
          </cell>
          <cell r="V159" t="str">
            <v>101</v>
          </cell>
          <cell r="W159" t="str">
            <v>9080</v>
          </cell>
          <cell r="X159" t="str">
            <v>9080</v>
          </cell>
          <cell r="Y159" t="str">
            <v>9080</v>
          </cell>
          <cell r="Z159" t="str">
            <v>9080</v>
          </cell>
        </row>
        <row r="160">
          <cell r="B160" t="str">
            <v>10055</v>
          </cell>
          <cell r="C160" t="str">
            <v>Paul Wardell</v>
          </cell>
          <cell r="D160" t="str">
            <v>PAUL</v>
          </cell>
          <cell r="E160" t="str">
            <v>WARDELL</v>
          </cell>
          <cell r="F160" t="str">
            <v>ENGTCP2</v>
          </cell>
          <cell r="G160" t="str">
            <v>Engineering Technologist</v>
          </cell>
          <cell r="H160" t="str">
            <v>501</v>
          </cell>
          <cell r="I160" t="str">
            <v>Capital Projects</v>
          </cell>
          <cell r="J160" t="str">
            <v>Full Time - Permanent</v>
          </cell>
          <cell r="K160" t="str">
            <v>ETECHNO</v>
          </cell>
          <cell r="L160" t="str">
            <v>Engineering Technologist</v>
          </cell>
          <cell r="M160" t="str">
            <v>B</v>
          </cell>
          <cell r="N160" t="str">
            <v>W</v>
          </cell>
          <cell r="O160">
            <v>35</v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>
            <v>1.85</v>
          </cell>
          <cell r="U160" t="str">
            <v>501</v>
          </cell>
          <cell r="V160" t="str">
            <v>101</v>
          </cell>
          <cell r="W160" t="str">
            <v>9080</v>
          </cell>
          <cell r="X160" t="str">
            <v>9080</v>
          </cell>
          <cell r="Y160" t="str">
            <v>9080</v>
          </cell>
          <cell r="Z160" t="str">
            <v>9080</v>
          </cell>
        </row>
        <row r="161">
          <cell r="B161" t="str">
            <v>10057</v>
          </cell>
          <cell r="C161" t="str">
            <v>Mark Morris</v>
          </cell>
          <cell r="D161" t="str">
            <v>Mark</v>
          </cell>
          <cell r="E161" t="str">
            <v>Morris</v>
          </cell>
          <cell r="F161" t="str">
            <v>ENGTCP2</v>
          </cell>
          <cell r="G161" t="str">
            <v>Engineering Technologist</v>
          </cell>
          <cell r="H161" t="str">
            <v>501</v>
          </cell>
          <cell r="I161" t="str">
            <v>Capital Projects</v>
          </cell>
          <cell r="J161" t="str">
            <v>Full Time - Permanent</v>
          </cell>
          <cell r="K161" t="str">
            <v>ETECHNO</v>
          </cell>
          <cell r="L161" t="str">
            <v>Engineering Technologist</v>
          </cell>
          <cell r="M161" t="str">
            <v>B</v>
          </cell>
          <cell r="N161" t="str">
            <v>W</v>
          </cell>
          <cell r="O161">
            <v>35</v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>
            <v>1.85</v>
          </cell>
          <cell r="U161" t="str">
            <v>501</v>
          </cell>
          <cell r="V161" t="str">
            <v>101</v>
          </cell>
          <cell r="W161" t="str">
            <v>9080</v>
          </cell>
          <cell r="X161" t="str">
            <v>9080</v>
          </cell>
          <cell r="Y161" t="str">
            <v>9080</v>
          </cell>
          <cell r="Z161" t="str">
            <v>9080</v>
          </cell>
        </row>
        <row r="162">
          <cell r="B162" t="str">
            <v>10058</v>
          </cell>
          <cell r="C162" t="str">
            <v>Charles Howell</v>
          </cell>
          <cell r="D162" t="str">
            <v>CHARLES</v>
          </cell>
          <cell r="E162" t="str">
            <v>HOWELL</v>
          </cell>
          <cell r="F162" t="str">
            <v>ENGTCP1</v>
          </cell>
          <cell r="G162" t="str">
            <v>Engineering Technologist</v>
          </cell>
          <cell r="H162" t="str">
            <v>501</v>
          </cell>
          <cell r="I162" t="str">
            <v>Capital Projects</v>
          </cell>
          <cell r="J162" t="str">
            <v>Full Time - Permanent</v>
          </cell>
          <cell r="K162" t="str">
            <v>ETECHNO</v>
          </cell>
          <cell r="L162" t="str">
            <v>Engineering Technologist</v>
          </cell>
          <cell r="M162" t="str">
            <v>B</v>
          </cell>
          <cell r="N162" t="str">
            <v>W</v>
          </cell>
          <cell r="O162">
            <v>35</v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>
            <v>1.85</v>
          </cell>
          <cell r="U162" t="str">
            <v>501</v>
          </cell>
          <cell r="V162" t="str">
            <v>101</v>
          </cell>
          <cell r="W162" t="str">
            <v>9080</v>
          </cell>
          <cell r="X162" t="str">
            <v>9080</v>
          </cell>
          <cell r="Y162" t="str">
            <v>9080</v>
          </cell>
          <cell r="Z162" t="str">
            <v>9080</v>
          </cell>
        </row>
        <row r="163">
          <cell r="B163" t="str">
            <v>10059</v>
          </cell>
          <cell r="C163" t="str">
            <v>Dean Anderson</v>
          </cell>
          <cell r="D163" t="str">
            <v>DEAN</v>
          </cell>
          <cell r="E163" t="str">
            <v>ANDERSON</v>
          </cell>
          <cell r="F163" t="str">
            <v>ENGTCP1</v>
          </cell>
          <cell r="G163" t="str">
            <v>Engineering Technologist</v>
          </cell>
          <cell r="H163" t="str">
            <v>501</v>
          </cell>
          <cell r="I163" t="str">
            <v>Capital Projects</v>
          </cell>
          <cell r="J163" t="str">
            <v>Full Time - Permanent</v>
          </cell>
          <cell r="K163" t="str">
            <v>ETECHNO</v>
          </cell>
          <cell r="L163" t="str">
            <v>Engineering Technologist</v>
          </cell>
          <cell r="M163" t="str">
            <v>B</v>
          </cell>
          <cell r="N163" t="str">
            <v>W</v>
          </cell>
          <cell r="O163">
            <v>35</v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>
            <v>1.85</v>
          </cell>
          <cell r="U163" t="str">
            <v>501</v>
          </cell>
          <cell r="V163" t="str">
            <v>101</v>
          </cell>
          <cell r="W163" t="str">
            <v>9080</v>
          </cell>
          <cell r="X163" t="str">
            <v>9080</v>
          </cell>
          <cell r="Y163" t="str">
            <v>9080</v>
          </cell>
          <cell r="Z163" t="str">
            <v>9080</v>
          </cell>
        </row>
        <row r="164">
          <cell r="B164" t="str">
            <v>10060</v>
          </cell>
          <cell r="C164" t="str">
            <v>Andrea Danieli</v>
          </cell>
          <cell r="D164" t="str">
            <v>ANDREA</v>
          </cell>
          <cell r="E164" t="str">
            <v>DANIELI</v>
          </cell>
          <cell r="F164" t="str">
            <v>ENGTCP2</v>
          </cell>
          <cell r="G164" t="str">
            <v>Engineering Technologist</v>
          </cell>
          <cell r="H164" t="str">
            <v>501</v>
          </cell>
          <cell r="I164" t="str">
            <v>Capital Projects</v>
          </cell>
          <cell r="J164" t="str">
            <v>Full Time - Permanent</v>
          </cell>
          <cell r="K164" t="str">
            <v>ETECHNO</v>
          </cell>
          <cell r="L164" t="str">
            <v>Engineering Technologist</v>
          </cell>
          <cell r="M164" t="str">
            <v>B</v>
          </cell>
          <cell r="N164" t="str">
            <v>W</v>
          </cell>
          <cell r="O164">
            <v>35</v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>
            <v>1.85</v>
          </cell>
          <cell r="U164" t="str">
            <v>501</v>
          </cell>
          <cell r="V164" t="str">
            <v>101</v>
          </cell>
          <cell r="W164" t="str">
            <v>9080</v>
          </cell>
          <cell r="X164" t="str">
            <v>9080</v>
          </cell>
          <cell r="Y164" t="str">
            <v>9080</v>
          </cell>
          <cell r="Z164" t="str">
            <v>9080</v>
          </cell>
        </row>
        <row r="165">
          <cell r="B165" t="str">
            <v>10067</v>
          </cell>
          <cell r="C165" t="str">
            <v>Michael Miller</v>
          </cell>
          <cell r="D165" t="str">
            <v>MICHAEL</v>
          </cell>
          <cell r="E165" t="str">
            <v>MILLER</v>
          </cell>
          <cell r="F165" t="str">
            <v>ENGTCP2</v>
          </cell>
          <cell r="G165" t="str">
            <v>Engineering Technologist</v>
          </cell>
          <cell r="H165" t="str">
            <v>501</v>
          </cell>
          <cell r="I165" t="str">
            <v>Capital Projects</v>
          </cell>
          <cell r="J165" t="str">
            <v>Full Time - Permanent</v>
          </cell>
          <cell r="K165" t="str">
            <v>ETECHNO</v>
          </cell>
          <cell r="L165" t="str">
            <v>Engineering Technologist</v>
          </cell>
          <cell r="M165" t="str">
            <v>B</v>
          </cell>
          <cell r="N165" t="str">
            <v>W</v>
          </cell>
          <cell r="O165">
            <v>35</v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>
            <v>1.85</v>
          </cell>
          <cell r="U165" t="str">
            <v>501</v>
          </cell>
          <cell r="V165" t="str">
            <v>101</v>
          </cell>
          <cell r="W165" t="str">
            <v>9080</v>
          </cell>
          <cell r="X165" t="str">
            <v>9080</v>
          </cell>
          <cell r="Y165" t="str">
            <v>9080</v>
          </cell>
          <cell r="Z165" t="str">
            <v>9080</v>
          </cell>
        </row>
        <row r="166">
          <cell r="B166" t="str">
            <v>10157</v>
          </cell>
          <cell r="C166" t="str">
            <v>Eric Rolfe</v>
          </cell>
          <cell r="D166" t="str">
            <v>ERIC</v>
          </cell>
          <cell r="E166" t="str">
            <v>ROLFE</v>
          </cell>
          <cell r="F166" t="str">
            <v>ENGTCP1</v>
          </cell>
          <cell r="G166" t="str">
            <v>Engineering Technologist</v>
          </cell>
          <cell r="H166" t="str">
            <v>501</v>
          </cell>
          <cell r="I166" t="str">
            <v>Capital Projects</v>
          </cell>
          <cell r="J166" t="str">
            <v>Full Time - Permanent</v>
          </cell>
          <cell r="K166" t="str">
            <v>ETECHNO</v>
          </cell>
          <cell r="L166" t="str">
            <v>Engineering Technologist</v>
          </cell>
          <cell r="M166" t="str">
            <v>B</v>
          </cell>
          <cell r="N166" t="str">
            <v>W</v>
          </cell>
          <cell r="O166">
            <v>35</v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>
            <v>1.85</v>
          </cell>
          <cell r="U166" t="str">
            <v>501</v>
          </cell>
          <cell r="V166" t="str">
            <v>101</v>
          </cell>
          <cell r="W166" t="str">
            <v>9080</v>
          </cell>
          <cell r="X166" t="str">
            <v>9080</v>
          </cell>
          <cell r="Y166" t="str">
            <v>9080</v>
          </cell>
          <cell r="Z166" t="str">
            <v>9080</v>
          </cell>
        </row>
        <row r="167">
          <cell r="B167" t="str">
            <v>10450</v>
          </cell>
          <cell r="C167" t="str">
            <v>Richard Bassindale</v>
          </cell>
          <cell r="D167" t="str">
            <v>RICHARD</v>
          </cell>
          <cell r="E167" t="str">
            <v>BASSINDALE</v>
          </cell>
          <cell r="F167" t="str">
            <v>EITN</v>
          </cell>
          <cell r="G167" t="str">
            <v>Engineer in Training</v>
          </cell>
          <cell r="H167" t="str">
            <v>501</v>
          </cell>
          <cell r="I167" t="str">
            <v>Network Assets</v>
          </cell>
          <cell r="J167" t="str">
            <v>Full Time - Permanent</v>
          </cell>
          <cell r="K167" t="str">
            <v>EIT</v>
          </cell>
          <cell r="L167" t="str">
            <v>Engineer in Training</v>
          </cell>
          <cell r="M167" t="str">
            <v>N</v>
          </cell>
          <cell r="N167" t="str">
            <v>P</v>
          </cell>
          <cell r="O167">
            <v>35</v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>
            <v>0.55000000000000004</v>
          </cell>
          <cell r="U167" t="str">
            <v>521</v>
          </cell>
          <cell r="V167" t="str">
            <v>101</v>
          </cell>
          <cell r="W167" t="str">
            <v>9080</v>
          </cell>
          <cell r="X167" t="str">
            <v>9080</v>
          </cell>
          <cell r="Y167" t="str">
            <v>9080</v>
          </cell>
          <cell r="Z167" t="str">
            <v>9080</v>
          </cell>
        </row>
        <row r="168">
          <cell r="B168" t="str">
            <v>10496</v>
          </cell>
          <cell r="C168" t="str">
            <v>Sheikh Nahyaan</v>
          </cell>
          <cell r="D168" t="str">
            <v>SHEIKH</v>
          </cell>
          <cell r="E168" t="str">
            <v>NAHYAAN</v>
          </cell>
          <cell r="F168" t="str">
            <v>SENG2</v>
          </cell>
          <cell r="G168" t="str">
            <v>Supervisor, Engineering Design</v>
          </cell>
          <cell r="H168" t="str">
            <v>501</v>
          </cell>
          <cell r="I168" t="str">
            <v>Capital Projects</v>
          </cell>
          <cell r="J168" t="str">
            <v>Full Time - Permanent</v>
          </cell>
          <cell r="K168" t="str">
            <v>SENGD</v>
          </cell>
          <cell r="L168" t="str">
            <v>Supervisor, Engineering Design</v>
          </cell>
          <cell r="M168" t="str">
            <v>N</v>
          </cell>
          <cell r="N168" t="str">
            <v>P</v>
          </cell>
          <cell r="O168">
            <v>35</v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>
            <v>1.85</v>
          </cell>
          <cell r="U168" t="str">
            <v>501</v>
          </cell>
          <cell r="V168" t="str">
            <v>101</v>
          </cell>
          <cell r="W168" t="str">
            <v>9080</v>
          </cell>
          <cell r="X168" t="str">
            <v>9080</v>
          </cell>
          <cell r="Y168" t="str">
            <v>9080</v>
          </cell>
          <cell r="Z168" t="str">
            <v>9080</v>
          </cell>
        </row>
        <row r="169">
          <cell r="B169" t="str">
            <v>10781</v>
          </cell>
          <cell r="C169" t="str">
            <v>Nick Destefano</v>
          </cell>
          <cell r="D169" t="str">
            <v>NICK</v>
          </cell>
          <cell r="E169" t="str">
            <v>DESTEFANO</v>
          </cell>
          <cell r="F169" t="str">
            <v>PSOI</v>
          </cell>
          <cell r="G169" t="str">
            <v>Project Specialist, Operational Improvement</v>
          </cell>
          <cell r="H169" t="str">
            <v>501</v>
          </cell>
          <cell r="I169" t="str">
            <v>Operational Improvement</v>
          </cell>
          <cell r="J169" t="str">
            <v>Full Time - Permanent</v>
          </cell>
          <cell r="K169" t="str">
            <v>PSOI</v>
          </cell>
          <cell r="L169" t="str">
            <v>Project Specialist, Operational Improvement</v>
          </cell>
          <cell r="M169" t="str">
            <v>N</v>
          </cell>
          <cell r="N169" t="str">
            <v>P</v>
          </cell>
          <cell r="O169">
            <v>35</v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>
            <v>0.55000000000000004</v>
          </cell>
          <cell r="U169" t="str">
            <v>524</v>
          </cell>
          <cell r="V169" t="str">
            <v>101</v>
          </cell>
          <cell r="W169" t="str">
            <v>5005</v>
          </cell>
          <cell r="X169" t="str">
            <v>5005</v>
          </cell>
          <cell r="Y169" t="str">
            <v>5005</v>
          </cell>
          <cell r="Z169" t="str">
            <v>5005</v>
          </cell>
        </row>
        <row r="170">
          <cell r="B170" t="str">
            <v>10818</v>
          </cell>
          <cell r="C170" t="str">
            <v>Daniel Roberge</v>
          </cell>
          <cell r="D170" t="str">
            <v>DANIEL</v>
          </cell>
          <cell r="E170" t="str">
            <v>ROBERGE</v>
          </cell>
          <cell r="F170" t="str">
            <v>MCP</v>
          </cell>
          <cell r="G170" t="str">
            <v>Manager, Capital Projects</v>
          </cell>
          <cell r="H170" t="str">
            <v>501</v>
          </cell>
          <cell r="I170" t="str">
            <v>Capital Projects</v>
          </cell>
          <cell r="J170" t="str">
            <v>Full Time - Permanent</v>
          </cell>
          <cell r="K170" t="str">
            <v>MCP</v>
          </cell>
          <cell r="L170" t="str">
            <v>Manager, Capital Projects</v>
          </cell>
          <cell r="M170" t="str">
            <v>N</v>
          </cell>
          <cell r="N170" t="str">
            <v>P</v>
          </cell>
          <cell r="O170">
            <v>35</v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>
            <v>1.85</v>
          </cell>
          <cell r="U170" t="str">
            <v>501</v>
          </cell>
          <cell r="V170" t="str">
            <v>101</v>
          </cell>
          <cell r="W170" t="str">
            <v>9080</v>
          </cell>
          <cell r="X170" t="str">
            <v>9080</v>
          </cell>
          <cell r="Y170" t="str">
            <v>9080</v>
          </cell>
          <cell r="Z170" t="str">
            <v>9080</v>
          </cell>
        </row>
        <row r="171">
          <cell r="B171" t="str">
            <v>10869</v>
          </cell>
          <cell r="C171" t="str">
            <v>Paige Webb</v>
          </cell>
          <cell r="D171" t="str">
            <v>PAIGE</v>
          </cell>
          <cell r="E171" t="str">
            <v>WEBB</v>
          </cell>
          <cell r="F171" t="str">
            <v>ENGTCP1</v>
          </cell>
          <cell r="G171" t="str">
            <v>Engineering Technician 2</v>
          </cell>
          <cell r="H171" t="str">
            <v>501</v>
          </cell>
          <cell r="I171" t="str">
            <v>Capital Projects</v>
          </cell>
          <cell r="J171" t="str">
            <v>Full Time - Permanent</v>
          </cell>
          <cell r="K171" t="str">
            <v>ETECH2</v>
          </cell>
          <cell r="L171" t="str">
            <v>Engineering Technician 2</v>
          </cell>
          <cell r="M171" t="str">
            <v>B</v>
          </cell>
          <cell r="N171" t="str">
            <v>W</v>
          </cell>
          <cell r="O171">
            <v>35</v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>
            <v>1.85</v>
          </cell>
          <cell r="U171" t="str">
            <v>501</v>
          </cell>
          <cell r="V171" t="str">
            <v>101</v>
          </cell>
          <cell r="W171" t="str">
            <v>9080</v>
          </cell>
          <cell r="X171" t="str">
            <v>9080</v>
          </cell>
          <cell r="Y171" t="str">
            <v>9080</v>
          </cell>
          <cell r="Z171" t="str">
            <v>9080</v>
          </cell>
        </row>
        <row r="172">
          <cell r="B172" t="str">
            <v>10870</v>
          </cell>
          <cell r="C172" t="str">
            <v>Scott Beaudrie</v>
          </cell>
          <cell r="D172" t="str">
            <v>Scott</v>
          </cell>
          <cell r="E172" t="str">
            <v>Beaudrie</v>
          </cell>
          <cell r="F172" t="str">
            <v>ENGTCP1</v>
          </cell>
          <cell r="G172" t="str">
            <v>Engineering Technician 2</v>
          </cell>
          <cell r="H172" t="str">
            <v>501</v>
          </cell>
          <cell r="I172" t="str">
            <v>Capital Projects</v>
          </cell>
          <cell r="J172" t="str">
            <v>Full Time - Permanent</v>
          </cell>
          <cell r="K172" t="str">
            <v>ETECH2</v>
          </cell>
          <cell r="L172" t="str">
            <v>Engineering Technician 2</v>
          </cell>
          <cell r="M172" t="str">
            <v>B</v>
          </cell>
          <cell r="N172" t="str">
            <v>W</v>
          </cell>
          <cell r="O172">
            <v>35</v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>
            <v>1.85</v>
          </cell>
          <cell r="U172" t="str">
            <v>501</v>
          </cell>
          <cell r="V172" t="str">
            <v>101</v>
          </cell>
          <cell r="W172" t="str">
            <v>9080</v>
          </cell>
          <cell r="X172" t="str">
            <v>9080</v>
          </cell>
          <cell r="Y172" t="str">
            <v>9080</v>
          </cell>
          <cell r="Z172" t="str">
            <v>9080</v>
          </cell>
        </row>
        <row r="173">
          <cell r="B173" t="str">
            <v>10089</v>
          </cell>
          <cell r="C173" t="str">
            <v>Doug Dewar</v>
          </cell>
          <cell r="D173" t="str">
            <v>DOUG</v>
          </cell>
          <cell r="E173" t="str">
            <v>DEWAR</v>
          </cell>
          <cell r="F173" t="str">
            <v>OGRO1</v>
          </cell>
          <cell r="G173" t="str">
            <v>Line Maintainer - 2nd Class</v>
          </cell>
          <cell r="H173" t="str">
            <v>502</v>
          </cell>
          <cell r="I173" t="str">
            <v>Overhead</v>
          </cell>
          <cell r="J173" t="str">
            <v>Full Time - Permanent</v>
          </cell>
          <cell r="K173" t="str">
            <v>LM2</v>
          </cell>
          <cell r="L173" t="str">
            <v>Line Maintainer - 2nd Class</v>
          </cell>
          <cell r="M173" t="str">
            <v>B</v>
          </cell>
          <cell r="N173" t="str">
            <v>W</v>
          </cell>
          <cell r="O173">
            <v>40</v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>
            <v>0.75</v>
          </cell>
          <cell r="U173" t="str">
            <v>502</v>
          </cell>
          <cell r="V173" t="str">
            <v>101</v>
          </cell>
          <cell r="W173" t="str">
            <v>5020</v>
          </cell>
          <cell r="X173" t="str">
            <v>5020</v>
          </cell>
          <cell r="Y173" t="str">
            <v>5020</v>
          </cell>
          <cell r="Z173">
            <v>9090</v>
          </cell>
        </row>
        <row r="174">
          <cell r="B174" t="str">
            <v>10164</v>
          </cell>
          <cell r="C174" t="str">
            <v>Arthur Thomas</v>
          </cell>
          <cell r="D174" t="str">
            <v>ARTHUR</v>
          </cell>
          <cell r="E174" t="str">
            <v>THOMAS</v>
          </cell>
          <cell r="F174" t="str">
            <v>OGRO1</v>
          </cell>
          <cell r="G174" t="str">
            <v>Troubleperson</v>
          </cell>
          <cell r="H174" t="str">
            <v>502</v>
          </cell>
          <cell r="I174" t="str">
            <v>Overhead</v>
          </cell>
          <cell r="J174" t="str">
            <v>Full Time - Permanent</v>
          </cell>
          <cell r="K174" t="str">
            <v>TRBL</v>
          </cell>
          <cell r="L174" t="str">
            <v>Troubleperson</v>
          </cell>
          <cell r="M174" t="str">
            <v>B</v>
          </cell>
          <cell r="N174" t="str">
            <v>W</v>
          </cell>
          <cell r="O174">
            <v>40</v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>
            <v>0.75</v>
          </cell>
          <cell r="U174" t="str">
            <v>502</v>
          </cell>
          <cell r="V174" t="str">
            <v>101</v>
          </cell>
          <cell r="W174" t="str">
            <v>5020</v>
          </cell>
          <cell r="X174" t="str">
            <v>5020</v>
          </cell>
          <cell r="Y174" t="str">
            <v>5020</v>
          </cell>
          <cell r="Z174">
            <v>9090</v>
          </cell>
        </row>
        <row r="175">
          <cell r="B175" t="str">
            <v>10172</v>
          </cell>
          <cell r="C175" t="str">
            <v>Karen Macdonald</v>
          </cell>
          <cell r="D175" t="str">
            <v>KAREN</v>
          </cell>
          <cell r="E175" t="str">
            <v>MACDONALD</v>
          </cell>
          <cell r="F175" t="str">
            <v>OGRO1</v>
          </cell>
          <cell r="G175" t="str">
            <v>Construction Clerk</v>
          </cell>
          <cell r="H175" t="str">
            <v>502</v>
          </cell>
          <cell r="I175" t="str">
            <v>Overhead</v>
          </cell>
          <cell r="J175" t="str">
            <v>Full Time - Permanent</v>
          </cell>
          <cell r="K175" t="str">
            <v>CCLK</v>
          </cell>
          <cell r="L175" t="str">
            <v>Construction Clerk</v>
          </cell>
          <cell r="M175" t="str">
            <v>B</v>
          </cell>
          <cell r="N175" t="str">
            <v>W</v>
          </cell>
          <cell r="O175">
            <v>40</v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>
            <v>0.75</v>
          </cell>
          <cell r="U175" t="str">
            <v>502</v>
          </cell>
          <cell r="V175" t="str">
            <v>101</v>
          </cell>
          <cell r="W175" t="str">
            <v>5020</v>
          </cell>
          <cell r="X175" t="str">
            <v>5020</v>
          </cell>
          <cell r="Y175" t="str">
            <v>5020</v>
          </cell>
          <cell r="Z175">
            <v>9090</v>
          </cell>
        </row>
        <row r="176">
          <cell r="B176" t="str">
            <v>10213</v>
          </cell>
          <cell r="C176" t="str">
            <v>Brian Webster</v>
          </cell>
          <cell r="D176" t="str">
            <v>BRIAN</v>
          </cell>
          <cell r="E176" t="str">
            <v>WEBSTER</v>
          </cell>
          <cell r="F176" t="str">
            <v>OGRO1</v>
          </cell>
          <cell r="G176" t="str">
            <v>Line Maintainer - Apprentice</v>
          </cell>
          <cell r="H176" t="str">
            <v>502</v>
          </cell>
          <cell r="I176" t="str">
            <v>Overhead</v>
          </cell>
          <cell r="J176" t="str">
            <v>Full Time - Permanent</v>
          </cell>
          <cell r="K176" t="str">
            <v>LMA</v>
          </cell>
          <cell r="L176" t="str">
            <v>Line Maintainer - Apprentice</v>
          </cell>
          <cell r="M176" t="str">
            <v>B</v>
          </cell>
          <cell r="N176" t="str">
            <v>W</v>
          </cell>
          <cell r="O176">
            <v>40</v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>
            <v>0.75</v>
          </cell>
          <cell r="U176" t="str">
            <v>502</v>
          </cell>
          <cell r="V176" t="str">
            <v>101</v>
          </cell>
          <cell r="W176" t="str">
            <v>5020</v>
          </cell>
          <cell r="X176" t="str">
            <v>5020</v>
          </cell>
          <cell r="Y176" t="str">
            <v>5020</v>
          </cell>
          <cell r="Z176">
            <v>9090</v>
          </cell>
        </row>
        <row r="177">
          <cell r="B177" t="str">
            <v>10302</v>
          </cell>
          <cell r="C177" t="str">
            <v>Ronald Stewart</v>
          </cell>
          <cell r="D177" t="str">
            <v>RONALD</v>
          </cell>
          <cell r="E177" t="str">
            <v>STEWART</v>
          </cell>
          <cell r="F177" t="str">
            <v>MLOH</v>
          </cell>
          <cell r="G177" t="str">
            <v>Manager, Lines</v>
          </cell>
          <cell r="H177" t="str">
            <v>502</v>
          </cell>
          <cell r="I177" t="str">
            <v>Overhead</v>
          </cell>
          <cell r="J177" t="str">
            <v>Full Time - Permanent</v>
          </cell>
          <cell r="K177" t="str">
            <v>MLIN</v>
          </cell>
          <cell r="L177" t="str">
            <v>Manager, Lines</v>
          </cell>
          <cell r="M177" t="str">
            <v>N</v>
          </cell>
          <cell r="N177" t="str">
            <v>P</v>
          </cell>
          <cell r="O177">
            <v>40</v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>
            <v>0.75</v>
          </cell>
          <cell r="U177" t="str">
            <v>502</v>
          </cell>
          <cell r="V177" t="str">
            <v>101</v>
          </cell>
          <cell r="W177" t="str">
            <v>5005</v>
          </cell>
          <cell r="X177" t="str">
            <v>5005</v>
          </cell>
          <cell r="Y177" t="str">
            <v>5005</v>
          </cell>
          <cell r="Z177" t="str">
            <v>5005</v>
          </cell>
        </row>
        <row r="178">
          <cell r="B178" t="str">
            <v>10305</v>
          </cell>
          <cell r="C178" t="str">
            <v>Stephen Shipton</v>
          </cell>
          <cell r="D178" t="str">
            <v>STEPHEN</v>
          </cell>
          <cell r="E178" t="str">
            <v>SHIPTON</v>
          </cell>
          <cell r="F178" t="str">
            <v>OGRO1</v>
          </cell>
          <cell r="G178" t="str">
            <v>Service Lineperson</v>
          </cell>
          <cell r="H178" t="str">
            <v>502</v>
          </cell>
          <cell r="I178" t="str">
            <v>Overhead</v>
          </cell>
          <cell r="J178" t="str">
            <v>Full Time - Permanent</v>
          </cell>
          <cell r="K178" t="str">
            <v>SLP</v>
          </cell>
          <cell r="L178" t="str">
            <v>Service Lineperson</v>
          </cell>
          <cell r="M178" t="str">
            <v>B</v>
          </cell>
          <cell r="N178" t="str">
            <v>W</v>
          </cell>
          <cell r="O178">
            <v>40</v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>
            <v>0.75</v>
          </cell>
          <cell r="U178" t="str">
            <v>502</v>
          </cell>
          <cell r="V178" t="str">
            <v>101</v>
          </cell>
          <cell r="W178" t="str">
            <v>5020</v>
          </cell>
          <cell r="X178" t="str">
            <v>5020</v>
          </cell>
          <cell r="Y178" t="str">
            <v>5020</v>
          </cell>
          <cell r="Z178">
            <v>9090</v>
          </cell>
        </row>
        <row r="179">
          <cell r="B179" t="str">
            <v>10317</v>
          </cell>
          <cell r="C179" t="str">
            <v>Barry Moore</v>
          </cell>
          <cell r="D179" t="str">
            <v>BARRY</v>
          </cell>
          <cell r="E179" t="str">
            <v>MOORE</v>
          </cell>
          <cell r="F179" t="str">
            <v>SLOH1</v>
          </cell>
          <cell r="G179" t="str">
            <v>Supervisor, Overhead</v>
          </cell>
          <cell r="H179" t="str">
            <v>502</v>
          </cell>
          <cell r="I179" t="str">
            <v>Overhead</v>
          </cell>
          <cell r="J179" t="str">
            <v>Full Time - Permanent</v>
          </cell>
          <cell r="K179" t="str">
            <v>SOH</v>
          </cell>
          <cell r="L179" t="str">
            <v>Supervisor, Overhead</v>
          </cell>
          <cell r="M179" t="str">
            <v>N</v>
          </cell>
          <cell r="N179" t="str">
            <v>W</v>
          </cell>
          <cell r="O179">
            <v>40</v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>
            <v>0.75</v>
          </cell>
          <cell r="U179" t="str">
            <v>502</v>
          </cell>
          <cell r="V179" t="str">
            <v>101</v>
          </cell>
          <cell r="W179" t="str">
            <v>5020</v>
          </cell>
          <cell r="X179" t="str">
            <v>5020</v>
          </cell>
          <cell r="Y179" t="str">
            <v>5020</v>
          </cell>
          <cell r="Z179">
            <v>9090</v>
          </cell>
        </row>
        <row r="180">
          <cell r="B180" t="str">
            <v>10318</v>
          </cell>
          <cell r="C180" t="str">
            <v>James Hill</v>
          </cell>
          <cell r="D180" t="str">
            <v>JAMES</v>
          </cell>
          <cell r="E180" t="str">
            <v>HILL</v>
          </cell>
          <cell r="F180" t="str">
            <v>OGRO1</v>
          </cell>
          <cell r="G180" t="str">
            <v>Line Maintainer - 2nd Class</v>
          </cell>
          <cell r="H180" t="str">
            <v>502</v>
          </cell>
          <cell r="I180" t="str">
            <v>Overhead</v>
          </cell>
          <cell r="J180" t="str">
            <v>Full Time - Permanent</v>
          </cell>
          <cell r="K180" t="str">
            <v>LM2</v>
          </cell>
          <cell r="L180" t="str">
            <v>Line Maintainer - 2nd Class</v>
          </cell>
          <cell r="M180" t="str">
            <v>B</v>
          </cell>
          <cell r="N180" t="str">
            <v>W</v>
          </cell>
          <cell r="O180">
            <v>40</v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>
            <v>0.75</v>
          </cell>
          <cell r="U180" t="str">
            <v>502</v>
          </cell>
          <cell r="V180" t="str">
            <v>101</v>
          </cell>
          <cell r="W180" t="str">
            <v>5020</v>
          </cell>
          <cell r="X180" t="str">
            <v>5020</v>
          </cell>
          <cell r="Y180" t="str">
            <v>5020</v>
          </cell>
          <cell r="Z180">
            <v>9090</v>
          </cell>
        </row>
        <row r="181">
          <cell r="B181" t="str">
            <v>10319</v>
          </cell>
          <cell r="C181" t="str">
            <v>Garry Wooster</v>
          </cell>
          <cell r="D181" t="str">
            <v>GARRY</v>
          </cell>
          <cell r="E181" t="str">
            <v>WOOSTER</v>
          </cell>
          <cell r="F181" t="str">
            <v>SLOH1</v>
          </cell>
          <cell r="G181" t="str">
            <v>Supervisor, Overhead</v>
          </cell>
          <cell r="H181" t="str">
            <v>502</v>
          </cell>
          <cell r="I181" t="str">
            <v>Overhead</v>
          </cell>
          <cell r="J181" t="str">
            <v>Full Time - Permanent</v>
          </cell>
          <cell r="K181" t="str">
            <v>SOH</v>
          </cell>
          <cell r="L181" t="str">
            <v>Supervisor, Overhead</v>
          </cell>
          <cell r="M181" t="str">
            <v>N</v>
          </cell>
          <cell r="N181" t="str">
            <v>W</v>
          </cell>
          <cell r="O181">
            <v>40</v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>
            <v>0.75</v>
          </cell>
          <cell r="U181" t="str">
            <v>502</v>
          </cell>
          <cell r="V181" t="str">
            <v>101</v>
          </cell>
          <cell r="W181" t="str">
            <v>5020</v>
          </cell>
          <cell r="X181" t="str">
            <v>5020</v>
          </cell>
          <cell r="Y181" t="str">
            <v>5020</v>
          </cell>
          <cell r="Z181">
            <v>9090</v>
          </cell>
        </row>
        <row r="182">
          <cell r="B182" t="str">
            <v>10336</v>
          </cell>
          <cell r="C182" t="str">
            <v>John Thompson</v>
          </cell>
          <cell r="D182" t="str">
            <v>JOHN</v>
          </cell>
          <cell r="E182" t="str">
            <v>THOMPSON</v>
          </cell>
          <cell r="F182" t="str">
            <v>OGRO1</v>
          </cell>
          <cell r="G182" t="str">
            <v>Troubleperson</v>
          </cell>
          <cell r="H182" t="str">
            <v>502</v>
          </cell>
          <cell r="I182" t="str">
            <v>Overhead</v>
          </cell>
          <cell r="J182" t="str">
            <v>Full Time - Permanent</v>
          </cell>
          <cell r="K182" t="str">
            <v>TRBL</v>
          </cell>
          <cell r="L182" t="str">
            <v>Troubleperson</v>
          </cell>
          <cell r="M182" t="str">
            <v>B</v>
          </cell>
          <cell r="N182" t="str">
            <v>W</v>
          </cell>
          <cell r="O182">
            <v>40</v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>
            <v>0.75</v>
          </cell>
          <cell r="U182" t="str">
            <v>502</v>
          </cell>
          <cell r="V182" t="str">
            <v>101</v>
          </cell>
          <cell r="W182" t="str">
            <v>5020</v>
          </cell>
          <cell r="X182" t="str">
            <v>5020</v>
          </cell>
          <cell r="Y182" t="str">
            <v>5020</v>
          </cell>
          <cell r="Z182">
            <v>9090</v>
          </cell>
        </row>
        <row r="183">
          <cell r="B183" t="str">
            <v>10337</v>
          </cell>
          <cell r="C183" t="str">
            <v>Jeffrey Galbraith</v>
          </cell>
          <cell r="D183" t="str">
            <v>JEFFREY</v>
          </cell>
          <cell r="E183" t="str">
            <v>GALBRAITH</v>
          </cell>
          <cell r="F183" t="str">
            <v>MCO</v>
          </cell>
          <cell r="G183" t="str">
            <v>Mobile Crane Operator</v>
          </cell>
          <cell r="H183" t="str">
            <v>502</v>
          </cell>
          <cell r="I183" t="str">
            <v>Underground</v>
          </cell>
          <cell r="J183" t="str">
            <v>Full Time - Permanent</v>
          </cell>
          <cell r="K183" t="str">
            <v>MCO</v>
          </cell>
          <cell r="L183" t="str">
            <v>Mobile Crane Operator</v>
          </cell>
          <cell r="M183" t="str">
            <v>B</v>
          </cell>
          <cell r="N183" t="str">
            <v>W</v>
          </cell>
          <cell r="O183">
            <v>40</v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>
            <v>0.75</v>
          </cell>
          <cell r="U183" t="str">
            <v>503</v>
          </cell>
          <cell r="V183" t="str">
            <v>101</v>
          </cell>
          <cell r="W183" t="str">
            <v>5040</v>
          </cell>
          <cell r="X183" t="str">
            <v>5040</v>
          </cell>
          <cell r="Y183" t="str">
            <v>5040</v>
          </cell>
          <cell r="Z183">
            <v>9090</v>
          </cell>
        </row>
        <row r="184">
          <cell r="B184" t="str">
            <v>10349</v>
          </cell>
          <cell r="C184" t="str">
            <v>John White</v>
          </cell>
          <cell r="D184" t="str">
            <v>JOHN</v>
          </cell>
          <cell r="E184" t="str">
            <v>WHITE</v>
          </cell>
          <cell r="F184" t="str">
            <v>OGRO1</v>
          </cell>
          <cell r="G184" t="str">
            <v>Troubleperson</v>
          </cell>
          <cell r="H184" t="str">
            <v>502</v>
          </cell>
          <cell r="I184" t="str">
            <v>Overhead</v>
          </cell>
          <cell r="J184" t="str">
            <v>Full Time - Permanent</v>
          </cell>
          <cell r="K184" t="str">
            <v>TRBL</v>
          </cell>
          <cell r="L184" t="str">
            <v>Troubleperson</v>
          </cell>
          <cell r="M184" t="str">
            <v>B</v>
          </cell>
          <cell r="N184" t="str">
            <v>W</v>
          </cell>
          <cell r="O184">
            <v>40</v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>
            <v>0.75</v>
          </cell>
          <cell r="U184" t="str">
            <v>502</v>
          </cell>
          <cell r="V184" t="str">
            <v>101</v>
          </cell>
          <cell r="W184" t="str">
            <v>5020</v>
          </cell>
          <cell r="X184" t="str">
            <v>5020</v>
          </cell>
          <cell r="Y184" t="str">
            <v>5020</v>
          </cell>
          <cell r="Z184">
            <v>9090</v>
          </cell>
        </row>
        <row r="185">
          <cell r="B185" t="str">
            <v>10354</v>
          </cell>
          <cell r="C185" t="str">
            <v>Jason Caucci</v>
          </cell>
          <cell r="D185" t="str">
            <v>JASON</v>
          </cell>
          <cell r="E185" t="str">
            <v>CAUCCI</v>
          </cell>
          <cell r="F185" t="str">
            <v>OGRO1</v>
          </cell>
          <cell r="G185" t="str">
            <v>Line Maintainer - 2nd Class</v>
          </cell>
          <cell r="H185" t="str">
            <v>502</v>
          </cell>
          <cell r="I185" t="str">
            <v>Overhead</v>
          </cell>
          <cell r="J185" t="str">
            <v>Full Time - Permanent</v>
          </cell>
          <cell r="K185" t="str">
            <v>LM2</v>
          </cell>
          <cell r="L185" t="str">
            <v>Line Maintainer - 2nd Class</v>
          </cell>
          <cell r="M185" t="str">
            <v>B</v>
          </cell>
          <cell r="N185" t="str">
            <v>W</v>
          </cell>
          <cell r="O185">
            <v>40</v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>
            <v>0.75</v>
          </cell>
          <cell r="U185" t="str">
            <v>502</v>
          </cell>
          <cell r="V185" t="str">
            <v>101</v>
          </cell>
          <cell r="W185" t="str">
            <v>5020</v>
          </cell>
          <cell r="X185" t="str">
            <v>5020</v>
          </cell>
          <cell r="Y185" t="str">
            <v>5020</v>
          </cell>
          <cell r="Z185">
            <v>9090</v>
          </cell>
        </row>
        <row r="186">
          <cell r="B186" t="str">
            <v>10355</v>
          </cell>
          <cell r="C186" t="str">
            <v>Robert Service</v>
          </cell>
          <cell r="D186" t="str">
            <v>ROBERT</v>
          </cell>
          <cell r="E186" t="str">
            <v>SERVICE</v>
          </cell>
          <cell r="F186" t="str">
            <v>OGRO1</v>
          </cell>
          <cell r="G186" t="str">
            <v>Troubleperson</v>
          </cell>
          <cell r="H186" t="str">
            <v>502</v>
          </cell>
          <cell r="I186" t="str">
            <v>Overhead</v>
          </cell>
          <cell r="J186" t="str">
            <v>Full Time - Permanent</v>
          </cell>
          <cell r="K186" t="str">
            <v>TRBL</v>
          </cell>
          <cell r="L186" t="str">
            <v>Troubleperson</v>
          </cell>
          <cell r="M186" t="str">
            <v>B</v>
          </cell>
          <cell r="N186" t="str">
            <v>W</v>
          </cell>
          <cell r="O186">
            <v>40</v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>
            <v>0.75</v>
          </cell>
          <cell r="U186" t="str">
            <v>502</v>
          </cell>
          <cell r="V186" t="str">
            <v>101</v>
          </cell>
          <cell r="W186" t="str">
            <v>5020</v>
          </cell>
          <cell r="X186" t="str">
            <v>5020</v>
          </cell>
          <cell r="Y186" t="str">
            <v>5020</v>
          </cell>
          <cell r="Z186">
            <v>9090</v>
          </cell>
        </row>
        <row r="187">
          <cell r="B187" t="str">
            <v>10358</v>
          </cell>
          <cell r="C187" t="str">
            <v>Bruce Payne</v>
          </cell>
          <cell r="D187" t="str">
            <v>BRUCE</v>
          </cell>
          <cell r="E187" t="str">
            <v>PAYNE</v>
          </cell>
          <cell r="F187" t="str">
            <v>OGRO1</v>
          </cell>
          <cell r="G187" t="str">
            <v>Troubleperson</v>
          </cell>
          <cell r="H187" t="str">
            <v>502</v>
          </cell>
          <cell r="I187" t="str">
            <v>Overhead</v>
          </cell>
          <cell r="J187" t="str">
            <v>Full Time - Permanent</v>
          </cell>
          <cell r="K187" t="str">
            <v>TRBL</v>
          </cell>
          <cell r="L187" t="str">
            <v>Troubleperson</v>
          </cell>
          <cell r="M187" t="str">
            <v>B</v>
          </cell>
          <cell r="N187" t="str">
            <v>W</v>
          </cell>
          <cell r="O187">
            <v>40</v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>
            <v>0.75</v>
          </cell>
          <cell r="U187" t="str">
            <v>502</v>
          </cell>
          <cell r="V187" t="str">
            <v>101</v>
          </cell>
          <cell r="W187" t="str">
            <v>5020</v>
          </cell>
          <cell r="X187" t="str">
            <v>5020</v>
          </cell>
          <cell r="Y187" t="str">
            <v>5020</v>
          </cell>
          <cell r="Z187">
            <v>9090</v>
          </cell>
        </row>
        <row r="188">
          <cell r="B188" t="str">
            <v>10360</v>
          </cell>
          <cell r="C188" t="str">
            <v>David Evans</v>
          </cell>
          <cell r="D188" t="str">
            <v>DAVID</v>
          </cell>
          <cell r="E188" t="str">
            <v>EVANS</v>
          </cell>
          <cell r="F188" t="str">
            <v>OGRO1</v>
          </cell>
          <cell r="G188" t="str">
            <v>Line Maintainer - 1st Class</v>
          </cell>
          <cell r="H188" t="str">
            <v>502</v>
          </cell>
          <cell r="I188" t="str">
            <v>Overhead</v>
          </cell>
          <cell r="J188" t="str">
            <v>Full Time - Permanent</v>
          </cell>
          <cell r="K188" t="str">
            <v>LM</v>
          </cell>
          <cell r="L188" t="str">
            <v>Line Maintainer - 1st Class</v>
          </cell>
          <cell r="M188" t="str">
            <v>B</v>
          </cell>
          <cell r="N188" t="str">
            <v>W</v>
          </cell>
          <cell r="O188">
            <v>40</v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>
            <v>0.75</v>
          </cell>
          <cell r="U188" t="str">
            <v>502</v>
          </cell>
          <cell r="V188" t="str">
            <v>101</v>
          </cell>
          <cell r="W188" t="str">
            <v>5020</v>
          </cell>
          <cell r="X188" t="str">
            <v>5020</v>
          </cell>
          <cell r="Y188" t="str">
            <v>5020</v>
          </cell>
          <cell r="Z188">
            <v>9090</v>
          </cell>
        </row>
        <row r="189">
          <cell r="B189" t="str">
            <v>10362</v>
          </cell>
          <cell r="C189" t="str">
            <v>James Johnson</v>
          </cell>
          <cell r="D189" t="str">
            <v>JAMES</v>
          </cell>
          <cell r="E189" t="str">
            <v>JOHNSON</v>
          </cell>
          <cell r="F189" t="str">
            <v>OGRO1</v>
          </cell>
          <cell r="G189" t="str">
            <v>Line Maintainer - 1st Class</v>
          </cell>
          <cell r="H189" t="str">
            <v>502</v>
          </cell>
          <cell r="I189" t="str">
            <v>Overhead</v>
          </cell>
          <cell r="J189" t="str">
            <v>Full Time - Permanent</v>
          </cell>
          <cell r="K189" t="str">
            <v>LM</v>
          </cell>
          <cell r="L189" t="str">
            <v>Line Maintainer - 1st Class</v>
          </cell>
          <cell r="M189" t="str">
            <v>B</v>
          </cell>
          <cell r="N189" t="str">
            <v>W</v>
          </cell>
          <cell r="O189">
            <v>40</v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>
            <v>0.75</v>
          </cell>
          <cell r="U189" t="str">
            <v>502</v>
          </cell>
          <cell r="V189" t="str">
            <v>101</v>
          </cell>
          <cell r="W189" t="str">
            <v>5020</v>
          </cell>
          <cell r="X189" t="str">
            <v>5020</v>
          </cell>
          <cell r="Y189" t="str">
            <v>5020</v>
          </cell>
          <cell r="Z189">
            <v>9090</v>
          </cell>
        </row>
        <row r="190">
          <cell r="B190" t="str">
            <v>10373</v>
          </cell>
          <cell r="C190" t="str">
            <v>Richard Mcbride</v>
          </cell>
          <cell r="D190" t="str">
            <v>RICHARD</v>
          </cell>
          <cell r="E190" t="str">
            <v>MCBRIDE</v>
          </cell>
          <cell r="F190" t="str">
            <v>OGRO1</v>
          </cell>
          <cell r="G190" t="str">
            <v>Troubleperson</v>
          </cell>
          <cell r="H190" t="str">
            <v>502</v>
          </cell>
          <cell r="I190" t="str">
            <v>Overhead</v>
          </cell>
          <cell r="J190" t="str">
            <v>Full Time - Permanent</v>
          </cell>
          <cell r="K190" t="str">
            <v>TRBL</v>
          </cell>
          <cell r="L190" t="str">
            <v>Troubleperson</v>
          </cell>
          <cell r="M190" t="str">
            <v>B</v>
          </cell>
          <cell r="N190" t="str">
            <v>W</v>
          </cell>
          <cell r="O190">
            <v>40</v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>
            <v>0.75</v>
          </cell>
          <cell r="U190" t="str">
            <v>502</v>
          </cell>
          <cell r="V190" t="str">
            <v>101</v>
          </cell>
          <cell r="W190" t="str">
            <v>5020</v>
          </cell>
          <cell r="X190" t="str">
            <v>5020</v>
          </cell>
          <cell r="Y190" t="str">
            <v>5020</v>
          </cell>
          <cell r="Z190">
            <v>9090</v>
          </cell>
        </row>
        <row r="191">
          <cell r="B191" t="str">
            <v>10374</v>
          </cell>
          <cell r="C191" t="str">
            <v>Richard Urech</v>
          </cell>
          <cell r="D191" t="str">
            <v>RICHARD</v>
          </cell>
          <cell r="E191" t="str">
            <v>URECH</v>
          </cell>
          <cell r="F191" t="str">
            <v>OGRO1</v>
          </cell>
          <cell r="G191" t="str">
            <v>Line Maintainer - 1st Class</v>
          </cell>
          <cell r="H191" t="str">
            <v>502</v>
          </cell>
          <cell r="I191" t="str">
            <v>Overhead</v>
          </cell>
          <cell r="J191" t="str">
            <v>Full Time - Permanent</v>
          </cell>
          <cell r="K191" t="str">
            <v>LM</v>
          </cell>
          <cell r="L191" t="str">
            <v>Line Maintainer - 1st Class</v>
          </cell>
          <cell r="M191" t="str">
            <v>B</v>
          </cell>
          <cell r="N191" t="str">
            <v>W</v>
          </cell>
          <cell r="O191">
            <v>40</v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>
            <v>0.75</v>
          </cell>
          <cell r="U191" t="str">
            <v>502</v>
          </cell>
          <cell r="V191" t="str">
            <v>101</v>
          </cell>
          <cell r="W191" t="str">
            <v>5020</v>
          </cell>
          <cell r="X191" t="str">
            <v>5020</v>
          </cell>
          <cell r="Y191" t="str">
            <v>5020</v>
          </cell>
          <cell r="Z191">
            <v>9090</v>
          </cell>
        </row>
        <row r="192">
          <cell r="B192" t="str">
            <v>10375</v>
          </cell>
          <cell r="C192" t="str">
            <v>Peter Gould</v>
          </cell>
          <cell r="D192" t="str">
            <v>PETER</v>
          </cell>
          <cell r="E192" t="str">
            <v>GOULD</v>
          </cell>
          <cell r="F192" t="str">
            <v>MCO</v>
          </cell>
          <cell r="G192" t="str">
            <v>Mobile Crane Operator</v>
          </cell>
          <cell r="H192" t="str">
            <v>502</v>
          </cell>
          <cell r="I192" t="str">
            <v>Underground</v>
          </cell>
          <cell r="J192" t="str">
            <v>Full Time - Permanent</v>
          </cell>
          <cell r="K192" t="str">
            <v>MCO</v>
          </cell>
          <cell r="L192" t="str">
            <v>Mobile Crane Operator</v>
          </cell>
          <cell r="M192" t="str">
            <v>B</v>
          </cell>
          <cell r="N192" t="str">
            <v>W</v>
          </cell>
          <cell r="O192">
            <v>40</v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>
            <v>0.75</v>
          </cell>
          <cell r="U192" t="str">
            <v>503</v>
          </cell>
          <cell r="V192" t="str">
            <v>101</v>
          </cell>
          <cell r="W192" t="str">
            <v>5040</v>
          </cell>
          <cell r="X192" t="str">
            <v>5040</v>
          </cell>
          <cell r="Y192" t="str">
            <v>5040</v>
          </cell>
          <cell r="Z192">
            <v>9090</v>
          </cell>
        </row>
        <row r="193">
          <cell r="B193" t="str">
            <v>10378</v>
          </cell>
          <cell r="C193" t="str">
            <v>Jeffrey Koeppe</v>
          </cell>
          <cell r="D193" t="str">
            <v>JEFFREY</v>
          </cell>
          <cell r="E193" t="str">
            <v>KOEPPE</v>
          </cell>
          <cell r="F193" t="str">
            <v>OGRO1</v>
          </cell>
          <cell r="G193" t="str">
            <v>Line Maintainer - 1st Class</v>
          </cell>
          <cell r="H193" t="str">
            <v>502</v>
          </cell>
          <cell r="I193" t="str">
            <v>Overhead</v>
          </cell>
          <cell r="J193" t="str">
            <v>Full Time - Permanent</v>
          </cell>
          <cell r="K193" t="str">
            <v>LM</v>
          </cell>
          <cell r="L193" t="str">
            <v>Line Maintainer - 1st Class</v>
          </cell>
          <cell r="M193" t="str">
            <v>B</v>
          </cell>
          <cell r="N193" t="str">
            <v>W</v>
          </cell>
          <cell r="O193">
            <v>40</v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>
            <v>0.75</v>
          </cell>
          <cell r="U193" t="str">
            <v>502</v>
          </cell>
          <cell r="V193" t="str">
            <v>101</v>
          </cell>
          <cell r="W193" t="str">
            <v>5020</v>
          </cell>
          <cell r="X193" t="str">
            <v>5020</v>
          </cell>
          <cell r="Y193" t="str">
            <v>5020</v>
          </cell>
          <cell r="Z193">
            <v>9090</v>
          </cell>
        </row>
        <row r="194">
          <cell r="B194" t="str">
            <v>10379</v>
          </cell>
          <cell r="C194" t="str">
            <v>Peter Vanderhout</v>
          </cell>
          <cell r="D194" t="str">
            <v>PETER</v>
          </cell>
          <cell r="E194" t="str">
            <v>VANDERHOUT</v>
          </cell>
          <cell r="F194" t="str">
            <v>OGRO1</v>
          </cell>
          <cell r="G194" t="str">
            <v>Line Maintainer - 1st Class</v>
          </cell>
          <cell r="H194" t="str">
            <v>502</v>
          </cell>
          <cell r="I194" t="str">
            <v>Overhead</v>
          </cell>
          <cell r="J194" t="str">
            <v>Full Time - Permanent</v>
          </cell>
          <cell r="K194" t="str">
            <v>LM</v>
          </cell>
          <cell r="L194" t="str">
            <v>Line Maintainer - 1st Class</v>
          </cell>
          <cell r="M194" t="str">
            <v>B</v>
          </cell>
          <cell r="N194" t="str">
            <v>W</v>
          </cell>
          <cell r="O194">
            <v>40</v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>
            <v>0.75</v>
          </cell>
          <cell r="U194" t="str">
            <v>502</v>
          </cell>
          <cell r="V194" t="str">
            <v>101</v>
          </cell>
          <cell r="W194" t="str">
            <v>5020</v>
          </cell>
          <cell r="X194" t="str">
            <v>5020</v>
          </cell>
          <cell r="Y194" t="str">
            <v>5020</v>
          </cell>
          <cell r="Z194">
            <v>9090</v>
          </cell>
        </row>
        <row r="195">
          <cell r="B195" t="str">
            <v>10380</v>
          </cell>
          <cell r="C195" t="str">
            <v>Robert Taylor</v>
          </cell>
          <cell r="D195" t="str">
            <v>ROBERT</v>
          </cell>
          <cell r="E195" t="str">
            <v>TAYLOR</v>
          </cell>
          <cell r="F195" t="str">
            <v>OGRO1</v>
          </cell>
          <cell r="G195" t="str">
            <v>Line Maintainer - 1st Class</v>
          </cell>
          <cell r="H195" t="str">
            <v>502</v>
          </cell>
          <cell r="I195" t="str">
            <v>Overhead</v>
          </cell>
          <cell r="J195" t="str">
            <v>Full Time - Permanent</v>
          </cell>
          <cell r="K195" t="str">
            <v>LM</v>
          </cell>
          <cell r="L195" t="str">
            <v>Line Maintainer - 1st Class</v>
          </cell>
          <cell r="M195" t="str">
            <v>B</v>
          </cell>
          <cell r="N195" t="str">
            <v>W</v>
          </cell>
          <cell r="O195">
            <v>40</v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>
            <v>0.75</v>
          </cell>
          <cell r="U195" t="str">
            <v>502</v>
          </cell>
          <cell r="V195" t="str">
            <v>101</v>
          </cell>
          <cell r="W195" t="str">
            <v>5020</v>
          </cell>
          <cell r="X195" t="str">
            <v>5020</v>
          </cell>
          <cell r="Y195" t="str">
            <v>5020</v>
          </cell>
          <cell r="Z195">
            <v>9090</v>
          </cell>
        </row>
        <row r="196">
          <cell r="B196" t="str">
            <v>10381</v>
          </cell>
          <cell r="C196" t="str">
            <v>Gary Macdonald</v>
          </cell>
          <cell r="D196" t="str">
            <v>GARY</v>
          </cell>
          <cell r="E196" t="str">
            <v>MACDONALD</v>
          </cell>
          <cell r="F196" t="str">
            <v>OGRO1</v>
          </cell>
          <cell r="G196" t="str">
            <v>Troubleperson</v>
          </cell>
          <cell r="H196" t="str">
            <v>502</v>
          </cell>
          <cell r="I196" t="str">
            <v>Overhead</v>
          </cell>
          <cell r="J196" t="str">
            <v>Full Time - Permanent</v>
          </cell>
          <cell r="K196" t="str">
            <v>TRBL</v>
          </cell>
          <cell r="L196" t="str">
            <v>Troubleperson</v>
          </cell>
          <cell r="M196" t="str">
            <v>B</v>
          </cell>
          <cell r="N196" t="str">
            <v>W</v>
          </cell>
          <cell r="O196">
            <v>40</v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>
            <v>0.75</v>
          </cell>
          <cell r="U196" t="str">
            <v>502</v>
          </cell>
          <cell r="V196" t="str">
            <v>101</v>
          </cell>
          <cell r="W196" t="str">
            <v>5020</v>
          </cell>
          <cell r="X196" t="str">
            <v>5020</v>
          </cell>
          <cell r="Y196" t="str">
            <v>5020</v>
          </cell>
          <cell r="Z196">
            <v>9090</v>
          </cell>
        </row>
        <row r="197">
          <cell r="B197" t="str">
            <v>10383</v>
          </cell>
          <cell r="C197" t="str">
            <v>Donald Bulthuis</v>
          </cell>
          <cell r="D197" t="str">
            <v>DONALD</v>
          </cell>
          <cell r="E197" t="str">
            <v>BULTHUIS</v>
          </cell>
          <cell r="F197" t="str">
            <v>OGRO1</v>
          </cell>
          <cell r="G197" t="str">
            <v>Lead Hand</v>
          </cell>
          <cell r="H197" t="str">
            <v>502</v>
          </cell>
          <cell r="I197" t="str">
            <v>Overhead</v>
          </cell>
          <cell r="J197" t="str">
            <v>Full Time - Permanent</v>
          </cell>
          <cell r="K197" t="str">
            <v>LH</v>
          </cell>
          <cell r="L197" t="str">
            <v>Lead Hand</v>
          </cell>
          <cell r="M197" t="str">
            <v>B</v>
          </cell>
          <cell r="N197" t="str">
            <v>W</v>
          </cell>
          <cell r="O197">
            <v>40</v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>
            <v>0.75</v>
          </cell>
          <cell r="U197" t="str">
            <v>502</v>
          </cell>
          <cell r="V197" t="str">
            <v>101</v>
          </cell>
          <cell r="W197" t="str">
            <v>5020</v>
          </cell>
          <cell r="X197" t="str">
            <v>5020</v>
          </cell>
          <cell r="Y197" t="str">
            <v>5020</v>
          </cell>
          <cell r="Z197">
            <v>9090</v>
          </cell>
        </row>
        <row r="198">
          <cell r="B198" t="str">
            <v>10384</v>
          </cell>
          <cell r="C198" t="str">
            <v>Rick Beedie</v>
          </cell>
          <cell r="D198" t="str">
            <v>RICK</v>
          </cell>
          <cell r="E198" t="str">
            <v>BEEDIE</v>
          </cell>
          <cell r="F198" t="str">
            <v>OGRO1</v>
          </cell>
          <cell r="G198" t="str">
            <v>Lead Hand</v>
          </cell>
          <cell r="H198" t="str">
            <v>502</v>
          </cell>
          <cell r="I198" t="str">
            <v>Overhead</v>
          </cell>
          <cell r="J198" t="str">
            <v>Full Time - Permanent</v>
          </cell>
          <cell r="K198" t="str">
            <v>LH</v>
          </cell>
          <cell r="L198" t="str">
            <v>Lead Hand</v>
          </cell>
          <cell r="M198" t="str">
            <v>B</v>
          </cell>
          <cell r="N198" t="str">
            <v>W</v>
          </cell>
          <cell r="O198">
            <v>40</v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>
            <v>0.75</v>
          </cell>
          <cell r="U198" t="str">
            <v>502</v>
          </cell>
          <cell r="V198" t="str">
            <v>101</v>
          </cell>
          <cell r="W198" t="str">
            <v>5020</v>
          </cell>
          <cell r="X198" t="str">
            <v>5020</v>
          </cell>
          <cell r="Y198" t="str">
            <v>5020</v>
          </cell>
          <cell r="Z198">
            <v>9090</v>
          </cell>
        </row>
        <row r="199">
          <cell r="B199" t="str">
            <v>10385</v>
          </cell>
          <cell r="C199" t="str">
            <v>Gerry Digiacinto</v>
          </cell>
          <cell r="D199" t="str">
            <v>GERRY</v>
          </cell>
          <cell r="E199" t="str">
            <v>DIGIACINTO</v>
          </cell>
          <cell r="F199" t="str">
            <v>OGRO1</v>
          </cell>
          <cell r="G199" t="str">
            <v>Lead Hand</v>
          </cell>
          <cell r="H199" t="str">
            <v>502</v>
          </cell>
          <cell r="I199" t="str">
            <v>Overhead</v>
          </cell>
          <cell r="J199" t="str">
            <v>Full Time - Permanent</v>
          </cell>
          <cell r="K199" t="str">
            <v>LH</v>
          </cell>
          <cell r="L199" t="str">
            <v>Lead Hand</v>
          </cell>
          <cell r="M199" t="str">
            <v>B</v>
          </cell>
          <cell r="N199" t="str">
            <v>W</v>
          </cell>
          <cell r="O199">
            <v>40</v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>
            <v>0.75</v>
          </cell>
          <cell r="U199" t="str">
            <v>502</v>
          </cell>
          <cell r="V199" t="str">
            <v>101</v>
          </cell>
          <cell r="W199" t="str">
            <v>5020</v>
          </cell>
          <cell r="X199" t="str">
            <v>5020</v>
          </cell>
          <cell r="Y199" t="str">
            <v>5020</v>
          </cell>
          <cell r="Z199">
            <v>9090</v>
          </cell>
        </row>
        <row r="200">
          <cell r="B200" t="str">
            <v>10386</v>
          </cell>
          <cell r="C200" t="str">
            <v>Scott Borer</v>
          </cell>
          <cell r="D200" t="str">
            <v>SCOTT</v>
          </cell>
          <cell r="E200" t="str">
            <v>BORER</v>
          </cell>
          <cell r="F200" t="str">
            <v>OGRO1</v>
          </cell>
          <cell r="G200" t="str">
            <v>Line Maintainer - 1st Class</v>
          </cell>
          <cell r="H200" t="str">
            <v>502</v>
          </cell>
          <cell r="I200" t="str">
            <v>Overhead</v>
          </cell>
          <cell r="J200" t="str">
            <v>Full Time - Permanent</v>
          </cell>
          <cell r="K200" t="str">
            <v>LM</v>
          </cell>
          <cell r="L200" t="str">
            <v>Line Maintainer - 1st Class</v>
          </cell>
          <cell r="M200" t="str">
            <v>B</v>
          </cell>
          <cell r="N200" t="str">
            <v>W</v>
          </cell>
          <cell r="O200">
            <v>40</v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>
            <v>0.75</v>
          </cell>
          <cell r="U200" t="str">
            <v>502</v>
          </cell>
          <cell r="V200" t="str">
            <v>101</v>
          </cell>
          <cell r="W200" t="str">
            <v>5020</v>
          </cell>
          <cell r="X200" t="str">
            <v>5020</v>
          </cell>
          <cell r="Y200" t="str">
            <v>5020</v>
          </cell>
          <cell r="Z200">
            <v>9090</v>
          </cell>
        </row>
        <row r="201">
          <cell r="B201" t="str">
            <v>10388</v>
          </cell>
          <cell r="C201" t="str">
            <v>Gary Chiarot</v>
          </cell>
          <cell r="D201" t="str">
            <v>GARY</v>
          </cell>
          <cell r="E201" t="str">
            <v>CHIAROT</v>
          </cell>
          <cell r="F201" t="str">
            <v>OGRO1</v>
          </cell>
          <cell r="G201" t="str">
            <v>Lead Hand</v>
          </cell>
          <cell r="H201" t="str">
            <v>502</v>
          </cell>
          <cell r="I201" t="str">
            <v>Overhead</v>
          </cell>
          <cell r="J201" t="str">
            <v>Full Time - Permanent</v>
          </cell>
          <cell r="K201" t="str">
            <v>LH</v>
          </cell>
          <cell r="L201" t="str">
            <v>Lead Hand</v>
          </cell>
          <cell r="M201" t="str">
            <v>B</v>
          </cell>
          <cell r="N201" t="str">
            <v>W</v>
          </cell>
          <cell r="O201">
            <v>40</v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>
            <v>0.75</v>
          </cell>
          <cell r="U201" t="str">
            <v>502</v>
          </cell>
          <cell r="V201" t="str">
            <v>101</v>
          </cell>
          <cell r="W201" t="str">
            <v>5020</v>
          </cell>
          <cell r="X201" t="str">
            <v>5020</v>
          </cell>
          <cell r="Y201" t="str">
            <v>5020</v>
          </cell>
          <cell r="Z201">
            <v>9090</v>
          </cell>
        </row>
        <row r="202">
          <cell r="B202" t="str">
            <v>10390</v>
          </cell>
          <cell r="C202" t="str">
            <v>Chris Wilkes</v>
          </cell>
          <cell r="D202" t="str">
            <v>CHRIS</v>
          </cell>
          <cell r="E202" t="str">
            <v>WILKES</v>
          </cell>
          <cell r="F202" t="str">
            <v>OGRO1</v>
          </cell>
          <cell r="G202" t="str">
            <v>Line Maintainer - 1st Class</v>
          </cell>
          <cell r="H202" t="str">
            <v>502</v>
          </cell>
          <cell r="I202" t="str">
            <v>Overhead</v>
          </cell>
          <cell r="J202" t="str">
            <v>Full Time - Permanent</v>
          </cell>
          <cell r="K202" t="str">
            <v>LM</v>
          </cell>
          <cell r="L202" t="str">
            <v>Line Maintainer - 1st Class</v>
          </cell>
          <cell r="M202" t="str">
            <v>B</v>
          </cell>
          <cell r="N202" t="str">
            <v>W</v>
          </cell>
          <cell r="O202">
            <v>40</v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>
            <v>0.75</v>
          </cell>
          <cell r="U202" t="str">
            <v>502</v>
          </cell>
          <cell r="V202" t="str">
            <v>101</v>
          </cell>
          <cell r="W202" t="str">
            <v>5020</v>
          </cell>
          <cell r="X202" t="str">
            <v>5020</v>
          </cell>
          <cell r="Y202" t="str">
            <v>5020</v>
          </cell>
          <cell r="Z202">
            <v>9090</v>
          </cell>
        </row>
        <row r="203">
          <cell r="B203" t="str">
            <v>10396</v>
          </cell>
          <cell r="C203" t="str">
            <v>Brian Robinson</v>
          </cell>
          <cell r="D203" t="str">
            <v>BRIAN</v>
          </cell>
          <cell r="E203" t="str">
            <v>ROBINSON</v>
          </cell>
          <cell r="F203" t="str">
            <v>OGRO1</v>
          </cell>
          <cell r="G203" t="str">
            <v>Lead Hand</v>
          </cell>
          <cell r="H203" t="str">
            <v>502</v>
          </cell>
          <cell r="I203" t="str">
            <v>Overhead</v>
          </cell>
          <cell r="J203" t="str">
            <v>Full Time - Permanent</v>
          </cell>
          <cell r="K203" t="str">
            <v>LH</v>
          </cell>
          <cell r="L203" t="str">
            <v>Lead Hand</v>
          </cell>
          <cell r="M203" t="str">
            <v>B</v>
          </cell>
          <cell r="N203" t="str">
            <v>W</v>
          </cell>
          <cell r="O203">
            <v>40</v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>
            <v>0.75</v>
          </cell>
          <cell r="U203" t="str">
            <v>502</v>
          </cell>
          <cell r="V203" t="str">
            <v>101</v>
          </cell>
          <cell r="W203" t="str">
            <v>5020</v>
          </cell>
          <cell r="X203" t="str">
            <v>5020</v>
          </cell>
          <cell r="Y203" t="str">
            <v>5020</v>
          </cell>
          <cell r="Z203">
            <v>9090</v>
          </cell>
        </row>
        <row r="204">
          <cell r="B204" t="str">
            <v>10397</v>
          </cell>
          <cell r="C204" t="str">
            <v>Steve Abramovich</v>
          </cell>
          <cell r="D204" t="str">
            <v>STEVE</v>
          </cell>
          <cell r="E204" t="str">
            <v>ABRAMOVICH</v>
          </cell>
          <cell r="F204" t="str">
            <v>OGRO1</v>
          </cell>
          <cell r="G204" t="str">
            <v>Line Maintainer - 1st Class</v>
          </cell>
          <cell r="H204" t="str">
            <v>502</v>
          </cell>
          <cell r="I204" t="str">
            <v>Overhead</v>
          </cell>
          <cell r="J204" t="str">
            <v>Full Time - Permanent</v>
          </cell>
          <cell r="K204" t="str">
            <v>LM</v>
          </cell>
          <cell r="L204" t="str">
            <v>Line Maintainer - 1st Class</v>
          </cell>
          <cell r="M204" t="str">
            <v>B</v>
          </cell>
          <cell r="N204" t="str">
            <v>W</v>
          </cell>
          <cell r="O204">
            <v>40</v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>
            <v>0.75</v>
          </cell>
          <cell r="U204" t="str">
            <v>502</v>
          </cell>
          <cell r="V204" t="str">
            <v>101</v>
          </cell>
          <cell r="W204" t="str">
            <v>5020</v>
          </cell>
          <cell r="X204" t="str">
            <v>5020</v>
          </cell>
          <cell r="Y204" t="str">
            <v>5020</v>
          </cell>
          <cell r="Z204">
            <v>9090</v>
          </cell>
        </row>
        <row r="205">
          <cell r="B205" t="str">
            <v>10398</v>
          </cell>
          <cell r="C205" t="str">
            <v>Scott Biggs</v>
          </cell>
          <cell r="D205" t="str">
            <v>SCOTT</v>
          </cell>
          <cell r="E205" t="str">
            <v>BIGGS</v>
          </cell>
          <cell r="F205" t="str">
            <v>OGRO1</v>
          </cell>
          <cell r="G205" t="str">
            <v>Line Maintainer - 1st Class</v>
          </cell>
          <cell r="H205" t="str">
            <v>502</v>
          </cell>
          <cell r="I205" t="str">
            <v>Overhead</v>
          </cell>
          <cell r="J205" t="str">
            <v>Full Time - Permanent</v>
          </cell>
          <cell r="K205" t="str">
            <v>LM</v>
          </cell>
          <cell r="L205" t="str">
            <v>Line Maintainer - 1st Class</v>
          </cell>
          <cell r="M205" t="str">
            <v>B</v>
          </cell>
          <cell r="N205" t="str">
            <v>W</v>
          </cell>
          <cell r="O205">
            <v>40</v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>
            <v>0.75</v>
          </cell>
          <cell r="U205" t="str">
            <v>502</v>
          </cell>
          <cell r="V205" t="str">
            <v>101</v>
          </cell>
          <cell r="W205" t="str">
            <v>5020</v>
          </cell>
          <cell r="X205" t="str">
            <v>5020</v>
          </cell>
          <cell r="Y205" t="str">
            <v>5020</v>
          </cell>
          <cell r="Z205">
            <v>9090</v>
          </cell>
        </row>
        <row r="206">
          <cell r="B206" t="str">
            <v>10399</v>
          </cell>
          <cell r="C206" t="str">
            <v>Manuel Quaini</v>
          </cell>
          <cell r="D206" t="str">
            <v>MANUEL</v>
          </cell>
          <cell r="E206" t="str">
            <v>QUAINI</v>
          </cell>
          <cell r="F206" t="str">
            <v>OGRO1</v>
          </cell>
          <cell r="G206" t="str">
            <v>Line Maintainer - 1st Class</v>
          </cell>
          <cell r="H206" t="str">
            <v>502</v>
          </cell>
          <cell r="I206" t="str">
            <v>Overhead</v>
          </cell>
          <cell r="J206" t="str">
            <v>Full Time - Permanent</v>
          </cell>
          <cell r="K206" t="str">
            <v>LM</v>
          </cell>
          <cell r="L206" t="str">
            <v>Line Maintainer - 1st Class</v>
          </cell>
          <cell r="M206" t="str">
            <v>B</v>
          </cell>
          <cell r="N206" t="str">
            <v>W</v>
          </cell>
          <cell r="O206">
            <v>40</v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>
            <v>0.75</v>
          </cell>
          <cell r="U206" t="str">
            <v>502</v>
          </cell>
          <cell r="V206" t="str">
            <v>101</v>
          </cell>
          <cell r="W206" t="str">
            <v>5020</v>
          </cell>
          <cell r="X206" t="str">
            <v>5020</v>
          </cell>
          <cell r="Y206" t="str">
            <v>5020</v>
          </cell>
          <cell r="Z206">
            <v>9090</v>
          </cell>
        </row>
        <row r="207">
          <cell r="B207" t="str">
            <v>10446</v>
          </cell>
          <cell r="C207" t="str">
            <v>Joseph Majerovich</v>
          </cell>
          <cell r="D207" t="str">
            <v>JOSEPH</v>
          </cell>
          <cell r="E207" t="str">
            <v>MAJEROVICH</v>
          </cell>
          <cell r="F207" t="str">
            <v>OGRO1</v>
          </cell>
          <cell r="G207" t="str">
            <v>Line Maintainer - 1st Class</v>
          </cell>
          <cell r="H207" t="str">
            <v>502</v>
          </cell>
          <cell r="I207" t="str">
            <v>Overhead</v>
          </cell>
          <cell r="J207" t="str">
            <v>Full Time - Permanent</v>
          </cell>
          <cell r="K207" t="str">
            <v>LM</v>
          </cell>
          <cell r="L207" t="str">
            <v>Line Maintainer - 1st Class</v>
          </cell>
          <cell r="M207" t="str">
            <v>B</v>
          </cell>
          <cell r="N207" t="str">
            <v>W</v>
          </cell>
          <cell r="O207">
            <v>40</v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>
            <v>0.75</v>
          </cell>
          <cell r="U207" t="str">
            <v>502</v>
          </cell>
          <cell r="V207" t="str">
            <v>101</v>
          </cell>
          <cell r="W207" t="str">
            <v>5020</v>
          </cell>
          <cell r="X207" t="str">
            <v>5020</v>
          </cell>
          <cell r="Y207" t="str">
            <v>5020</v>
          </cell>
          <cell r="Z207">
            <v>9090</v>
          </cell>
        </row>
        <row r="208">
          <cell r="B208" t="str">
            <v>10493</v>
          </cell>
          <cell r="C208" t="str">
            <v>Kevin Archer</v>
          </cell>
          <cell r="D208" t="str">
            <v>KEVIN</v>
          </cell>
          <cell r="E208" t="str">
            <v>ARCHER</v>
          </cell>
          <cell r="F208" t="str">
            <v>OGRO1</v>
          </cell>
          <cell r="G208" t="str">
            <v>Line Maintainer - Apprentice</v>
          </cell>
          <cell r="H208" t="str">
            <v>502</v>
          </cell>
          <cell r="I208" t="str">
            <v>Overhead</v>
          </cell>
          <cell r="J208" t="str">
            <v>Full Time - Permanent</v>
          </cell>
          <cell r="K208" t="str">
            <v>LMA</v>
          </cell>
          <cell r="L208" t="str">
            <v>Line Maintainer - Apprentice</v>
          </cell>
          <cell r="M208" t="str">
            <v>B</v>
          </cell>
          <cell r="N208" t="str">
            <v>W</v>
          </cell>
          <cell r="O208">
            <v>40</v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>
            <v>0.75</v>
          </cell>
          <cell r="U208" t="str">
            <v>502</v>
          </cell>
          <cell r="V208" t="str">
            <v>101</v>
          </cell>
          <cell r="W208" t="str">
            <v>5020</v>
          </cell>
          <cell r="X208" t="str">
            <v>5020</v>
          </cell>
          <cell r="Y208" t="str">
            <v>5020</v>
          </cell>
          <cell r="Z208">
            <v>9090</v>
          </cell>
        </row>
        <row r="209">
          <cell r="B209" t="str">
            <v>10541</v>
          </cell>
          <cell r="C209" t="str">
            <v>Don Nickerson</v>
          </cell>
          <cell r="D209" t="str">
            <v>DON</v>
          </cell>
          <cell r="E209" t="str">
            <v>NICKERSON</v>
          </cell>
          <cell r="F209" t="str">
            <v>OGRO1</v>
          </cell>
          <cell r="G209" t="str">
            <v>Line Maintainer - 1st Class</v>
          </cell>
          <cell r="H209" t="str">
            <v>502</v>
          </cell>
          <cell r="I209" t="str">
            <v>Overhead</v>
          </cell>
          <cell r="J209" t="str">
            <v>Full Time - Permanent</v>
          </cell>
          <cell r="K209" t="str">
            <v>LM</v>
          </cell>
          <cell r="L209" t="str">
            <v>Line Maintainer - 1st Class</v>
          </cell>
          <cell r="M209" t="str">
            <v>B</v>
          </cell>
          <cell r="N209" t="str">
            <v>W</v>
          </cell>
          <cell r="O209">
            <v>40</v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>
            <v>0.75</v>
          </cell>
          <cell r="U209" t="str">
            <v>502</v>
          </cell>
          <cell r="V209" t="str">
            <v>101</v>
          </cell>
          <cell r="W209" t="str">
            <v>5020</v>
          </cell>
          <cell r="X209" t="str">
            <v>5020</v>
          </cell>
          <cell r="Y209" t="str">
            <v>5020</v>
          </cell>
          <cell r="Z209">
            <v>9090</v>
          </cell>
        </row>
        <row r="210">
          <cell r="B210" t="str">
            <v>10562</v>
          </cell>
          <cell r="C210" t="str">
            <v>Douglas Mcclellan</v>
          </cell>
          <cell r="D210" t="str">
            <v>DOUGLAS</v>
          </cell>
          <cell r="E210" t="str">
            <v>MCCLELLAN</v>
          </cell>
          <cell r="F210" t="str">
            <v>MCO</v>
          </cell>
          <cell r="G210" t="str">
            <v>Mobile Crane Operator</v>
          </cell>
          <cell r="H210" t="str">
            <v>502</v>
          </cell>
          <cell r="I210" t="str">
            <v>Underground</v>
          </cell>
          <cell r="J210" t="str">
            <v>Full Time - Permanent</v>
          </cell>
          <cell r="K210" t="str">
            <v>MCO</v>
          </cell>
          <cell r="L210" t="str">
            <v>Mobile Crane Operator</v>
          </cell>
          <cell r="M210" t="str">
            <v>B</v>
          </cell>
          <cell r="N210" t="str">
            <v>W</v>
          </cell>
          <cell r="O210">
            <v>40</v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>
            <v>0.75</v>
          </cell>
          <cell r="U210" t="str">
            <v>503</v>
          </cell>
          <cell r="V210" t="str">
            <v>101</v>
          </cell>
          <cell r="W210" t="str">
            <v>5020</v>
          </cell>
          <cell r="X210" t="str">
            <v>5020</v>
          </cell>
          <cell r="Y210" t="str">
            <v>5020</v>
          </cell>
          <cell r="Z210">
            <v>9090</v>
          </cell>
        </row>
        <row r="211">
          <cell r="B211" t="str">
            <v>10613</v>
          </cell>
          <cell r="C211" t="str">
            <v>Philip Kwint</v>
          </cell>
          <cell r="D211" t="str">
            <v>PHILIP</v>
          </cell>
          <cell r="E211" t="str">
            <v>KWINT</v>
          </cell>
          <cell r="F211" t="str">
            <v>OGRO1</v>
          </cell>
          <cell r="G211" t="str">
            <v>Line Maintainer - 1st Class</v>
          </cell>
          <cell r="H211" t="str">
            <v>502</v>
          </cell>
          <cell r="I211" t="str">
            <v>Overhead</v>
          </cell>
          <cell r="J211" t="str">
            <v>Full Time - Permanent</v>
          </cell>
          <cell r="K211" t="str">
            <v>LM</v>
          </cell>
          <cell r="L211" t="str">
            <v>Line Maintainer - 1st Class</v>
          </cell>
          <cell r="M211" t="str">
            <v>B</v>
          </cell>
          <cell r="N211" t="str">
            <v>W</v>
          </cell>
          <cell r="O211">
            <v>40</v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>
            <v>0.75</v>
          </cell>
          <cell r="U211" t="str">
            <v>502</v>
          </cell>
          <cell r="V211" t="str">
            <v>101</v>
          </cell>
          <cell r="W211" t="str">
            <v>5020</v>
          </cell>
          <cell r="X211" t="str">
            <v>5020</v>
          </cell>
          <cell r="Y211" t="str">
            <v>5020</v>
          </cell>
          <cell r="Z211">
            <v>9090</v>
          </cell>
        </row>
        <row r="212">
          <cell r="B212" t="str">
            <v>10717</v>
          </cell>
          <cell r="C212" t="str">
            <v>Jeffrey Mcnab</v>
          </cell>
          <cell r="D212" t="str">
            <v>JEFFREY</v>
          </cell>
          <cell r="E212" t="str">
            <v>MCNAB</v>
          </cell>
          <cell r="F212" t="str">
            <v>OGRO1</v>
          </cell>
          <cell r="G212" t="str">
            <v>Line Maintainer - 1st Class</v>
          </cell>
          <cell r="H212" t="str">
            <v>502</v>
          </cell>
          <cell r="I212" t="str">
            <v>Overhead</v>
          </cell>
          <cell r="J212" t="str">
            <v>Full Time - Permanent</v>
          </cell>
          <cell r="K212" t="str">
            <v>LM</v>
          </cell>
          <cell r="L212" t="str">
            <v>Line Maintainer - 1st Class</v>
          </cell>
          <cell r="M212" t="str">
            <v>B</v>
          </cell>
          <cell r="N212" t="str">
            <v>W</v>
          </cell>
          <cell r="O212">
            <v>40</v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>
            <v>0.75</v>
          </cell>
          <cell r="U212" t="str">
            <v>502</v>
          </cell>
          <cell r="V212" t="str">
            <v>101</v>
          </cell>
          <cell r="W212" t="str">
            <v>5020</v>
          </cell>
          <cell r="X212" t="str">
            <v>5020</v>
          </cell>
          <cell r="Y212" t="str">
            <v>5020</v>
          </cell>
          <cell r="Z212">
            <v>9090</v>
          </cell>
        </row>
        <row r="213">
          <cell r="B213" t="str">
            <v>10718</v>
          </cell>
          <cell r="C213" t="str">
            <v>Joseph Popiel</v>
          </cell>
          <cell r="D213" t="str">
            <v>JOSEPH</v>
          </cell>
          <cell r="E213" t="str">
            <v>POPIEL</v>
          </cell>
          <cell r="F213" t="str">
            <v>SLOH1</v>
          </cell>
          <cell r="G213" t="str">
            <v>Supervisor, Overhead</v>
          </cell>
          <cell r="H213" t="str">
            <v>502</v>
          </cell>
          <cell r="I213" t="str">
            <v>Overhead</v>
          </cell>
          <cell r="J213" t="str">
            <v>Full Time - Permanent</v>
          </cell>
          <cell r="K213" t="str">
            <v>SOH</v>
          </cell>
          <cell r="L213" t="str">
            <v>Supervisor, Overhead</v>
          </cell>
          <cell r="M213" t="str">
            <v>N</v>
          </cell>
          <cell r="N213" t="str">
            <v>W</v>
          </cell>
          <cell r="O213">
            <v>40</v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>
            <v>0.75</v>
          </cell>
          <cell r="U213" t="str">
            <v>502</v>
          </cell>
          <cell r="V213" t="str">
            <v>101</v>
          </cell>
          <cell r="W213" t="str">
            <v>5020</v>
          </cell>
          <cell r="X213" t="str">
            <v>5020</v>
          </cell>
          <cell r="Y213" t="str">
            <v>5020</v>
          </cell>
          <cell r="Z213">
            <v>9090</v>
          </cell>
        </row>
        <row r="214">
          <cell r="B214" t="str">
            <v>10765</v>
          </cell>
          <cell r="C214" t="str">
            <v>David Kirk</v>
          </cell>
          <cell r="D214" t="str">
            <v>DAVID</v>
          </cell>
          <cell r="E214" t="str">
            <v>KIRK</v>
          </cell>
          <cell r="F214" t="str">
            <v>OGRO1</v>
          </cell>
          <cell r="G214" t="str">
            <v>Troubleperson</v>
          </cell>
          <cell r="H214" t="str">
            <v>502</v>
          </cell>
          <cell r="I214" t="str">
            <v>Overhead</v>
          </cell>
          <cell r="J214" t="str">
            <v>Full Time - Permanent</v>
          </cell>
          <cell r="K214" t="str">
            <v>TRBL</v>
          </cell>
          <cell r="L214" t="str">
            <v>Troubleperson</v>
          </cell>
          <cell r="M214" t="str">
            <v>B</v>
          </cell>
          <cell r="N214" t="str">
            <v>W</v>
          </cell>
          <cell r="O214">
            <v>40</v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>
            <v>0.75</v>
          </cell>
          <cell r="U214" t="str">
            <v>502</v>
          </cell>
          <cell r="V214" t="str">
            <v>101</v>
          </cell>
          <cell r="W214" t="str">
            <v>5020</v>
          </cell>
          <cell r="X214" t="str">
            <v>5020</v>
          </cell>
          <cell r="Y214" t="str">
            <v>5020</v>
          </cell>
          <cell r="Z214">
            <v>9090</v>
          </cell>
        </row>
        <row r="215">
          <cell r="B215" t="str">
            <v>10769</v>
          </cell>
          <cell r="C215" t="str">
            <v>Andrew Turney</v>
          </cell>
          <cell r="D215" t="str">
            <v>ANDREW</v>
          </cell>
          <cell r="E215" t="str">
            <v>TURNEY</v>
          </cell>
          <cell r="F215" t="str">
            <v>SLOH1</v>
          </cell>
          <cell r="G215" t="str">
            <v>Supervisor, Overhead</v>
          </cell>
          <cell r="H215" t="str">
            <v>502</v>
          </cell>
          <cell r="I215" t="str">
            <v>Overhead</v>
          </cell>
          <cell r="J215" t="str">
            <v>Full Time - Permanent</v>
          </cell>
          <cell r="K215" t="str">
            <v>SOH</v>
          </cell>
          <cell r="L215" t="str">
            <v>Supervisor, Overhead</v>
          </cell>
          <cell r="M215" t="str">
            <v>N</v>
          </cell>
          <cell r="N215" t="str">
            <v>W</v>
          </cell>
          <cell r="O215">
            <v>40</v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>
            <v>0.75</v>
          </cell>
          <cell r="U215" t="str">
            <v>502</v>
          </cell>
          <cell r="V215" t="str">
            <v>101</v>
          </cell>
          <cell r="W215" t="str">
            <v>5020</v>
          </cell>
          <cell r="X215" t="str">
            <v>5020</v>
          </cell>
          <cell r="Y215" t="str">
            <v>5020</v>
          </cell>
          <cell r="Z215">
            <v>9090</v>
          </cell>
        </row>
        <row r="216">
          <cell r="B216" t="str">
            <v>10771</v>
          </cell>
          <cell r="C216" t="str">
            <v>Dave Riddell</v>
          </cell>
          <cell r="D216" t="str">
            <v>DAVE</v>
          </cell>
          <cell r="E216" t="str">
            <v>RIDDELL</v>
          </cell>
          <cell r="F216" t="str">
            <v>OGRO1</v>
          </cell>
          <cell r="G216" t="str">
            <v>Line Maintainer - 1st Class</v>
          </cell>
          <cell r="H216" t="str">
            <v>502</v>
          </cell>
          <cell r="I216" t="str">
            <v>Overhead</v>
          </cell>
          <cell r="J216" t="str">
            <v>Full Time - Permanent</v>
          </cell>
          <cell r="K216" t="str">
            <v>LM</v>
          </cell>
          <cell r="L216" t="str">
            <v>Line Maintainer - 1st Class</v>
          </cell>
          <cell r="M216" t="str">
            <v>B</v>
          </cell>
          <cell r="N216" t="str">
            <v>W</v>
          </cell>
          <cell r="O216">
            <v>40</v>
          </cell>
          <cell r="P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>
            <v>0.75</v>
          </cell>
          <cell r="U216" t="str">
            <v>502</v>
          </cell>
          <cell r="V216" t="str">
            <v>101</v>
          </cell>
          <cell r="W216" t="str">
            <v>5020</v>
          </cell>
          <cell r="X216" t="str">
            <v>5020</v>
          </cell>
          <cell r="Y216" t="str">
            <v>5020</v>
          </cell>
          <cell r="Z216">
            <v>9090</v>
          </cell>
        </row>
        <row r="217">
          <cell r="B217" t="str">
            <v>10772</v>
          </cell>
          <cell r="C217" t="str">
            <v>Richard Hall</v>
          </cell>
          <cell r="D217" t="str">
            <v>RICHARD</v>
          </cell>
          <cell r="E217" t="str">
            <v>HALL</v>
          </cell>
          <cell r="F217" t="str">
            <v>OGRO1</v>
          </cell>
          <cell r="G217" t="str">
            <v>Lead Hand</v>
          </cell>
          <cell r="H217" t="str">
            <v>502</v>
          </cell>
          <cell r="I217" t="str">
            <v>Overhead</v>
          </cell>
          <cell r="J217" t="str">
            <v>Full Time - Permanent</v>
          </cell>
          <cell r="K217" t="str">
            <v>LH</v>
          </cell>
          <cell r="L217" t="str">
            <v>Lead Hand</v>
          </cell>
          <cell r="M217" t="str">
            <v>B</v>
          </cell>
          <cell r="N217" t="str">
            <v>W</v>
          </cell>
          <cell r="O217">
            <v>40</v>
          </cell>
          <cell r="P217" t="str">
            <v/>
          </cell>
          <cell r="Q217" t="str">
            <v/>
          </cell>
          <cell r="R217" t="str">
            <v/>
          </cell>
          <cell r="S217" t="str">
            <v/>
          </cell>
          <cell r="T217">
            <v>0.75</v>
          </cell>
          <cell r="U217" t="str">
            <v>502</v>
          </cell>
          <cell r="V217" t="str">
            <v>101</v>
          </cell>
          <cell r="W217" t="str">
            <v>5020</v>
          </cell>
          <cell r="X217" t="str">
            <v>5020</v>
          </cell>
          <cell r="Y217" t="str">
            <v>5020</v>
          </cell>
          <cell r="Z217">
            <v>9090</v>
          </cell>
        </row>
        <row r="218">
          <cell r="B218" t="str">
            <v>10773</v>
          </cell>
          <cell r="C218" t="str">
            <v>Brian Ross</v>
          </cell>
          <cell r="D218" t="str">
            <v>BRIAN</v>
          </cell>
          <cell r="E218" t="str">
            <v>ROSS</v>
          </cell>
          <cell r="F218" t="str">
            <v>OGRO1</v>
          </cell>
          <cell r="G218" t="str">
            <v>Line Maintainer - 1st Class</v>
          </cell>
          <cell r="H218" t="str">
            <v>502</v>
          </cell>
          <cell r="I218" t="str">
            <v>Overhead</v>
          </cell>
          <cell r="J218" t="str">
            <v>Full Time - Permanent</v>
          </cell>
          <cell r="K218" t="str">
            <v>LM</v>
          </cell>
          <cell r="L218" t="str">
            <v>Line Maintainer - 1st Class</v>
          </cell>
          <cell r="M218" t="str">
            <v>B</v>
          </cell>
          <cell r="N218" t="str">
            <v>W</v>
          </cell>
          <cell r="O218">
            <v>40</v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>
            <v>0.75</v>
          </cell>
          <cell r="U218" t="str">
            <v>502</v>
          </cell>
          <cell r="V218" t="str">
            <v>101</v>
          </cell>
          <cell r="W218" t="str">
            <v>5020</v>
          </cell>
          <cell r="X218" t="str">
            <v>5020</v>
          </cell>
          <cell r="Y218" t="str">
            <v>5020</v>
          </cell>
          <cell r="Z218">
            <v>9090</v>
          </cell>
        </row>
        <row r="219">
          <cell r="B219" t="str">
            <v>10775</v>
          </cell>
          <cell r="C219" t="str">
            <v>John Robertson</v>
          </cell>
          <cell r="D219" t="str">
            <v>JOHN</v>
          </cell>
          <cell r="E219" t="str">
            <v>ROBERTSON</v>
          </cell>
          <cell r="F219" t="str">
            <v>OGRO1</v>
          </cell>
          <cell r="G219" t="str">
            <v>Line Maintainer - 1st Class</v>
          </cell>
          <cell r="H219" t="str">
            <v>502</v>
          </cell>
          <cell r="I219" t="str">
            <v>Overhead</v>
          </cell>
          <cell r="J219" t="str">
            <v>Full Time - Permanent</v>
          </cell>
          <cell r="K219" t="str">
            <v>LM</v>
          </cell>
          <cell r="L219" t="str">
            <v>Line Maintainer - 1st Class</v>
          </cell>
          <cell r="M219" t="str">
            <v>B</v>
          </cell>
          <cell r="N219" t="str">
            <v>W</v>
          </cell>
          <cell r="O219">
            <v>40</v>
          </cell>
          <cell r="P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>
            <v>0.75</v>
          </cell>
          <cell r="U219" t="str">
            <v>502</v>
          </cell>
          <cell r="V219" t="str">
            <v>101</v>
          </cell>
          <cell r="W219" t="str">
            <v>5020</v>
          </cell>
          <cell r="X219" t="str">
            <v>5020</v>
          </cell>
          <cell r="Y219" t="str">
            <v>5020</v>
          </cell>
          <cell r="Z219">
            <v>9090</v>
          </cell>
        </row>
        <row r="220">
          <cell r="B220" t="str">
            <v>10779</v>
          </cell>
          <cell r="C220" t="str">
            <v>Taylor Arkinson</v>
          </cell>
          <cell r="D220" t="str">
            <v>TAYLOR</v>
          </cell>
          <cell r="E220" t="str">
            <v>ARKINSON</v>
          </cell>
          <cell r="F220" t="str">
            <v>OGRO1</v>
          </cell>
          <cell r="G220" t="str">
            <v>Lineman Plant Inspections</v>
          </cell>
          <cell r="H220" t="str">
            <v>502</v>
          </cell>
          <cell r="I220" t="str">
            <v>Overhead</v>
          </cell>
          <cell r="J220" t="str">
            <v>Full Time - Permanent</v>
          </cell>
          <cell r="K220" t="str">
            <v>LPI</v>
          </cell>
          <cell r="L220" t="str">
            <v>Lineman Plant Inspections</v>
          </cell>
          <cell r="M220" t="str">
            <v>B</v>
          </cell>
          <cell r="N220" t="str">
            <v>W</v>
          </cell>
          <cell r="O220">
            <v>40</v>
          </cell>
          <cell r="P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>
            <v>0.75</v>
          </cell>
          <cell r="U220" t="str">
            <v>502</v>
          </cell>
          <cell r="V220" t="str">
            <v>102</v>
          </cell>
          <cell r="W220" t="str">
            <v>5020</v>
          </cell>
          <cell r="X220" t="str">
            <v>5020</v>
          </cell>
          <cell r="Y220" t="str">
            <v>5020</v>
          </cell>
          <cell r="Z220">
            <v>9090</v>
          </cell>
        </row>
        <row r="221">
          <cell r="B221" t="str">
            <v>10883</v>
          </cell>
          <cell r="C221" t="str">
            <v>Derek Gudgeon</v>
          </cell>
          <cell r="D221" t="str">
            <v>DEREK</v>
          </cell>
          <cell r="E221" t="str">
            <v>GUDGEON</v>
          </cell>
          <cell r="F221" t="str">
            <v>OGRO1</v>
          </cell>
          <cell r="G221" t="str">
            <v>Line Maintainer - Apprentice</v>
          </cell>
          <cell r="H221" t="str">
            <v>502</v>
          </cell>
          <cell r="I221" t="str">
            <v>Overhead</v>
          </cell>
          <cell r="J221" t="str">
            <v>Full Time - Permanent</v>
          </cell>
          <cell r="K221" t="str">
            <v>LMA</v>
          </cell>
          <cell r="L221" t="str">
            <v>Line Maintainer - Apprentice</v>
          </cell>
          <cell r="M221" t="str">
            <v>B</v>
          </cell>
          <cell r="N221" t="str">
            <v>W</v>
          </cell>
          <cell r="O221">
            <v>40</v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>
            <v>0.75</v>
          </cell>
          <cell r="U221" t="str">
            <v>502</v>
          </cell>
          <cell r="V221" t="str">
            <v>101</v>
          </cell>
          <cell r="W221" t="str">
            <v>5020</v>
          </cell>
          <cell r="X221" t="str">
            <v>5020</v>
          </cell>
          <cell r="Y221" t="str">
            <v>5020</v>
          </cell>
          <cell r="Z221">
            <v>9090</v>
          </cell>
        </row>
        <row r="222">
          <cell r="B222" t="str">
            <v>10884</v>
          </cell>
          <cell r="C222" t="str">
            <v>Evan Cowell</v>
          </cell>
          <cell r="D222" t="str">
            <v>EVAN</v>
          </cell>
          <cell r="E222" t="str">
            <v>COWELL</v>
          </cell>
          <cell r="F222" t="str">
            <v>OGRO4</v>
          </cell>
          <cell r="G222" t="str">
            <v>Line Maintainer - Apprentice</v>
          </cell>
          <cell r="H222" t="str">
            <v>502</v>
          </cell>
          <cell r="I222" t="str">
            <v>Overhead</v>
          </cell>
          <cell r="J222" t="str">
            <v>Full Time - Permanent</v>
          </cell>
          <cell r="K222" t="str">
            <v>LMA</v>
          </cell>
          <cell r="L222" t="str">
            <v>Line Maintainer - Apprentice</v>
          </cell>
          <cell r="M222" t="str">
            <v>B</v>
          </cell>
          <cell r="N222" t="str">
            <v>W</v>
          </cell>
          <cell r="O222">
            <v>40</v>
          </cell>
          <cell r="P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>
            <v>0.75</v>
          </cell>
          <cell r="U222" t="str">
            <v>502</v>
          </cell>
          <cell r="V222" t="str">
            <v>102</v>
          </cell>
          <cell r="W222" t="str">
            <v>5020</v>
          </cell>
          <cell r="X222" t="str">
            <v>5020</v>
          </cell>
          <cell r="Y222" t="str">
            <v>5020</v>
          </cell>
          <cell r="Z222">
            <v>9090</v>
          </cell>
        </row>
        <row r="223">
          <cell r="B223" t="str">
            <v>10885</v>
          </cell>
          <cell r="C223" t="str">
            <v>Corey Hand</v>
          </cell>
          <cell r="D223" t="str">
            <v>COREY</v>
          </cell>
          <cell r="E223" t="str">
            <v>HAND</v>
          </cell>
          <cell r="F223" t="str">
            <v>OGRO1</v>
          </cell>
          <cell r="G223" t="str">
            <v>Line Maintainer - Apprentice</v>
          </cell>
          <cell r="H223" t="str">
            <v>502</v>
          </cell>
          <cell r="I223" t="str">
            <v>Overhead</v>
          </cell>
          <cell r="J223" t="str">
            <v>Full Time - Permanent</v>
          </cell>
          <cell r="K223" t="str">
            <v>LMA</v>
          </cell>
          <cell r="L223" t="str">
            <v>Line Maintainer - Apprentice</v>
          </cell>
          <cell r="M223" t="str">
            <v>B</v>
          </cell>
          <cell r="N223" t="str">
            <v>W</v>
          </cell>
          <cell r="O223">
            <v>40</v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>
            <v>0.75</v>
          </cell>
          <cell r="U223" t="str">
            <v>502</v>
          </cell>
          <cell r="V223" t="str">
            <v>101</v>
          </cell>
          <cell r="W223" t="str">
            <v>5020</v>
          </cell>
          <cell r="X223" t="str">
            <v>5020</v>
          </cell>
          <cell r="Y223" t="str">
            <v>5020</v>
          </cell>
          <cell r="Z223">
            <v>9090</v>
          </cell>
        </row>
        <row r="224">
          <cell r="B224" t="str">
            <v>10886</v>
          </cell>
          <cell r="C224" t="str">
            <v>Trevor Ambrosini</v>
          </cell>
          <cell r="D224" t="str">
            <v>TREVOR</v>
          </cell>
          <cell r="E224" t="str">
            <v>AMBROSINI</v>
          </cell>
          <cell r="F224" t="str">
            <v>OGRO1</v>
          </cell>
          <cell r="G224" t="str">
            <v>Line Maintainer - Apprentice</v>
          </cell>
          <cell r="H224" t="str">
            <v>502</v>
          </cell>
          <cell r="I224" t="str">
            <v>Overhead</v>
          </cell>
          <cell r="J224" t="str">
            <v>Full Time - Permanent</v>
          </cell>
          <cell r="K224" t="str">
            <v>LMA</v>
          </cell>
          <cell r="L224" t="str">
            <v>Line Maintainer - Apprentice</v>
          </cell>
          <cell r="M224" t="str">
            <v>B</v>
          </cell>
          <cell r="N224" t="str">
            <v>W</v>
          </cell>
          <cell r="O224">
            <v>40</v>
          </cell>
          <cell r="P224" t="str">
            <v/>
          </cell>
          <cell r="Q224" t="str">
            <v/>
          </cell>
          <cell r="R224" t="str">
            <v/>
          </cell>
          <cell r="S224" t="str">
            <v/>
          </cell>
          <cell r="T224">
            <v>0.75</v>
          </cell>
          <cell r="U224" t="str">
            <v>502</v>
          </cell>
          <cell r="V224" t="str">
            <v>101</v>
          </cell>
          <cell r="W224" t="str">
            <v>5020</v>
          </cell>
          <cell r="X224" t="str">
            <v>5020</v>
          </cell>
          <cell r="Y224" t="str">
            <v>5020</v>
          </cell>
          <cell r="Z224">
            <v>9090</v>
          </cell>
        </row>
        <row r="225">
          <cell r="B225" t="str">
            <v>10887</v>
          </cell>
          <cell r="C225" t="str">
            <v>Tyler Anderson</v>
          </cell>
          <cell r="D225" t="str">
            <v>TYLER</v>
          </cell>
          <cell r="E225" t="str">
            <v>ANDERSON</v>
          </cell>
          <cell r="F225" t="str">
            <v>OGRO1</v>
          </cell>
          <cell r="G225" t="str">
            <v>Line Maintainer - Apprentice</v>
          </cell>
          <cell r="H225" t="str">
            <v>502</v>
          </cell>
          <cell r="I225" t="str">
            <v>Overhead</v>
          </cell>
          <cell r="J225" t="str">
            <v>Full Time - Permanent</v>
          </cell>
          <cell r="K225" t="str">
            <v>LMA</v>
          </cell>
          <cell r="L225" t="str">
            <v>Line Maintainer - Apprentice</v>
          </cell>
          <cell r="M225" t="str">
            <v>B</v>
          </cell>
          <cell r="N225" t="str">
            <v>W</v>
          </cell>
          <cell r="O225">
            <v>40</v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>
            <v>0.75</v>
          </cell>
          <cell r="U225" t="str">
            <v>502</v>
          </cell>
          <cell r="V225" t="str">
            <v>101</v>
          </cell>
          <cell r="W225" t="str">
            <v>5020</v>
          </cell>
          <cell r="X225" t="str">
            <v>5020</v>
          </cell>
          <cell r="Y225" t="str">
            <v>5020</v>
          </cell>
          <cell r="Z225">
            <v>9090</v>
          </cell>
        </row>
        <row r="226">
          <cell r="B226" t="str">
            <v>10888</v>
          </cell>
          <cell r="C226" t="str">
            <v>Brett Miles</v>
          </cell>
          <cell r="D226" t="str">
            <v>BRETT</v>
          </cell>
          <cell r="E226" t="str">
            <v>MILES</v>
          </cell>
          <cell r="F226" t="str">
            <v>OGRO4</v>
          </cell>
          <cell r="G226" t="str">
            <v>Line Maintainer - Apprentice</v>
          </cell>
          <cell r="H226" t="str">
            <v>502</v>
          </cell>
          <cell r="I226" t="str">
            <v>Overhead</v>
          </cell>
          <cell r="J226" t="str">
            <v>Full Time - Permanent</v>
          </cell>
          <cell r="K226" t="str">
            <v>LMA</v>
          </cell>
          <cell r="L226" t="str">
            <v>Line Maintainer - Apprentice</v>
          </cell>
          <cell r="M226" t="str">
            <v>B</v>
          </cell>
          <cell r="N226" t="str">
            <v>W</v>
          </cell>
          <cell r="O226">
            <v>40</v>
          </cell>
          <cell r="P226" t="str">
            <v/>
          </cell>
          <cell r="Q226" t="str">
            <v/>
          </cell>
          <cell r="R226" t="str">
            <v/>
          </cell>
          <cell r="S226" t="str">
            <v/>
          </cell>
          <cell r="T226">
            <v>0.75</v>
          </cell>
          <cell r="U226" t="str">
            <v>502</v>
          </cell>
          <cell r="V226" t="str">
            <v>102</v>
          </cell>
          <cell r="W226" t="str">
            <v>5020</v>
          </cell>
          <cell r="X226" t="str">
            <v>5020</v>
          </cell>
          <cell r="Y226" t="str">
            <v>5020</v>
          </cell>
          <cell r="Z226">
            <v>9090</v>
          </cell>
        </row>
        <row r="227">
          <cell r="B227" t="str">
            <v>10889</v>
          </cell>
          <cell r="C227" t="str">
            <v>Jeffrey Skidmore</v>
          </cell>
          <cell r="D227" t="str">
            <v>JEFFREY</v>
          </cell>
          <cell r="E227" t="str">
            <v>SKIDMORE</v>
          </cell>
          <cell r="F227" t="str">
            <v>OGRO1</v>
          </cell>
          <cell r="G227" t="str">
            <v>Line Maintainer - Apprentice</v>
          </cell>
          <cell r="H227" t="str">
            <v>502</v>
          </cell>
          <cell r="I227" t="str">
            <v>Overhead</v>
          </cell>
          <cell r="J227" t="str">
            <v>Full Time - Permanent</v>
          </cell>
          <cell r="K227" t="str">
            <v>LMA</v>
          </cell>
          <cell r="L227" t="str">
            <v>Line Maintainer - Apprentice</v>
          </cell>
          <cell r="M227" t="str">
            <v>B</v>
          </cell>
          <cell r="N227" t="str">
            <v>W</v>
          </cell>
          <cell r="O227">
            <v>40</v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>
            <v>0.75</v>
          </cell>
          <cell r="U227" t="str">
            <v>502</v>
          </cell>
          <cell r="V227" t="str">
            <v>101</v>
          </cell>
          <cell r="W227" t="str">
            <v>5020</v>
          </cell>
          <cell r="X227" t="str">
            <v>5020</v>
          </cell>
          <cell r="Y227" t="str">
            <v>5020</v>
          </cell>
          <cell r="Z227">
            <v>9090</v>
          </cell>
        </row>
        <row r="228">
          <cell r="B228" t="str">
            <v>10890</v>
          </cell>
          <cell r="C228" t="str">
            <v>Kevin Gregoire</v>
          </cell>
          <cell r="D228" t="str">
            <v>KEVIN</v>
          </cell>
          <cell r="E228" t="str">
            <v>GREGOIRE</v>
          </cell>
          <cell r="F228" t="str">
            <v>OGRO4</v>
          </cell>
          <cell r="G228" t="str">
            <v>Line Maintainer - Apprentice</v>
          </cell>
          <cell r="H228" t="str">
            <v>502</v>
          </cell>
          <cell r="I228" t="str">
            <v>Overhead</v>
          </cell>
          <cell r="J228" t="str">
            <v>Full Time - Permanent</v>
          </cell>
          <cell r="K228" t="str">
            <v>LMA</v>
          </cell>
          <cell r="L228" t="str">
            <v>Line Maintainer - Apprentice</v>
          </cell>
          <cell r="M228" t="str">
            <v>B</v>
          </cell>
          <cell r="N228" t="str">
            <v>W</v>
          </cell>
          <cell r="O228">
            <v>40</v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>
            <v>0.75</v>
          </cell>
          <cell r="U228" t="str">
            <v>502</v>
          </cell>
          <cell r="V228" t="str">
            <v>102</v>
          </cell>
          <cell r="W228" t="str">
            <v>5020</v>
          </cell>
          <cell r="X228" t="str">
            <v>5020</v>
          </cell>
          <cell r="Y228" t="str">
            <v>5020</v>
          </cell>
          <cell r="Z228">
            <v>9090</v>
          </cell>
        </row>
        <row r="229">
          <cell r="B229" t="str">
            <v>10184</v>
          </cell>
          <cell r="C229" t="str">
            <v>Kelly Spencer</v>
          </cell>
          <cell r="D229" t="str">
            <v>KELLY</v>
          </cell>
          <cell r="E229" t="str">
            <v>SPENCER</v>
          </cell>
          <cell r="F229" t="str">
            <v>UGCLK</v>
          </cell>
          <cell r="G229" t="str">
            <v>Construction Clerk</v>
          </cell>
          <cell r="H229" t="str">
            <v>503</v>
          </cell>
          <cell r="I229" t="str">
            <v>Underground</v>
          </cell>
          <cell r="J229" t="str">
            <v>Full Time - Permanent</v>
          </cell>
          <cell r="K229" t="str">
            <v>CCLK</v>
          </cell>
          <cell r="L229" t="str">
            <v>Construction Clerk</v>
          </cell>
          <cell r="M229" t="str">
            <v>B</v>
          </cell>
          <cell r="N229" t="str">
            <v>W</v>
          </cell>
          <cell r="O229">
            <v>40</v>
          </cell>
          <cell r="P229" t="str">
            <v/>
          </cell>
          <cell r="Q229" t="str">
            <v/>
          </cell>
          <cell r="R229" t="str">
            <v/>
          </cell>
          <cell r="S229" t="str">
            <v/>
          </cell>
          <cell r="T229">
            <v>0.75</v>
          </cell>
          <cell r="U229" t="str">
            <v>503</v>
          </cell>
          <cell r="V229" t="str">
            <v>101</v>
          </cell>
          <cell r="W229" t="str">
            <v>5040</v>
          </cell>
          <cell r="X229" t="str">
            <v>5040</v>
          </cell>
          <cell r="Y229" t="str">
            <v>5040</v>
          </cell>
          <cell r="Z229">
            <v>9090</v>
          </cell>
        </row>
        <row r="230">
          <cell r="B230" t="str">
            <v>10356</v>
          </cell>
          <cell r="C230" t="str">
            <v>Mike Denomme</v>
          </cell>
          <cell r="D230" t="str">
            <v>MIKE</v>
          </cell>
          <cell r="E230" t="str">
            <v>DENOMME</v>
          </cell>
          <cell r="F230" t="str">
            <v>UGRO2</v>
          </cell>
          <cell r="G230" t="str">
            <v>Cable Splicer - 2nd Class</v>
          </cell>
          <cell r="H230" t="str">
            <v>503</v>
          </cell>
          <cell r="I230" t="str">
            <v>Underground</v>
          </cell>
          <cell r="J230" t="str">
            <v>Full Time - Permanent</v>
          </cell>
          <cell r="K230" t="str">
            <v>CS2</v>
          </cell>
          <cell r="L230" t="str">
            <v>Cable Splicer - 2nd Class</v>
          </cell>
          <cell r="M230" t="str">
            <v>B</v>
          </cell>
          <cell r="N230" t="str">
            <v>W</v>
          </cell>
          <cell r="O230">
            <v>40</v>
          </cell>
          <cell r="P230" t="str">
            <v/>
          </cell>
          <cell r="Q230" t="str">
            <v/>
          </cell>
          <cell r="R230" t="str">
            <v/>
          </cell>
          <cell r="S230" t="str">
            <v/>
          </cell>
          <cell r="T230">
            <v>0.75</v>
          </cell>
          <cell r="U230" t="str">
            <v>503</v>
          </cell>
          <cell r="V230" t="str">
            <v>101</v>
          </cell>
          <cell r="W230" t="str">
            <v>5040</v>
          </cell>
          <cell r="X230" t="str">
            <v>5040</v>
          </cell>
          <cell r="Y230" t="str">
            <v>5040</v>
          </cell>
          <cell r="Z230">
            <v>9090</v>
          </cell>
        </row>
        <row r="231">
          <cell r="B231" t="str">
            <v>10361</v>
          </cell>
          <cell r="C231" t="str">
            <v>Kevin Robins</v>
          </cell>
          <cell r="D231" t="str">
            <v>KEVIN</v>
          </cell>
          <cell r="E231" t="str">
            <v>ROBINS</v>
          </cell>
          <cell r="F231" t="str">
            <v>SOC</v>
          </cell>
          <cell r="G231" t="str">
            <v>Supervisor, Outside Contractor</v>
          </cell>
          <cell r="H231" t="str">
            <v>503</v>
          </cell>
          <cell r="I231" t="str">
            <v>Contractor Management</v>
          </cell>
          <cell r="J231" t="str">
            <v>Full Time - Permanent</v>
          </cell>
          <cell r="K231" t="str">
            <v>SOC</v>
          </cell>
          <cell r="L231" t="str">
            <v>Supervisor, Outside Contractor</v>
          </cell>
          <cell r="M231" t="str">
            <v>N</v>
          </cell>
          <cell r="N231" t="str">
            <v>W</v>
          </cell>
          <cell r="O231">
            <v>40</v>
          </cell>
          <cell r="P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>
            <v>0.55000000000000004</v>
          </cell>
          <cell r="U231" t="str">
            <v>504</v>
          </cell>
          <cell r="V231" t="str">
            <v>101</v>
          </cell>
          <cell r="W231" t="str">
            <v>5105</v>
          </cell>
          <cell r="X231" t="str">
            <v>5105</v>
          </cell>
          <cell r="Y231" t="str">
            <v>5105</v>
          </cell>
          <cell r="Z231" t="str">
            <v>5105</v>
          </cell>
        </row>
        <row r="232">
          <cell r="B232" t="str">
            <v>10441</v>
          </cell>
          <cell r="C232" t="str">
            <v>Brad Douglas</v>
          </cell>
          <cell r="D232" t="str">
            <v>BRAD</v>
          </cell>
          <cell r="E232" t="str">
            <v>DOUGLAS</v>
          </cell>
          <cell r="F232" t="str">
            <v>UDCG</v>
          </cell>
          <cell r="G232" t="str">
            <v>Labourer</v>
          </cell>
          <cell r="H232" t="str">
            <v>503</v>
          </cell>
          <cell r="I232" t="str">
            <v>Underground</v>
          </cell>
          <cell r="J232" t="str">
            <v>Full Time - Permanent</v>
          </cell>
          <cell r="K232" t="str">
            <v>LAB</v>
          </cell>
          <cell r="L232" t="str">
            <v>Labourer</v>
          </cell>
          <cell r="M232" t="str">
            <v>B</v>
          </cell>
          <cell r="N232" t="str">
            <v>W</v>
          </cell>
          <cell r="O232">
            <v>40</v>
          </cell>
          <cell r="P232" t="str">
            <v/>
          </cell>
          <cell r="Q232" t="str">
            <v/>
          </cell>
          <cell r="R232" t="str">
            <v/>
          </cell>
          <cell r="S232" t="str">
            <v/>
          </cell>
          <cell r="T232">
            <v>0.75</v>
          </cell>
          <cell r="U232" t="str">
            <v>503</v>
          </cell>
          <cell r="V232" t="str">
            <v>101</v>
          </cell>
          <cell r="W232" t="str">
            <v>5040</v>
          </cell>
          <cell r="X232" t="str">
            <v>5040</v>
          </cell>
          <cell r="Y232" t="str">
            <v>5040</v>
          </cell>
          <cell r="Z232">
            <v>9090</v>
          </cell>
        </row>
        <row r="233">
          <cell r="B233" t="str">
            <v>10490</v>
          </cell>
          <cell r="C233" t="str">
            <v>Steven Robson</v>
          </cell>
          <cell r="D233" t="str">
            <v>STEVEN</v>
          </cell>
          <cell r="E233" t="str">
            <v>ROBSON</v>
          </cell>
          <cell r="F233" t="str">
            <v>OGRO1</v>
          </cell>
          <cell r="G233" t="str">
            <v>Line Maintainer - Apprentice</v>
          </cell>
          <cell r="H233" t="str">
            <v>503</v>
          </cell>
          <cell r="I233" t="str">
            <v>Overhead</v>
          </cell>
          <cell r="J233" t="str">
            <v>Full Time - Permanent</v>
          </cell>
          <cell r="K233" t="str">
            <v>LMA</v>
          </cell>
          <cell r="L233" t="str">
            <v>Line Maintainer - Apprentice</v>
          </cell>
          <cell r="M233" t="str">
            <v>B</v>
          </cell>
          <cell r="N233" t="str">
            <v>W</v>
          </cell>
          <cell r="O233">
            <v>40</v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>
            <v>0.75</v>
          </cell>
          <cell r="U233" t="str">
            <v>502</v>
          </cell>
          <cell r="V233" t="str">
            <v>101</v>
          </cell>
          <cell r="W233" t="str">
            <v>5020</v>
          </cell>
          <cell r="X233" t="str">
            <v>5020</v>
          </cell>
          <cell r="Y233" t="str">
            <v>5020</v>
          </cell>
          <cell r="Z233">
            <v>9090</v>
          </cell>
        </row>
        <row r="234">
          <cell r="B234" t="str">
            <v>10492</v>
          </cell>
          <cell r="C234" t="str">
            <v>Walter Haveman</v>
          </cell>
          <cell r="D234" t="str">
            <v>WALTER</v>
          </cell>
          <cell r="E234" t="str">
            <v>HAVEMAN</v>
          </cell>
          <cell r="F234" t="str">
            <v>UDCG</v>
          </cell>
          <cell r="G234" t="str">
            <v>Labourer</v>
          </cell>
          <cell r="H234" t="str">
            <v>503</v>
          </cell>
          <cell r="I234" t="str">
            <v>Underground</v>
          </cell>
          <cell r="J234" t="str">
            <v>Full Time - Permanent</v>
          </cell>
          <cell r="K234" t="str">
            <v>LAB</v>
          </cell>
          <cell r="L234" t="str">
            <v>Labourer</v>
          </cell>
          <cell r="M234" t="str">
            <v>B</v>
          </cell>
          <cell r="N234" t="str">
            <v>W</v>
          </cell>
          <cell r="O234">
            <v>40</v>
          </cell>
          <cell r="P234" t="str">
            <v/>
          </cell>
          <cell r="Q234" t="str">
            <v/>
          </cell>
          <cell r="R234" t="str">
            <v/>
          </cell>
          <cell r="S234" t="str">
            <v/>
          </cell>
          <cell r="T234">
            <v>0.75</v>
          </cell>
          <cell r="U234" t="str">
            <v>503</v>
          </cell>
          <cell r="V234" t="str">
            <v>101</v>
          </cell>
          <cell r="W234" t="str">
            <v>5040</v>
          </cell>
          <cell r="X234" t="str">
            <v>5040</v>
          </cell>
          <cell r="Y234" t="str">
            <v>5040</v>
          </cell>
          <cell r="Z234">
            <v>9090</v>
          </cell>
        </row>
        <row r="235">
          <cell r="B235" t="str">
            <v>10530</v>
          </cell>
          <cell r="C235" t="str">
            <v>Daniel Skidmore</v>
          </cell>
          <cell r="D235" t="str">
            <v>DANIEL</v>
          </cell>
          <cell r="E235" t="str">
            <v>SKIDMORE</v>
          </cell>
          <cell r="F235" t="str">
            <v>MLUG</v>
          </cell>
          <cell r="G235" t="str">
            <v>Manager, Lines</v>
          </cell>
          <cell r="H235" t="str">
            <v>503</v>
          </cell>
          <cell r="I235" t="str">
            <v>Underground</v>
          </cell>
          <cell r="J235" t="str">
            <v>Full Time - Permanent</v>
          </cell>
          <cell r="K235" t="str">
            <v>MLIN</v>
          </cell>
          <cell r="L235" t="str">
            <v>Manager, Lines</v>
          </cell>
          <cell r="M235" t="str">
            <v>N</v>
          </cell>
          <cell r="N235" t="str">
            <v>P</v>
          </cell>
          <cell r="O235">
            <v>40</v>
          </cell>
          <cell r="P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>
            <v>0.75</v>
          </cell>
          <cell r="U235" t="str">
            <v>503</v>
          </cell>
          <cell r="V235" t="str">
            <v>101</v>
          </cell>
          <cell r="W235" t="str">
            <v>5105</v>
          </cell>
          <cell r="X235" t="str">
            <v>5105</v>
          </cell>
          <cell r="Y235" t="str">
            <v>5105</v>
          </cell>
          <cell r="Z235" t="str">
            <v>5105</v>
          </cell>
        </row>
        <row r="236">
          <cell r="B236" t="str">
            <v>10531</v>
          </cell>
          <cell r="C236" t="str">
            <v>Timothy Callaghan</v>
          </cell>
          <cell r="D236" t="str">
            <v>TIMOTHY</v>
          </cell>
          <cell r="E236" t="str">
            <v>CALLAGHAN</v>
          </cell>
          <cell r="F236" t="str">
            <v>SLUG2</v>
          </cell>
          <cell r="G236" t="str">
            <v>Supervisor, Underground</v>
          </cell>
          <cell r="H236" t="str">
            <v>503</v>
          </cell>
          <cell r="I236" t="str">
            <v>Underground</v>
          </cell>
          <cell r="J236" t="str">
            <v>Full Time - Permanent</v>
          </cell>
          <cell r="K236" t="str">
            <v>SUG</v>
          </cell>
          <cell r="L236" t="str">
            <v>Supervisor, Underground</v>
          </cell>
          <cell r="M236" t="str">
            <v>N</v>
          </cell>
          <cell r="N236" t="str">
            <v>W</v>
          </cell>
          <cell r="O236">
            <v>40</v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>
            <v>0.75</v>
          </cell>
          <cell r="U236" t="str">
            <v>503</v>
          </cell>
          <cell r="V236" t="str">
            <v>101</v>
          </cell>
          <cell r="W236" t="str">
            <v>5040</v>
          </cell>
          <cell r="X236" t="str">
            <v>5040</v>
          </cell>
          <cell r="Y236" t="str">
            <v>5040</v>
          </cell>
          <cell r="Z236">
            <v>9090</v>
          </cell>
        </row>
        <row r="237">
          <cell r="B237" t="str">
            <v>10532</v>
          </cell>
          <cell r="C237" t="str">
            <v>Dennis Berberick</v>
          </cell>
          <cell r="D237" t="str">
            <v>DENNIS</v>
          </cell>
          <cell r="E237" t="str">
            <v>BERBERICK</v>
          </cell>
          <cell r="F237" t="str">
            <v>SLUG1</v>
          </cell>
          <cell r="G237" t="str">
            <v>Supervisor, Underground</v>
          </cell>
          <cell r="H237" t="str">
            <v>503</v>
          </cell>
          <cell r="I237" t="str">
            <v>Underground</v>
          </cell>
          <cell r="J237" t="str">
            <v>Full Time - Permanent</v>
          </cell>
          <cell r="K237" t="str">
            <v>SUG</v>
          </cell>
          <cell r="L237" t="str">
            <v>Supervisor, Underground</v>
          </cell>
          <cell r="M237" t="str">
            <v>N</v>
          </cell>
          <cell r="N237" t="str">
            <v>W</v>
          </cell>
          <cell r="O237">
            <v>40</v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>
            <v>0.75</v>
          </cell>
          <cell r="U237" t="str">
            <v>503</v>
          </cell>
          <cell r="V237" t="str">
            <v>101</v>
          </cell>
          <cell r="W237" t="str">
            <v>5040</v>
          </cell>
          <cell r="X237" t="str">
            <v>5040</v>
          </cell>
          <cell r="Y237" t="str">
            <v>5040</v>
          </cell>
          <cell r="Z237">
            <v>9090</v>
          </cell>
        </row>
        <row r="238">
          <cell r="B238" t="str">
            <v>10534</v>
          </cell>
          <cell r="C238" t="str">
            <v>Jason Thompson</v>
          </cell>
          <cell r="D238" t="str">
            <v>JASON</v>
          </cell>
          <cell r="E238" t="str">
            <v>THOMPSON</v>
          </cell>
          <cell r="F238" t="str">
            <v>UDCG</v>
          </cell>
          <cell r="G238" t="str">
            <v>Cable Splicer - Apprentice</v>
          </cell>
          <cell r="H238" t="str">
            <v>503</v>
          </cell>
          <cell r="I238" t="str">
            <v>Underground</v>
          </cell>
          <cell r="J238" t="str">
            <v>Full Time - Permanent</v>
          </cell>
          <cell r="K238" t="str">
            <v>LAB</v>
          </cell>
          <cell r="L238" t="str">
            <v>Cable Splicer - Apprentice</v>
          </cell>
          <cell r="M238" t="str">
            <v>B</v>
          </cell>
          <cell r="N238" t="str">
            <v>W</v>
          </cell>
          <cell r="O238">
            <v>40</v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>
            <v>0.75</v>
          </cell>
          <cell r="U238" t="str">
            <v>503</v>
          </cell>
          <cell r="V238" t="str">
            <v>101</v>
          </cell>
          <cell r="W238" t="str">
            <v>5040</v>
          </cell>
          <cell r="X238" t="str">
            <v>5040</v>
          </cell>
          <cell r="Y238" t="str">
            <v>5040</v>
          </cell>
          <cell r="Z238">
            <v>9090</v>
          </cell>
        </row>
        <row r="239">
          <cell r="B239" t="str">
            <v>10542</v>
          </cell>
          <cell r="C239" t="str">
            <v>Randy Webb</v>
          </cell>
          <cell r="D239" t="str">
            <v>RANDY</v>
          </cell>
          <cell r="E239" t="str">
            <v>WEBB</v>
          </cell>
          <cell r="F239" t="str">
            <v>UDCG</v>
          </cell>
          <cell r="G239" t="str">
            <v>Truck Driver 3rd Class</v>
          </cell>
          <cell r="H239" t="str">
            <v>503</v>
          </cell>
          <cell r="I239" t="str">
            <v>Underground</v>
          </cell>
          <cell r="J239" t="str">
            <v>Full Time - Permanent</v>
          </cell>
          <cell r="K239" t="str">
            <v>LAB</v>
          </cell>
          <cell r="L239" t="str">
            <v>Truck Driver 3rd Class</v>
          </cell>
          <cell r="M239" t="str">
            <v>B</v>
          </cell>
          <cell r="N239" t="str">
            <v>W</v>
          </cell>
          <cell r="O239">
            <v>40</v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>
            <v>0.75</v>
          </cell>
          <cell r="U239" t="str">
            <v>503</v>
          </cell>
          <cell r="V239" t="str">
            <v>101</v>
          </cell>
          <cell r="W239" t="str">
            <v>5040</v>
          </cell>
          <cell r="X239" t="str">
            <v>5040</v>
          </cell>
          <cell r="Y239" t="str">
            <v>5040</v>
          </cell>
          <cell r="Z239">
            <v>9090</v>
          </cell>
        </row>
        <row r="240">
          <cell r="B240" t="str">
            <v>10552</v>
          </cell>
          <cell r="C240" t="str">
            <v>Matthew Kent</v>
          </cell>
          <cell r="D240" t="str">
            <v>MATTHEW</v>
          </cell>
          <cell r="E240" t="str">
            <v>KENT</v>
          </cell>
          <cell r="F240" t="str">
            <v>UGRO1</v>
          </cell>
          <cell r="G240" t="str">
            <v>Cable Splicer - 2nd Class</v>
          </cell>
          <cell r="H240" t="str">
            <v>503</v>
          </cell>
          <cell r="I240" t="str">
            <v>Underground</v>
          </cell>
          <cell r="J240" t="str">
            <v>Full Time - Permanent</v>
          </cell>
          <cell r="K240" t="str">
            <v>CS2</v>
          </cell>
          <cell r="L240" t="str">
            <v>Cable Splicer - 2nd Class</v>
          </cell>
          <cell r="M240" t="str">
            <v>B</v>
          </cell>
          <cell r="N240" t="str">
            <v>W</v>
          </cell>
          <cell r="O240">
            <v>40</v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>
            <v>0.75</v>
          </cell>
          <cell r="U240" t="str">
            <v>503</v>
          </cell>
          <cell r="V240" t="str">
            <v>101</v>
          </cell>
          <cell r="W240" t="str">
            <v>5040</v>
          </cell>
          <cell r="X240" t="str">
            <v>5040</v>
          </cell>
          <cell r="Y240" t="str">
            <v>5040</v>
          </cell>
          <cell r="Z240">
            <v>9090</v>
          </cell>
        </row>
        <row r="241">
          <cell r="B241" t="str">
            <v>10565</v>
          </cell>
          <cell r="C241" t="str">
            <v>John Avdeeff</v>
          </cell>
          <cell r="D241" t="str">
            <v>JOHN</v>
          </cell>
          <cell r="E241" t="str">
            <v>AVDEEFF</v>
          </cell>
          <cell r="F241" t="str">
            <v>UDCG</v>
          </cell>
          <cell r="G241" t="str">
            <v>Underground Duct Crew Lead Hand</v>
          </cell>
          <cell r="H241" t="str">
            <v>503</v>
          </cell>
          <cell r="I241" t="str">
            <v>Underground</v>
          </cell>
          <cell r="J241" t="str">
            <v>Full Time - Permanent</v>
          </cell>
          <cell r="K241" t="str">
            <v>DCLH</v>
          </cell>
          <cell r="L241" t="str">
            <v>Underground Duct Crew Lead Hand</v>
          </cell>
          <cell r="M241" t="str">
            <v>B</v>
          </cell>
          <cell r="N241" t="str">
            <v>W</v>
          </cell>
          <cell r="O241">
            <v>40</v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>
            <v>0.75</v>
          </cell>
          <cell r="U241" t="str">
            <v>503</v>
          </cell>
          <cell r="V241" t="str">
            <v>101</v>
          </cell>
          <cell r="W241" t="str">
            <v>5040</v>
          </cell>
          <cell r="X241" t="str">
            <v>5040</v>
          </cell>
          <cell r="Y241" t="str">
            <v>5040</v>
          </cell>
          <cell r="Z241">
            <v>9090</v>
          </cell>
        </row>
        <row r="242">
          <cell r="B242" t="str">
            <v>10566</v>
          </cell>
          <cell r="C242" t="str">
            <v>Mark Malstrom</v>
          </cell>
          <cell r="D242" t="str">
            <v>MARK</v>
          </cell>
          <cell r="E242" t="str">
            <v>MALSTROM</v>
          </cell>
          <cell r="F242" t="str">
            <v>UGRO2</v>
          </cell>
          <cell r="G242" t="str">
            <v>UG Cable Splicer Lead hand</v>
          </cell>
          <cell r="H242" t="str">
            <v>503</v>
          </cell>
          <cell r="I242" t="str">
            <v>Underground</v>
          </cell>
          <cell r="J242" t="str">
            <v>Full Time - Permanent</v>
          </cell>
          <cell r="K242" t="str">
            <v>CSLH</v>
          </cell>
          <cell r="L242" t="str">
            <v>UG Cable Splicer Lead hand</v>
          </cell>
          <cell r="M242" t="str">
            <v>B</v>
          </cell>
          <cell r="N242" t="str">
            <v>W</v>
          </cell>
          <cell r="O242">
            <v>40</v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>
            <v>0.75</v>
          </cell>
          <cell r="U242" t="str">
            <v>503</v>
          </cell>
          <cell r="V242" t="str">
            <v>101</v>
          </cell>
          <cell r="W242" t="str">
            <v>5040</v>
          </cell>
          <cell r="X242" t="str">
            <v>5040</v>
          </cell>
          <cell r="Y242" t="str">
            <v>5040</v>
          </cell>
          <cell r="Z242">
            <v>9090</v>
          </cell>
        </row>
        <row r="243">
          <cell r="B243" t="str">
            <v>10567</v>
          </cell>
          <cell r="C243" t="str">
            <v>Bruce Mcnea</v>
          </cell>
          <cell r="D243" t="str">
            <v>BRUCE</v>
          </cell>
          <cell r="E243" t="str">
            <v>MCNEA</v>
          </cell>
          <cell r="F243" t="str">
            <v>UGRO1</v>
          </cell>
          <cell r="G243" t="str">
            <v>U.G. Cable Splicer Lead hand</v>
          </cell>
          <cell r="H243" t="str">
            <v>503</v>
          </cell>
          <cell r="I243" t="str">
            <v>Underground</v>
          </cell>
          <cell r="J243" t="str">
            <v>Full Time - Permanent</v>
          </cell>
          <cell r="K243" t="str">
            <v>CSLH</v>
          </cell>
          <cell r="L243" t="str">
            <v>U.G. Cable Splicer Lead hand</v>
          </cell>
          <cell r="M243" t="str">
            <v>B</v>
          </cell>
          <cell r="N243" t="str">
            <v>W</v>
          </cell>
          <cell r="O243">
            <v>40</v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>
            <v>0.75</v>
          </cell>
          <cell r="U243" t="str">
            <v>503</v>
          </cell>
          <cell r="V243" t="str">
            <v>101</v>
          </cell>
          <cell r="W243" t="str">
            <v>5040</v>
          </cell>
          <cell r="X243" t="str">
            <v>5040</v>
          </cell>
          <cell r="Y243" t="str">
            <v>5040</v>
          </cell>
          <cell r="Z243">
            <v>9090</v>
          </cell>
        </row>
        <row r="244">
          <cell r="B244" t="str">
            <v>10573</v>
          </cell>
          <cell r="C244" t="str">
            <v>Andrew Mehlenbacher</v>
          </cell>
          <cell r="D244" t="str">
            <v>ANDREW</v>
          </cell>
          <cell r="E244" t="str">
            <v>MEHLENBACHER</v>
          </cell>
          <cell r="F244" t="str">
            <v>SLPC</v>
          </cell>
          <cell r="G244" t="str">
            <v>Supervisor, Lines</v>
          </cell>
          <cell r="H244" t="str">
            <v>503</v>
          </cell>
          <cell r="I244" t="str">
            <v>Underground</v>
          </cell>
          <cell r="J244" t="str">
            <v>Full Time - Permanent</v>
          </cell>
          <cell r="K244" t="str">
            <v>SLIN</v>
          </cell>
          <cell r="L244" t="str">
            <v>Supervisor, Lines</v>
          </cell>
          <cell r="M244" t="str">
            <v>N</v>
          </cell>
          <cell r="N244" t="str">
            <v>W</v>
          </cell>
          <cell r="O244">
            <v>40</v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>
            <v>0.75</v>
          </cell>
          <cell r="U244" t="str">
            <v>503</v>
          </cell>
          <cell r="V244" t="str">
            <v>101</v>
          </cell>
          <cell r="W244" t="str">
            <v>5040</v>
          </cell>
          <cell r="X244" t="str">
            <v>5040</v>
          </cell>
          <cell r="Y244" t="str">
            <v>5040</v>
          </cell>
          <cell r="Z244">
            <v>9090</v>
          </cell>
        </row>
        <row r="245">
          <cell r="B245" t="str">
            <v>10579</v>
          </cell>
          <cell r="C245" t="str">
            <v>Trevor Hewitson</v>
          </cell>
          <cell r="D245" t="str">
            <v>TREVOR</v>
          </cell>
          <cell r="E245" t="str">
            <v>HEWITSON</v>
          </cell>
          <cell r="F245" t="str">
            <v>UGRO1</v>
          </cell>
          <cell r="G245" t="str">
            <v>UG Cable Splicer Lead hand</v>
          </cell>
          <cell r="H245" t="str">
            <v>503</v>
          </cell>
          <cell r="I245" t="str">
            <v>Underground</v>
          </cell>
          <cell r="J245" t="str">
            <v>Full Time - Permanent</v>
          </cell>
          <cell r="K245" t="str">
            <v>CSLH</v>
          </cell>
          <cell r="L245" t="str">
            <v>UG Cable Splicer Lead hand</v>
          </cell>
          <cell r="M245" t="str">
            <v>B</v>
          </cell>
          <cell r="N245" t="str">
            <v>W</v>
          </cell>
          <cell r="O245">
            <v>40</v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>
            <v>0.75</v>
          </cell>
          <cell r="U245" t="str">
            <v>503</v>
          </cell>
          <cell r="V245" t="str">
            <v>101</v>
          </cell>
          <cell r="W245" t="str">
            <v>5040</v>
          </cell>
          <cell r="X245" t="str">
            <v>5040</v>
          </cell>
          <cell r="Y245" t="str">
            <v>5040</v>
          </cell>
          <cell r="Z245">
            <v>9090</v>
          </cell>
        </row>
        <row r="246">
          <cell r="B246" t="str">
            <v>10582</v>
          </cell>
          <cell r="C246" t="str">
            <v>Dean Loro</v>
          </cell>
          <cell r="D246" t="str">
            <v>DEAN</v>
          </cell>
          <cell r="E246" t="str">
            <v>LORO</v>
          </cell>
          <cell r="F246" t="str">
            <v>MCO</v>
          </cell>
          <cell r="G246" t="str">
            <v>Mobile Crane Operator</v>
          </cell>
          <cell r="H246" t="str">
            <v>503</v>
          </cell>
          <cell r="I246" t="str">
            <v>Underground</v>
          </cell>
          <cell r="J246" t="str">
            <v>Full Time - Permanent</v>
          </cell>
          <cell r="K246" t="str">
            <v>MCO</v>
          </cell>
          <cell r="L246" t="str">
            <v>Mobile Crane Operator</v>
          </cell>
          <cell r="M246" t="str">
            <v>B</v>
          </cell>
          <cell r="N246" t="str">
            <v>W</v>
          </cell>
          <cell r="O246">
            <v>40</v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>
            <v>0.75</v>
          </cell>
          <cell r="U246" t="str">
            <v>503</v>
          </cell>
          <cell r="V246" t="str">
            <v>101</v>
          </cell>
          <cell r="W246" t="str">
            <v>5040</v>
          </cell>
          <cell r="X246" t="str">
            <v>5040</v>
          </cell>
          <cell r="Y246" t="str">
            <v>5040</v>
          </cell>
          <cell r="Z246">
            <v>9090</v>
          </cell>
        </row>
        <row r="247">
          <cell r="B247" t="str">
            <v>10583</v>
          </cell>
          <cell r="C247" t="str">
            <v>Donald Despond</v>
          </cell>
          <cell r="D247" t="str">
            <v>DONALD</v>
          </cell>
          <cell r="E247" t="str">
            <v>DESPOND</v>
          </cell>
          <cell r="F247" t="str">
            <v>UGRO2</v>
          </cell>
          <cell r="G247" t="str">
            <v>UG Cable Splicer Lead hand</v>
          </cell>
          <cell r="H247" t="str">
            <v>503</v>
          </cell>
          <cell r="I247" t="str">
            <v>Underground</v>
          </cell>
          <cell r="J247" t="str">
            <v>Full Time - Permanent</v>
          </cell>
          <cell r="K247" t="str">
            <v>CSLH</v>
          </cell>
          <cell r="L247" t="str">
            <v>UG Cable Splicer Lead hand</v>
          </cell>
          <cell r="M247" t="str">
            <v>B</v>
          </cell>
          <cell r="N247" t="str">
            <v>W</v>
          </cell>
          <cell r="O247">
            <v>40</v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>
            <v>0.75</v>
          </cell>
          <cell r="U247" t="str">
            <v>503</v>
          </cell>
          <cell r="V247" t="str">
            <v>101</v>
          </cell>
          <cell r="W247" t="str">
            <v>5040</v>
          </cell>
          <cell r="X247" t="str">
            <v>5040</v>
          </cell>
          <cell r="Y247" t="str">
            <v>5040</v>
          </cell>
          <cell r="Z247">
            <v>9090</v>
          </cell>
        </row>
        <row r="248">
          <cell r="B248" t="str">
            <v>10587</v>
          </cell>
          <cell r="C248" t="str">
            <v>Brian Henley</v>
          </cell>
          <cell r="D248" t="str">
            <v>BRIAN</v>
          </cell>
          <cell r="E248" t="str">
            <v>HENLEY</v>
          </cell>
          <cell r="F248" t="str">
            <v>UGRO2</v>
          </cell>
          <cell r="G248" t="str">
            <v>Lead Hand</v>
          </cell>
          <cell r="H248" t="str">
            <v>503</v>
          </cell>
          <cell r="I248" t="str">
            <v>Underground</v>
          </cell>
          <cell r="J248" t="str">
            <v>Full Time - Permanent</v>
          </cell>
          <cell r="K248" t="str">
            <v>CS1</v>
          </cell>
          <cell r="L248" t="str">
            <v>Lead Hand</v>
          </cell>
          <cell r="M248" t="str">
            <v>B</v>
          </cell>
          <cell r="N248" t="str">
            <v>W</v>
          </cell>
          <cell r="O248">
            <v>40</v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>
            <v>0.75</v>
          </cell>
          <cell r="U248" t="str">
            <v>503</v>
          </cell>
          <cell r="V248" t="str">
            <v>101</v>
          </cell>
          <cell r="W248" t="str">
            <v>5040</v>
          </cell>
          <cell r="X248" t="str">
            <v>5040</v>
          </cell>
          <cell r="Y248" t="str">
            <v>5040</v>
          </cell>
          <cell r="Z248">
            <v>9090</v>
          </cell>
        </row>
        <row r="249">
          <cell r="B249" t="str">
            <v>10588</v>
          </cell>
          <cell r="C249" t="str">
            <v>Paul Kiefer</v>
          </cell>
          <cell r="D249" t="str">
            <v>PAUL</v>
          </cell>
          <cell r="E249" t="str">
            <v>KIEFER</v>
          </cell>
          <cell r="F249" t="str">
            <v>UDCG</v>
          </cell>
          <cell r="G249" t="str">
            <v>Underground Duct Crew Lead Hand</v>
          </cell>
          <cell r="H249" t="str">
            <v>503</v>
          </cell>
          <cell r="I249" t="str">
            <v>Underground</v>
          </cell>
          <cell r="J249" t="str">
            <v>Full Time - Permanent</v>
          </cell>
          <cell r="K249" t="str">
            <v>DCLH</v>
          </cell>
          <cell r="L249" t="str">
            <v>Underground Duct Crew Lead Hand</v>
          </cell>
          <cell r="M249" t="str">
            <v>B</v>
          </cell>
          <cell r="N249" t="str">
            <v>W</v>
          </cell>
          <cell r="O249">
            <v>40</v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>
            <v>0.75</v>
          </cell>
          <cell r="U249" t="str">
            <v>503</v>
          </cell>
          <cell r="V249" t="str">
            <v>101</v>
          </cell>
          <cell r="W249" t="str">
            <v>5040</v>
          </cell>
          <cell r="X249" t="str">
            <v>5040</v>
          </cell>
          <cell r="Y249" t="str">
            <v>5040</v>
          </cell>
          <cell r="Z249">
            <v>9090</v>
          </cell>
        </row>
        <row r="250">
          <cell r="B250" t="str">
            <v>10590</v>
          </cell>
          <cell r="C250" t="str">
            <v>Roy Owen</v>
          </cell>
          <cell r="D250" t="str">
            <v>ROY</v>
          </cell>
          <cell r="E250" t="str">
            <v>OWEN</v>
          </cell>
          <cell r="F250" t="str">
            <v>UGRO2</v>
          </cell>
          <cell r="G250" t="str">
            <v>UG Cable Splicer Lead hand</v>
          </cell>
          <cell r="H250" t="str">
            <v>503</v>
          </cell>
          <cell r="I250" t="str">
            <v>Underground</v>
          </cell>
          <cell r="J250" t="str">
            <v>Full Time - Permanent</v>
          </cell>
          <cell r="K250" t="str">
            <v>CSLH</v>
          </cell>
          <cell r="L250" t="str">
            <v>UG Cable Splicer Lead hand</v>
          </cell>
          <cell r="M250" t="str">
            <v>B</v>
          </cell>
          <cell r="N250" t="str">
            <v>W</v>
          </cell>
          <cell r="O250">
            <v>40</v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>
            <v>0.75</v>
          </cell>
          <cell r="U250" t="str">
            <v>503</v>
          </cell>
          <cell r="V250" t="str">
            <v>101</v>
          </cell>
          <cell r="W250" t="str">
            <v>5040</v>
          </cell>
          <cell r="X250" t="str">
            <v>5040</v>
          </cell>
          <cell r="Y250" t="str">
            <v>5040</v>
          </cell>
          <cell r="Z250">
            <v>9090</v>
          </cell>
        </row>
        <row r="251">
          <cell r="B251" t="str">
            <v>10591</v>
          </cell>
          <cell r="C251" t="str">
            <v>Harry Narine</v>
          </cell>
          <cell r="D251" t="str">
            <v>HARRY</v>
          </cell>
          <cell r="E251" t="str">
            <v>NARINE</v>
          </cell>
          <cell r="F251" t="str">
            <v>UGRO2</v>
          </cell>
          <cell r="G251" t="str">
            <v>Cable Splicer - 1st Class</v>
          </cell>
          <cell r="H251" t="str">
            <v>503</v>
          </cell>
          <cell r="I251" t="str">
            <v>Underground</v>
          </cell>
          <cell r="J251" t="str">
            <v>Full Time - Permanent</v>
          </cell>
          <cell r="K251" t="str">
            <v>CS1</v>
          </cell>
          <cell r="L251" t="str">
            <v>Cable Splicer - 1st Class</v>
          </cell>
          <cell r="M251" t="str">
            <v>B</v>
          </cell>
          <cell r="N251" t="str">
            <v>W</v>
          </cell>
          <cell r="O251">
            <v>40</v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>
            <v>0.75</v>
          </cell>
          <cell r="U251" t="str">
            <v>503</v>
          </cell>
          <cell r="V251" t="str">
            <v>101</v>
          </cell>
          <cell r="W251" t="str">
            <v>5040</v>
          </cell>
          <cell r="X251" t="str">
            <v>5040</v>
          </cell>
          <cell r="Y251" t="str">
            <v>5040</v>
          </cell>
          <cell r="Z251">
            <v>9090</v>
          </cell>
        </row>
        <row r="252">
          <cell r="B252" t="str">
            <v>10592</v>
          </cell>
          <cell r="C252" t="str">
            <v>Riccardo Zottarelli</v>
          </cell>
          <cell r="D252" t="str">
            <v>RICCARDO</v>
          </cell>
          <cell r="E252" t="str">
            <v>ZOTTARELLI</v>
          </cell>
          <cell r="F252" t="str">
            <v>UDCG</v>
          </cell>
          <cell r="G252" t="str">
            <v>Labourer</v>
          </cell>
          <cell r="H252" t="str">
            <v>503</v>
          </cell>
          <cell r="I252" t="str">
            <v>Underground</v>
          </cell>
          <cell r="J252" t="str">
            <v>Full Time - Permanent</v>
          </cell>
          <cell r="K252" t="str">
            <v>LAB</v>
          </cell>
          <cell r="L252" t="str">
            <v>Labourer</v>
          </cell>
          <cell r="M252" t="str">
            <v>B</v>
          </cell>
          <cell r="N252" t="str">
            <v>W</v>
          </cell>
          <cell r="O252">
            <v>40</v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>
            <v>0.75</v>
          </cell>
          <cell r="U252" t="str">
            <v>503</v>
          </cell>
          <cell r="V252" t="str">
            <v>101</v>
          </cell>
          <cell r="W252" t="str">
            <v>5040</v>
          </cell>
          <cell r="X252" t="str">
            <v>5040</v>
          </cell>
          <cell r="Y252" t="str">
            <v>5040</v>
          </cell>
          <cell r="Z252">
            <v>9090</v>
          </cell>
        </row>
        <row r="253">
          <cell r="B253" t="str">
            <v>10593</v>
          </cell>
          <cell r="C253" t="str">
            <v>Brian Bota</v>
          </cell>
          <cell r="D253" t="str">
            <v>BRIAN</v>
          </cell>
          <cell r="E253" t="str">
            <v>BOTA</v>
          </cell>
          <cell r="F253" t="str">
            <v>MCO</v>
          </cell>
          <cell r="G253" t="str">
            <v>Mobile Crane Operator</v>
          </cell>
          <cell r="H253" t="str">
            <v>503</v>
          </cell>
          <cell r="I253" t="str">
            <v>Underground</v>
          </cell>
          <cell r="J253" t="str">
            <v>Full Time - Permanent</v>
          </cell>
          <cell r="K253" t="str">
            <v>MCO</v>
          </cell>
          <cell r="L253" t="str">
            <v>Mobile Crane Operator</v>
          </cell>
          <cell r="M253" t="str">
            <v>B</v>
          </cell>
          <cell r="N253" t="str">
            <v>W</v>
          </cell>
          <cell r="O253">
            <v>40</v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>
            <v>0.75</v>
          </cell>
          <cell r="U253" t="str">
            <v>503</v>
          </cell>
          <cell r="V253" t="str">
            <v>101</v>
          </cell>
          <cell r="W253" t="str">
            <v>5040</v>
          </cell>
          <cell r="X253" t="str">
            <v>5040</v>
          </cell>
          <cell r="Y253" t="str">
            <v>5040</v>
          </cell>
          <cell r="Z253">
            <v>9090</v>
          </cell>
        </row>
        <row r="254">
          <cell r="B254" t="str">
            <v>10594</v>
          </cell>
          <cell r="C254" t="str">
            <v>Jim Stinson</v>
          </cell>
          <cell r="D254" t="str">
            <v>JIM</v>
          </cell>
          <cell r="E254" t="str">
            <v>STINSON</v>
          </cell>
          <cell r="F254" t="str">
            <v>SLDC</v>
          </cell>
          <cell r="G254" t="str">
            <v>Supervisor, Underground</v>
          </cell>
          <cell r="H254" t="str">
            <v>503</v>
          </cell>
          <cell r="I254" t="str">
            <v>Underground</v>
          </cell>
          <cell r="J254" t="str">
            <v>Full Time - Permanent</v>
          </cell>
          <cell r="K254" t="str">
            <v>SUG</v>
          </cell>
          <cell r="L254" t="str">
            <v>Supervisor, Underground</v>
          </cell>
          <cell r="M254" t="str">
            <v>N</v>
          </cell>
          <cell r="N254" t="str">
            <v>W</v>
          </cell>
          <cell r="O254">
            <v>40</v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>
            <v>0.75</v>
          </cell>
          <cell r="U254" t="str">
            <v>503</v>
          </cell>
          <cell r="V254" t="str">
            <v>101</v>
          </cell>
          <cell r="W254" t="str">
            <v>5040</v>
          </cell>
          <cell r="X254" t="str">
            <v>5040</v>
          </cell>
          <cell r="Y254" t="str">
            <v>5040</v>
          </cell>
          <cell r="Z254">
            <v>9090</v>
          </cell>
        </row>
        <row r="255">
          <cell r="B255" t="str">
            <v>10597</v>
          </cell>
          <cell r="C255" t="str">
            <v>James Arnel</v>
          </cell>
          <cell r="D255" t="str">
            <v>JAMES</v>
          </cell>
          <cell r="E255" t="str">
            <v>ARNEL</v>
          </cell>
          <cell r="F255" t="str">
            <v>UPC</v>
          </cell>
          <cell r="G255" t="str">
            <v>Utility Vac Truck 1st Class "A"</v>
          </cell>
          <cell r="H255" t="str">
            <v>503</v>
          </cell>
          <cell r="I255" t="str">
            <v>Underground</v>
          </cell>
          <cell r="J255" t="str">
            <v>Full Time - Permanent</v>
          </cell>
          <cell r="K255" t="str">
            <v>UVT1A</v>
          </cell>
          <cell r="L255" t="str">
            <v>Utility Vac Truck 1st Class "A"</v>
          </cell>
          <cell r="M255" t="str">
            <v>B</v>
          </cell>
          <cell r="N255" t="str">
            <v>W</v>
          </cell>
          <cell r="O255">
            <v>40</v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>
            <v>0.75</v>
          </cell>
          <cell r="U255" t="str">
            <v>503</v>
          </cell>
          <cell r="V255" t="str">
            <v>101</v>
          </cell>
          <cell r="W255" t="str">
            <v>5040</v>
          </cell>
          <cell r="X255" t="str">
            <v>5040</v>
          </cell>
          <cell r="Y255" t="str">
            <v>5040</v>
          </cell>
          <cell r="Z255">
            <v>9090</v>
          </cell>
        </row>
        <row r="256">
          <cell r="B256" t="str">
            <v>10598</v>
          </cell>
          <cell r="C256" t="str">
            <v>Lloyd Degrow</v>
          </cell>
          <cell r="D256" t="str">
            <v>LLOYD</v>
          </cell>
          <cell r="E256" t="str">
            <v>DEGROW</v>
          </cell>
          <cell r="F256" t="str">
            <v>UGRO1</v>
          </cell>
          <cell r="G256" t="str">
            <v>Cable Splicer - 1st Class</v>
          </cell>
          <cell r="H256" t="str">
            <v>503</v>
          </cell>
          <cell r="I256" t="str">
            <v>Underground</v>
          </cell>
          <cell r="J256" t="str">
            <v>Full Time - Permanent</v>
          </cell>
          <cell r="K256" t="str">
            <v>CS1</v>
          </cell>
          <cell r="L256" t="str">
            <v>Cable Splicer - 1st Class</v>
          </cell>
          <cell r="M256" t="str">
            <v>B</v>
          </cell>
          <cell r="N256" t="str">
            <v>W</v>
          </cell>
          <cell r="O256">
            <v>40</v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>
            <v>0.75</v>
          </cell>
          <cell r="U256" t="str">
            <v>503</v>
          </cell>
          <cell r="V256" t="str">
            <v>101</v>
          </cell>
          <cell r="W256" t="str">
            <v>5040</v>
          </cell>
          <cell r="X256" t="str">
            <v>5040</v>
          </cell>
          <cell r="Y256" t="str">
            <v>5040</v>
          </cell>
          <cell r="Z256">
            <v>9090</v>
          </cell>
        </row>
        <row r="257">
          <cell r="B257" t="str">
            <v>10599</v>
          </cell>
          <cell r="C257" t="str">
            <v>Tony Ierace</v>
          </cell>
          <cell r="D257" t="str">
            <v>TONY</v>
          </cell>
          <cell r="E257" t="str">
            <v>IERACE</v>
          </cell>
          <cell r="F257" t="str">
            <v>UGRO1</v>
          </cell>
          <cell r="G257" t="str">
            <v>Cable Splicer - 1st Class</v>
          </cell>
          <cell r="H257" t="str">
            <v>503</v>
          </cell>
          <cell r="I257" t="str">
            <v>Underground</v>
          </cell>
          <cell r="J257" t="str">
            <v>Full Time - Permanent</v>
          </cell>
          <cell r="K257" t="str">
            <v>CS1</v>
          </cell>
          <cell r="L257" t="str">
            <v>Cable Splicer - 1st Class</v>
          </cell>
          <cell r="M257" t="str">
            <v>B</v>
          </cell>
          <cell r="N257" t="str">
            <v>W</v>
          </cell>
          <cell r="O257">
            <v>40</v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>
            <v>0.75</v>
          </cell>
          <cell r="U257" t="str">
            <v>503</v>
          </cell>
          <cell r="V257" t="str">
            <v>101</v>
          </cell>
          <cell r="W257" t="str">
            <v>5040</v>
          </cell>
          <cell r="X257" t="str">
            <v>5040</v>
          </cell>
          <cell r="Y257" t="str">
            <v>5040</v>
          </cell>
          <cell r="Z257">
            <v>9090</v>
          </cell>
        </row>
        <row r="258">
          <cell r="B258" t="str">
            <v>10600</v>
          </cell>
          <cell r="C258" t="str">
            <v>Dave Robinson</v>
          </cell>
          <cell r="D258" t="str">
            <v>DAVE</v>
          </cell>
          <cell r="E258" t="str">
            <v>ROBINSON</v>
          </cell>
          <cell r="F258" t="str">
            <v>UGRO1</v>
          </cell>
          <cell r="G258" t="str">
            <v>Cable Splicer - Apprentice</v>
          </cell>
          <cell r="H258" t="str">
            <v>503</v>
          </cell>
          <cell r="I258" t="str">
            <v>Underground</v>
          </cell>
          <cell r="J258" t="str">
            <v>Full Time - Permanent</v>
          </cell>
          <cell r="K258" t="str">
            <v>CSA</v>
          </cell>
          <cell r="L258" t="str">
            <v>Cable Splicer - Apprentice</v>
          </cell>
          <cell r="M258" t="str">
            <v>B</v>
          </cell>
          <cell r="N258" t="str">
            <v>W</v>
          </cell>
          <cell r="O258">
            <v>40</v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>
            <v>0.75</v>
          </cell>
          <cell r="U258" t="str">
            <v>503</v>
          </cell>
          <cell r="V258" t="str">
            <v>101</v>
          </cell>
          <cell r="W258" t="str">
            <v>5040</v>
          </cell>
          <cell r="X258" t="str">
            <v>5040</v>
          </cell>
          <cell r="Y258" t="str">
            <v>5040</v>
          </cell>
          <cell r="Z258">
            <v>9090</v>
          </cell>
        </row>
        <row r="259">
          <cell r="B259" t="str">
            <v>10610</v>
          </cell>
          <cell r="C259" t="str">
            <v>James Hussack</v>
          </cell>
          <cell r="D259" t="str">
            <v>JAMES</v>
          </cell>
          <cell r="E259" t="str">
            <v>HUSSACK</v>
          </cell>
          <cell r="F259" t="str">
            <v>UDCG</v>
          </cell>
          <cell r="G259" t="str">
            <v>Labourer</v>
          </cell>
          <cell r="H259" t="str">
            <v>503</v>
          </cell>
          <cell r="I259" t="str">
            <v>Underground</v>
          </cell>
          <cell r="J259" t="str">
            <v>Full Time - Permanent</v>
          </cell>
          <cell r="K259" t="str">
            <v>LAB</v>
          </cell>
          <cell r="L259" t="str">
            <v>Labourer</v>
          </cell>
          <cell r="M259" t="str">
            <v>B</v>
          </cell>
          <cell r="N259" t="str">
            <v>W</v>
          </cell>
          <cell r="O259">
            <v>40</v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>
            <v>0.75</v>
          </cell>
          <cell r="U259" t="str">
            <v>503</v>
          </cell>
          <cell r="V259" t="str">
            <v>101</v>
          </cell>
          <cell r="W259" t="str">
            <v>5040</v>
          </cell>
          <cell r="X259" t="str">
            <v>5040</v>
          </cell>
          <cell r="Y259" t="str">
            <v>5040</v>
          </cell>
          <cell r="Z259">
            <v>9090</v>
          </cell>
        </row>
        <row r="260">
          <cell r="B260" t="str">
            <v>10820</v>
          </cell>
          <cell r="C260" t="str">
            <v>Gregg Hutchinson</v>
          </cell>
          <cell r="D260" t="str">
            <v>GREGG</v>
          </cell>
          <cell r="E260" t="str">
            <v>HUTCHINSON</v>
          </cell>
          <cell r="F260" t="str">
            <v>CONIN</v>
          </cell>
          <cell r="G260" t="str">
            <v>Contractor Inspector</v>
          </cell>
          <cell r="H260" t="str">
            <v>503</v>
          </cell>
          <cell r="I260" t="str">
            <v>Contractor Management</v>
          </cell>
          <cell r="J260" t="str">
            <v>Full Time - Permanent</v>
          </cell>
          <cell r="K260" t="str">
            <v>CONINS</v>
          </cell>
          <cell r="L260" t="str">
            <v>Contractor Inspector</v>
          </cell>
          <cell r="M260" t="str">
            <v>B</v>
          </cell>
          <cell r="N260" t="str">
            <v>W</v>
          </cell>
          <cell r="O260">
            <v>40</v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>
            <v>0.55000000000000004</v>
          </cell>
          <cell r="U260" t="str">
            <v>504</v>
          </cell>
          <cell r="V260" t="str">
            <v>101</v>
          </cell>
          <cell r="W260" t="str">
            <v>5105</v>
          </cell>
          <cell r="X260" t="str">
            <v>5105</v>
          </cell>
          <cell r="Y260" t="str">
            <v>5105</v>
          </cell>
          <cell r="Z260" t="str">
            <v>5105</v>
          </cell>
        </row>
        <row r="261">
          <cell r="B261" t="str">
            <v>10894</v>
          </cell>
          <cell r="C261" t="str">
            <v>Aaron Hannah</v>
          </cell>
          <cell r="D261" t="str">
            <v/>
          </cell>
          <cell r="E261" t="str">
            <v/>
          </cell>
          <cell r="F261" t="str">
            <v/>
          </cell>
          <cell r="G261" t="str">
            <v>Labourer</v>
          </cell>
          <cell r="H261" t="str">
            <v>503</v>
          </cell>
          <cell r="I261" t="str">
            <v>Underground</v>
          </cell>
          <cell r="J261" t="str">
            <v>Full Time - Permanent</v>
          </cell>
          <cell r="K261" t="str">
            <v/>
          </cell>
          <cell r="L261" t="str">
            <v>Labourer</v>
          </cell>
          <cell r="M261" t="str">
            <v>B</v>
          </cell>
          <cell r="N261" t="str">
            <v>W</v>
          </cell>
          <cell r="O261">
            <v>40</v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>
            <v>0.75</v>
          </cell>
          <cell r="U261" t="str">
            <v>503</v>
          </cell>
          <cell r="V261" t="str">
            <v>101</v>
          </cell>
          <cell r="W261" t="str">
            <v>5040</v>
          </cell>
          <cell r="X261" t="str">
            <v>5040</v>
          </cell>
          <cell r="Y261" t="str">
            <v>5040</v>
          </cell>
          <cell r="Z261">
            <v>9090</v>
          </cell>
        </row>
        <row r="262">
          <cell r="B262" t="str">
            <v>10895</v>
          </cell>
          <cell r="C262" t="str">
            <v>Jordan Beck</v>
          </cell>
          <cell r="D262" t="str">
            <v/>
          </cell>
          <cell r="E262" t="str">
            <v/>
          </cell>
          <cell r="F262" t="str">
            <v/>
          </cell>
          <cell r="G262" t="str">
            <v>Labourer</v>
          </cell>
          <cell r="H262" t="str">
            <v>503</v>
          </cell>
          <cell r="I262" t="str">
            <v>Underground</v>
          </cell>
          <cell r="J262" t="str">
            <v>Full Time - Permanent</v>
          </cell>
          <cell r="K262" t="str">
            <v/>
          </cell>
          <cell r="L262" t="str">
            <v>Labourer</v>
          </cell>
          <cell r="M262" t="str">
            <v>B</v>
          </cell>
          <cell r="N262" t="str">
            <v>W</v>
          </cell>
          <cell r="O262">
            <v>40</v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>
            <v>0.75</v>
          </cell>
          <cell r="U262" t="str">
            <v>503</v>
          </cell>
          <cell r="V262" t="str">
            <v>101</v>
          </cell>
          <cell r="W262" t="str">
            <v>5040</v>
          </cell>
          <cell r="X262" t="str">
            <v>5040</v>
          </cell>
          <cell r="Y262" t="str">
            <v>5040</v>
          </cell>
          <cell r="Z262">
            <v>9090</v>
          </cell>
        </row>
        <row r="263">
          <cell r="B263" t="str">
            <v>10896</v>
          </cell>
          <cell r="C263" t="str">
            <v>Chris Doulious</v>
          </cell>
          <cell r="D263" t="str">
            <v/>
          </cell>
          <cell r="E263" t="str">
            <v/>
          </cell>
          <cell r="F263" t="str">
            <v/>
          </cell>
          <cell r="G263" t="str">
            <v>Labourer</v>
          </cell>
          <cell r="H263" t="str">
            <v>503</v>
          </cell>
          <cell r="I263" t="str">
            <v>Underground</v>
          </cell>
          <cell r="J263" t="str">
            <v>Full Time - Permanent</v>
          </cell>
          <cell r="K263" t="str">
            <v/>
          </cell>
          <cell r="L263" t="str">
            <v>Labourer</v>
          </cell>
          <cell r="M263" t="str">
            <v>B</v>
          </cell>
          <cell r="N263" t="str">
            <v>W</v>
          </cell>
          <cell r="O263">
            <v>40</v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>
            <v>0.75</v>
          </cell>
          <cell r="U263" t="str">
            <v>503</v>
          </cell>
          <cell r="V263" t="str">
            <v>101</v>
          </cell>
          <cell r="W263" t="str">
            <v>5040</v>
          </cell>
          <cell r="X263" t="str">
            <v>5040</v>
          </cell>
          <cell r="Y263" t="str">
            <v>5040</v>
          </cell>
          <cell r="Z263">
            <v>9090</v>
          </cell>
        </row>
        <row r="264">
          <cell r="B264" t="str">
            <v>10897</v>
          </cell>
          <cell r="C264" t="str">
            <v>Kevin Buzzell</v>
          </cell>
          <cell r="D264" t="str">
            <v/>
          </cell>
          <cell r="E264" t="str">
            <v/>
          </cell>
          <cell r="F264" t="str">
            <v/>
          </cell>
          <cell r="G264" t="str">
            <v>Mobile Crane Operator</v>
          </cell>
          <cell r="H264" t="str">
            <v>503</v>
          </cell>
          <cell r="I264" t="str">
            <v>Underground</v>
          </cell>
          <cell r="J264" t="str">
            <v>Full Time - Permanent</v>
          </cell>
          <cell r="K264" t="str">
            <v/>
          </cell>
          <cell r="L264" t="str">
            <v>Mobile Crane Operator</v>
          </cell>
          <cell r="M264" t="str">
            <v>B</v>
          </cell>
          <cell r="N264" t="str">
            <v>W</v>
          </cell>
          <cell r="O264">
            <v>40</v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>
            <v>0.75</v>
          </cell>
          <cell r="U264" t="str">
            <v>503</v>
          </cell>
          <cell r="V264" t="str">
            <v>101</v>
          </cell>
          <cell r="W264" t="str">
            <v>5040</v>
          </cell>
          <cell r="X264" t="str">
            <v>5040</v>
          </cell>
          <cell r="Y264" t="str">
            <v>5040</v>
          </cell>
          <cell r="Z264">
            <v>9090</v>
          </cell>
        </row>
        <row r="265">
          <cell r="B265" t="str">
            <v>10854</v>
          </cell>
          <cell r="C265" t="str">
            <v>Florin Mihai</v>
          </cell>
          <cell r="D265" t="str">
            <v>FLORIN</v>
          </cell>
          <cell r="E265" t="str">
            <v>MIHAI</v>
          </cell>
          <cell r="F265" t="str">
            <v>ENGDIST</v>
          </cell>
          <cell r="G265" t="str">
            <v>Distribution Engineer</v>
          </cell>
          <cell r="H265" t="str">
            <v>521</v>
          </cell>
          <cell r="I265" t="str">
            <v>Network Assets</v>
          </cell>
          <cell r="J265" t="str">
            <v>Full Time - Permanent</v>
          </cell>
          <cell r="K265" t="str">
            <v>ENGDIST</v>
          </cell>
          <cell r="L265" t="str">
            <v>Distribution Engineer</v>
          </cell>
          <cell r="M265" t="str">
            <v>N</v>
          </cell>
          <cell r="N265" t="str">
            <v>P</v>
          </cell>
          <cell r="O265">
            <v>35</v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>
            <v>0.55000000000000004</v>
          </cell>
          <cell r="U265" t="str">
            <v>521</v>
          </cell>
          <cell r="V265" t="str">
            <v>101</v>
          </cell>
          <cell r="W265" t="str">
            <v>9080</v>
          </cell>
          <cell r="X265" t="str">
            <v>9080</v>
          </cell>
          <cell r="Y265" t="str">
            <v>9080</v>
          </cell>
          <cell r="Z265" t="str">
            <v>9080</v>
          </cell>
        </row>
        <row r="266">
          <cell r="B266" t="str">
            <v>10858</v>
          </cell>
          <cell r="C266" t="str">
            <v>Matthew Strecker</v>
          </cell>
          <cell r="D266" t="str">
            <v>MATTHEW</v>
          </cell>
          <cell r="E266" t="str">
            <v>STRECKER</v>
          </cell>
          <cell r="F266" t="str">
            <v>ENGINT</v>
          </cell>
          <cell r="G266" t="str">
            <v>Engineering Intern</v>
          </cell>
          <cell r="H266" t="str">
            <v>521</v>
          </cell>
          <cell r="I266" t="str">
            <v>Network Assets</v>
          </cell>
          <cell r="J266" t="str">
            <v>Full Time - Permanent</v>
          </cell>
          <cell r="K266" t="str">
            <v>ENGINT</v>
          </cell>
          <cell r="L266" t="str">
            <v>Engineering Intern</v>
          </cell>
          <cell r="M266" t="str">
            <v>N</v>
          </cell>
          <cell r="N266" t="str">
            <v>P</v>
          </cell>
          <cell r="O266">
            <v>35</v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>
            <v>0.55000000000000004</v>
          </cell>
          <cell r="U266" t="str">
            <v>521</v>
          </cell>
          <cell r="V266" t="str">
            <v>101</v>
          </cell>
          <cell r="W266" t="str">
            <v>5020</v>
          </cell>
          <cell r="X266" t="str">
            <v>5020</v>
          </cell>
          <cell r="Y266">
            <v>9080</v>
          </cell>
          <cell r="Z266">
            <v>9080</v>
          </cell>
        </row>
        <row r="267">
          <cell r="B267" t="str">
            <v>10879</v>
          </cell>
          <cell r="C267" t="str">
            <v>David Haddock</v>
          </cell>
          <cell r="D267" t="str">
            <v>David</v>
          </cell>
          <cell r="E267" t="str">
            <v>Haddock</v>
          </cell>
          <cell r="F267" t="str">
            <v>MNET</v>
          </cell>
          <cell r="G267" t="str">
            <v>Manager, Network</v>
          </cell>
          <cell r="H267" t="str">
            <v>521</v>
          </cell>
          <cell r="I267" t="str">
            <v>Network Assets</v>
          </cell>
          <cell r="J267" t="str">
            <v>Full Time - Permanent</v>
          </cell>
          <cell r="K267" t="str">
            <v>MN</v>
          </cell>
          <cell r="L267" t="str">
            <v>Manager, Network</v>
          </cell>
          <cell r="M267" t="str">
            <v>N</v>
          </cell>
          <cell r="N267" t="str">
            <v>P</v>
          </cell>
          <cell r="O267">
            <v>35</v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>
            <v>0.55000000000000004</v>
          </cell>
          <cell r="U267" t="str">
            <v>521</v>
          </cell>
          <cell r="V267" t="str">
            <v>101</v>
          </cell>
          <cell r="W267" t="str">
            <v>9080</v>
          </cell>
          <cell r="X267" t="str">
            <v>9080</v>
          </cell>
          <cell r="Y267" t="str">
            <v>9080</v>
          </cell>
          <cell r="Z267" t="str">
            <v>9080</v>
          </cell>
        </row>
        <row r="268">
          <cell r="B268" t="str">
            <v>10026</v>
          </cell>
          <cell r="C268" t="str">
            <v>Jennifer Kennedy</v>
          </cell>
          <cell r="D268" t="str">
            <v>JENNIFER</v>
          </cell>
          <cell r="E268" t="str">
            <v>KENNEDY</v>
          </cell>
          <cell r="F268" t="str">
            <v>CO REC</v>
          </cell>
          <cell r="G268" t="str">
            <v>Engineering Records Coordinator</v>
          </cell>
          <cell r="H268" t="str">
            <v>522</v>
          </cell>
          <cell r="I268" t="str">
            <v>Network Records</v>
          </cell>
          <cell r="J268" t="str">
            <v>Full Time - Permanent</v>
          </cell>
          <cell r="K268" t="str">
            <v>ERECO</v>
          </cell>
          <cell r="L268" t="str">
            <v>Engineering Records Coordinator</v>
          </cell>
          <cell r="M268" t="str">
            <v>B</v>
          </cell>
          <cell r="N268" t="str">
            <v>W</v>
          </cell>
          <cell r="O268">
            <v>35</v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>
            <v>1</v>
          </cell>
          <cell r="U268" t="str">
            <v>522</v>
          </cell>
          <cell r="V268" t="str">
            <v>101</v>
          </cell>
          <cell r="W268" t="str">
            <v>9080</v>
          </cell>
          <cell r="X268" t="str">
            <v>9080</v>
          </cell>
          <cell r="Y268" t="str">
            <v>9080</v>
          </cell>
          <cell r="Z268" t="str">
            <v>9080</v>
          </cell>
        </row>
        <row r="269">
          <cell r="B269" t="str">
            <v>10056</v>
          </cell>
          <cell r="C269" t="str">
            <v>Lynn Gaylard</v>
          </cell>
          <cell r="D269" t="str">
            <v>Lynn</v>
          </cell>
          <cell r="E269" t="str">
            <v>Gaylard</v>
          </cell>
          <cell r="F269" t="str">
            <v>CO REC</v>
          </cell>
          <cell r="G269" t="str">
            <v>Engineering Records Coordinator</v>
          </cell>
          <cell r="H269" t="str">
            <v>522</v>
          </cell>
          <cell r="I269" t="str">
            <v>Network Records</v>
          </cell>
          <cell r="J269" t="str">
            <v>Full Time - Permanent</v>
          </cell>
          <cell r="K269" t="str">
            <v>ERECO</v>
          </cell>
          <cell r="L269" t="str">
            <v>Engineering Records Coordinator</v>
          </cell>
          <cell r="M269" t="str">
            <v>B</v>
          </cell>
          <cell r="N269" t="str">
            <v>W</v>
          </cell>
          <cell r="O269">
            <v>35</v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>
            <v>1</v>
          </cell>
          <cell r="U269" t="str">
            <v>522</v>
          </cell>
          <cell r="V269" t="str">
            <v>101</v>
          </cell>
          <cell r="W269" t="str">
            <v>9080</v>
          </cell>
          <cell r="X269" t="str">
            <v>9080</v>
          </cell>
          <cell r="Y269" t="str">
            <v>9080</v>
          </cell>
          <cell r="Z269" t="str">
            <v>9080</v>
          </cell>
        </row>
        <row r="270">
          <cell r="B270" t="str">
            <v>10106</v>
          </cell>
          <cell r="C270" t="str">
            <v>Todd Daigle</v>
          </cell>
          <cell r="D270" t="str">
            <v>TODD</v>
          </cell>
          <cell r="E270" t="str">
            <v>DAIGLE</v>
          </cell>
          <cell r="F270" t="str">
            <v>AM/FM</v>
          </cell>
          <cell r="G270" t="str">
            <v>AM/FM Technician</v>
          </cell>
          <cell r="H270" t="str">
            <v>522</v>
          </cell>
          <cell r="I270" t="str">
            <v>Network Records</v>
          </cell>
          <cell r="J270" t="str">
            <v>Full Time - Permanent</v>
          </cell>
          <cell r="K270" t="str">
            <v>AMFM</v>
          </cell>
          <cell r="L270" t="str">
            <v>AM/FM Technician</v>
          </cell>
          <cell r="M270" t="str">
            <v>B</v>
          </cell>
          <cell r="N270" t="str">
            <v>W</v>
          </cell>
          <cell r="O270">
            <v>35</v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>
            <v>1</v>
          </cell>
          <cell r="U270" t="str">
            <v>522</v>
          </cell>
          <cell r="V270" t="str">
            <v>101</v>
          </cell>
          <cell r="W270" t="str">
            <v>9080</v>
          </cell>
          <cell r="X270" t="str">
            <v>9080</v>
          </cell>
          <cell r="Y270" t="str">
            <v>9080</v>
          </cell>
          <cell r="Z270" t="str">
            <v>9080</v>
          </cell>
        </row>
        <row r="271">
          <cell r="B271" t="str">
            <v>10170</v>
          </cell>
          <cell r="C271" t="str">
            <v>Jason Mcbride</v>
          </cell>
          <cell r="D271" t="str">
            <v>JASON</v>
          </cell>
          <cell r="E271" t="str">
            <v>MCBRIDE</v>
          </cell>
          <cell r="F271" t="str">
            <v>DRAFTS</v>
          </cell>
          <cell r="G271" t="str">
            <v>Engineering Draftsperson</v>
          </cell>
          <cell r="H271" t="str">
            <v>522</v>
          </cell>
          <cell r="I271" t="str">
            <v>Network Records</v>
          </cell>
          <cell r="J271" t="str">
            <v>Full Time - Permanent</v>
          </cell>
          <cell r="K271" t="str">
            <v>EDFT</v>
          </cell>
          <cell r="L271" t="str">
            <v>Engineering Draftsperson</v>
          </cell>
          <cell r="M271" t="str">
            <v>B</v>
          </cell>
          <cell r="N271" t="str">
            <v>W</v>
          </cell>
          <cell r="O271">
            <v>35</v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>
            <v>1</v>
          </cell>
          <cell r="U271" t="str">
            <v>522</v>
          </cell>
          <cell r="V271" t="str">
            <v>101</v>
          </cell>
          <cell r="W271" t="str">
            <v>9080</v>
          </cell>
          <cell r="X271" t="str">
            <v>9080</v>
          </cell>
          <cell r="Y271" t="str">
            <v>9080</v>
          </cell>
          <cell r="Z271" t="str">
            <v>9080</v>
          </cell>
        </row>
        <row r="272">
          <cell r="B272" t="str">
            <v>10182</v>
          </cell>
          <cell r="C272" t="str">
            <v>Linda Delibato</v>
          </cell>
          <cell r="D272" t="str">
            <v>LINDA</v>
          </cell>
          <cell r="E272" t="str">
            <v>DELIBATO</v>
          </cell>
          <cell r="F272" t="str">
            <v>CLERKNR</v>
          </cell>
          <cell r="G272" t="str">
            <v>Engineering Records Clerk</v>
          </cell>
          <cell r="H272" t="str">
            <v>522</v>
          </cell>
          <cell r="I272" t="str">
            <v>Network Records</v>
          </cell>
          <cell r="J272" t="str">
            <v>Full Time - Permanent</v>
          </cell>
          <cell r="K272" t="str">
            <v>EREC</v>
          </cell>
          <cell r="L272" t="str">
            <v>Engineering Records Clerk</v>
          </cell>
          <cell r="M272" t="str">
            <v>B</v>
          </cell>
          <cell r="N272" t="str">
            <v>W</v>
          </cell>
          <cell r="O272">
            <v>35</v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>
            <v>1</v>
          </cell>
          <cell r="U272" t="str">
            <v>522</v>
          </cell>
          <cell r="V272" t="str">
            <v>101</v>
          </cell>
          <cell r="W272" t="str">
            <v>9080</v>
          </cell>
          <cell r="X272" t="str">
            <v>9080</v>
          </cell>
          <cell r="Y272" t="str">
            <v>9080</v>
          </cell>
          <cell r="Z272" t="str">
            <v>9080</v>
          </cell>
        </row>
        <row r="273">
          <cell r="B273" t="str">
            <v>10260</v>
          </cell>
          <cell r="C273" t="str">
            <v>Bruce Thachuk</v>
          </cell>
          <cell r="D273" t="str">
            <v>BRUCE</v>
          </cell>
          <cell r="E273" t="str">
            <v>THACHUK</v>
          </cell>
          <cell r="F273" t="str">
            <v>SNR</v>
          </cell>
          <cell r="G273" t="str">
            <v>Supervisor, Engineering Records</v>
          </cell>
          <cell r="H273" t="str">
            <v>522</v>
          </cell>
          <cell r="I273" t="str">
            <v>Network Records</v>
          </cell>
          <cell r="J273" t="str">
            <v>Full Time - Permanent</v>
          </cell>
          <cell r="K273" t="str">
            <v>SENGR</v>
          </cell>
          <cell r="L273" t="str">
            <v>Supervisor, Engineering Records</v>
          </cell>
          <cell r="M273" t="str">
            <v>N</v>
          </cell>
          <cell r="N273" t="str">
            <v>P</v>
          </cell>
          <cell r="O273">
            <v>35</v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>
            <v>1</v>
          </cell>
          <cell r="U273" t="str">
            <v>522</v>
          </cell>
          <cell r="V273" t="str">
            <v>101</v>
          </cell>
          <cell r="W273" t="str">
            <v>5005</v>
          </cell>
          <cell r="X273" t="str">
            <v>5005</v>
          </cell>
          <cell r="Y273">
            <v>9080</v>
          </cell>
          <cell r="Z273">
            <v>9080</v>
          </cell>
        </row>
        <row r="274">
          <cell r="B274" t="str">
            <v>10271</v>
          </cell>
          <cell r="C274" t="str">
            <v>Serghei Timotin</v>
          </cell>
          <cell r="D274" t="str">
            <v>SERGHEI</v>
          </cell>
          <cell r="E274" t="str">
            <v>TIMOTIN</v>
          </cell>
          <cell r="F274" t="str">
            <v>AM/FM</v>
          </cell>
          <cell r="G274" t="str">
            <v>AM/FM Technician</v>
          </cell>
          <cell r="H274" t="str">
            <v>522</v>
          </cell>
          <cell r="I274" t="str">
            <v>Network Records</v>
          </cell>
          <cell r="J274" t="str">
            <v>Full Time - Permanent</v>
          </cell>
          <cell r="K274" t="str">
            <v>AMFM</v>
          </cell>
          <cell r="L274" t="str">
            <v>AM/FM Technician</v>
          </cell>
          <cell r="M274" t="str">
            <v>B</v>
          </cell>
          <cell r="N274" t="str">
            <v>W</v>
          </cell>
          <cell r="O274">
            <v>35</v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>
            <v>1</v>
          </cell>
          <cell r="U274" t="str">
            <v>522</v>
          </cell>
          <cell r="V274" t="str">
            <v>101</v>
          </cell>
          <cell r="W274" t="str">
            <v>9080</v>
          </cell>
          <cell r="X274" t="str">
            <v>9080</v>
          </cell>
          <cell r="Y274" t="str">
            <v>9080</v>
          </cell>
          <cell r="Z274" t="str">
            <v>9080</v>
          </cell>
        </row>
        <row r="275">
          <cell r="B275" t="str">
            <v>10475</v>
          </cell>
          <cell r="C275" t="str">
            <v>Melissa Barron</v>
          </cell>
          <cell r="D275" t="str">
            <v>Melissa</v>
          </cell>
          <cell r="E275" t="str">
            <v>Barron</v>
          </cell>
          <cell r="F275" t="str">
            <v>DRAFTS</v>
          </cell>
          <cell r="G275" t="str">
            <v>Engineering Draftsperson</v>
          </cell>
          <cell r="H275" t="str">
            <v>522</v>
          </cell>
          <cell r="I275" t="str">
            <v>Network Records</v>
          </cell>
          <cell r="J275" t="str">
            <v>Full Time - Permanent</v>
          </cell>
          <cell r="K275" t="str">
            <v>EDFT</v>
          </cell>
          <cell r="L275" t="str">
            <v>Engineering Draftsperson</v>
          </cell>
          <cell r="M275" t="str">
            <v>B</v>
          </cell>
          <cell r="N275" t="str">
            <v>W</v>
          </cell>
          <cell r="O275">
            <v>35</v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>
            <v>1</v>
          </cell>
          <cell r="U275" t="str">
            <v>522</v>
          </cell>
          <cell r="V275" t="str">
            <v>101</v>
          </cell>
          <cell r="W275" t="str">
            <v>9080</v>
          </cell>
          <cell r="X275" t="str">
            <v>9080</v>
          </cell>
          <cell r="Y275" t="str">
            <v>9080</v>
          </cell>
          <cell r="Z275" t="str">
            <v>9080</v>
          </cell>
        </row>
        <row r="276">
          <cell r="B276" t="str">
            <v>10767</v>
          </cell>
          <cell r="C276" t="str">
            <v>Roman Kata</v>
          </cell>
          <cell r="D276" t="str">
            <v>ROMAN</v>
          </cell>
          <cell r="E276" t="str">
            <v>KATA</v>
          </cell>
          <cell r="F276" t="str">
            <v>DRAFTS</v>
          </cell>
          <cell r="G276" t="str">
            <v>Engineering Draftsperson</v>
          </cell>
          <cell r="H276" t="str">
            <v>522</v>
          </cell>
          <cell r="I276" t="str">
            <v>Network Records</v>
          </cell>
          <cell r="J276" t="str">
            <v>Full Time - Permanent</v>
          </cell>
          <cell r="K276" t="str">
            <v>EDFT</v>
          </cell>
          <cell r="L276" t="str">
            <v>Engineering Draftsperson</v>
          </cell>
          <cell r="M276" t="str">
            <v>B</v>
          </cell>
          <cell r="N276" t="str">
            <v>W</v>
          </cell>
          <cell r="O276">
            <v>35</v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>
            <v>1</v>
          </cell>
          <cell r="U276" t="str">
            <v>522</v>
          </cell>
          <cell r="V276" t="str">
            <v>101</v>
          </cell>
          <cell r="W276" t="str">
            <v>9080</v>
          </cell>
          <cell r="X276" t="str">
            <v>9080</v>
          </cell>
          <cell r="Y276" t="str">
            <v>9080</v>
          </cell>
          <cell r="Z276" t="str">
            <v>9080</v>
          </cell>
        </row>
        <row r="277">
          <cell r="B277" t="str">
            <v>10064</v>
          </cell>
          <cell r="C277" t="str">
            <v>Carmine Calabrese</v>
          </cell>
          <cell r="D277" t="str">
            <v>CARMINE</v>
          </cell>
          <cell r="E277" t="str">
            <v>CALABRESE</v>
          </cell>
          <cell r="F277" t="str">
            <v>MNO</v>
          </cell>
          <cell r="G277" t="str">
            <v>Manager, Network Operating</v>
          </cell>
          <cell r="H277" t="str">
            <v>523</v>
          </cell>
          <cell r="I277" t="str">
            <v>Network Operating</v>
          </cell>
          <cell r="J277" t="str">
            <v>Full Time - Permanent</v>
          </cell>
          <cell r="K277" t="str">
            <v>MNO</v>
          </cell>
          <cell r="L277" t="str">
            <v>Manager, Network Operating</v>
          </cell>
          <cell r="M277" t="str">
            <v>N</v>
          </cell>
          <cell r="N277" t="str">
            <v>P</v>
          </cell>
          <cell r="O277">
            <v>35</v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>
            <v>0.55000000000000004</v>
          </cell>
          <cell r="U277" t="str">
            <v>523</v>
          </cell>
          <cell r="V277" t="str">
            <v>101</v>
          </cell>
          <cell r="W277" t="str">
            <v>5005</v>
          </cell>
          <cell r="X277" t="str">
            <v>5005</v>
          </cell>
          <cell r="Y277" t="str">
            <v>5005</v>
          </cell>
          <cell r="Z277" t="str">
            <v>5005</v>
          </cell>
        </row>
        <row r="278">
          <cell r="B278" t="str">
            <v>10066</v>
          </cell>
          <cell r="C278" t="str">
            <v>Daniel Suarez-Baczek</v>
          </cell>
          <cell r="D278" t="str">
            <v>DANIEL</v>
          </cell>
          <cell r="E278" t="str">
            <v>SUAREZ-BACZEK</v>
          </cell>
          <cell r="F278" t="str">
            <v>OPERAT</v>
          </cell>
          <cell r="G278" t="str">
            <v>Op-1</v>
          </cell>
          <cell r="H278" t="str">
            <v>523</v>
          </cell>
          <cell r="I278" t="str">
            <v>Network Operating</v>
          </cell>
          <cell r="J278" t="str">
            <v>Full Time - Permanent</v>
          </cell>
          <cell r="K278" t="str">
            <v>OP1</v>
          </cell>
          <cell r="L278" t="str">
            <v>Op-1</v>
          </cell>
          <cell r="M278" t="str">
            <v>B</v>
          </cell>
          <cell r="N278" t="str">
            <v>W</v>
          </cell>
          <cell r="O278">
            <v>40</v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>
            <v>0.55000000000000004</v>
          </cell>
          <cell r="U278" t="str">
            <v>523</v>
          </cell>
          <cell r="V278" t="str">
            <v>101</v>
          </cell>
          <cell r="W278" t="str">
            <v>5010</v>
          </cell>
          <cell r="X278" t="str">
            <v>5010</v>
          </cell>
          <cell r="Y278" t="str">
            <v>5010</v>
          </cell>
          <cell r="Z278" t="str">
            <v>5010</v>
          </cell>
        </row>
        <row r="279">
          <cell r="B279" t="str">
            <v>10068</v>
          </cell>
          <cell r="C279" t="str">
            <v>Stephen Larwood</v>
          </cell>
          <cell r="D279" t="str">
            <v>STEPHEN</v>
          </cell>
          <cell r="E279" t="str">
            <v>LARWOOD</v>
          </cell>
          <cell r="F279" t="str">
            <v>OPERAT</v>
          </cell>
          <cell r="G279" t="str">
            <v>Operating Team Leader</v>
          </cell>
          <cell r="H279" t="str">
            <v>523</v>
          </cell>
          <cell r="I279" t="str">
            <v>Network Operating</v>
          </cell>
          <cell r="J279" t="str">
            <v>Full Time - Permanent</v>
          </cell>
          <cell r="K279" t="str">
            <v>OPTL</v>
          </cell>
          <cell r="L279" t="str">
            <v>Operating Team Leader</v>
          </cell>
          <cell r="M279" t="str">
            <v>B</v>
          </cell>
          <cell r="N279" t="str">
            <v>W</v>
          </cell>
          <cell r="O279">
            <v>40</v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>
            <v>0.55000000000000004</v>
          </cell>
          <cell r="U279" t="str">
            <v>523</v>
          </cell>
          <cell r="V279" t="str">
            <v>101</v>
          </cell>
          <cell r="W279" t="str">
            <v>5010</v>
          </cell>
          <cell r="X279" t="str">
            <v>5010</v>
          </cell>
          <cell r="Y279" t="str">
            <v>5010</v>
          </cell>
          <cell r="Z279" t="str">
            <v>5010</v>
          </cell>
        </row>
        <row r="280">
          <cell r="B280" t="str">
            <v>10069</v>
          </cell>
          <cell r="C280" t="str">
            <v>Graham Lee</v>
          </cell>
          <cell r="D280" t="str">
            <v>GRAHAM</v>
          </cell>
          <cell r="E280" t="str">
            <v>LEE</v>
          </cell>
          <cell r="F280" t="str">
            <v>OPERAT</v>
          </cell>
          <cell r="G280" t="str">
            <v>Operating Team Leader</v>
          </cell>
          <cell r="H280" t="str">
            <v>523</v>
          </cell>
          <cell r="I280" t="str">
            <v>Network Operating</v>
          </cell>
          <cell r="J280" t="str">
            <v>Full Time - Permanent</v>
          </cell>
          <cell r="K280" t="str">
            <v>OPTL</v>
          </cell>
          <cell r="L280" t="str">
            <v>Operating Team Leader</v>
          </cell>
          <cell r="M280" t="str">
            <v>B</v>
          </cell>
          <cell r="N280" t="str">
            <v>W</v>
          </cell>
          <cell r="O280">
            <v>40</v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>
            <v>0.55000000000000004</v>
          </cell>
          <cell r="U280" t="str">
            <v>523</v>
          </cell>
          <cell r="V280" t="str">
            <v>101</v>
          </cell>
          <cell r="W280" t="str">
            <v>5010</v>
          </cell>
          <cell r="X280" t="str">
            <v>5010</v>
          </cell>
          <cell r="Y280" t="str">
            <v>5010</v>
          </cell>
          <cell r="Z280" t="str">
            <v>5010</v>
          </cell>
        </row>
        <row r="281">
          <cell r="B281" t="str">
            <v>10071</v>
          </cell>
          <cell r="C281" t="str">
            <v>Jerald Cometto</v>
          </cell>
          <cell r="D281" t="str">
            <v>JERALD</v>
          </cell>
          <cell r="E281" t="str">
            <v>COMETTO</v>
          </cell>
          <cell r="F281" t="str">
            <v>OPERAT</v>
          </cell>
          <cell r="G281" t="str">
            <v>Operating Team Leader</v>
          </cell>
          <cell r="H281" t="str">
            <v>523</v>
          </cell>
          <cell r="I281" t="str">
            <v>Network Operating</v>
          </cell>
          <cell r="J281" t="str">
            <v>Full Time - Permanent</v>
          </cell>
          <cell r="K281" t="str">
            <v>OPTL</v>
          </cell>
          <cell r="L281" t="str">
            <v>Operating Team Leader</v>
          </cell>
          <cell r="M281" t="str">
            <v>B</v>
          </cell>
          <cell r="N281" t="str">
            <v>W</v>
          </cell>
          <cell r="O281">
            <v>40</v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>
            <v>0.55000000000000004</v>
          </cell>
          <cell r="U281" t="str">
            <v>523</v>
          </cell>
          <cell r="V281" t="str">
            <v>101</v>
          </cell>
          <cell r="W281" t="str">
            <v>5010</v>
          </cell>
          <cell r="X281" t="str">
            <v>5010</v>
          </cell>
          <cell r="Y281" t="str">
            <v>5010</v>
          </cell>
          <cell r="Z281" t="str">
            <v>5010</v>
          </cell>
        </row>
        <row r="282">
          <cell r="B282" t="str">
            <v>10072</v>
          </cell>
          <cell r="C282" t="str">
            <v>Michael Williamson</v>
          </cell>
          <cell r="D282" t="str">
            <v>MICHAEL</v>
          </cell>
          <cell r="E282" t="str">
            <v>WILLIAMSON</v>
          </cell>
          <cell r="F282" t="str">
            <v>OPERAT</v>
          </cell>
          <cell r="G282" t="str">
            <v>Op-1</v>
          </cell>
          <cell r="H282" t="str">
            <v>523</v>
          </cell>
          <cell r="I282" t="str">
            <v>Network Operating</v>
          </cell>
          <cell r="J282" t="str">
            <v>Full Time - Permanent</v>
          </cell>
          <cell r="K282" t="str">
            <v>OP1</v>
          </cell>
          <cell r="L282" t="str">
            <v>Op-1</v>
          </cell>
          <cell r="M282" t="str">
            <v>B</v>
          </cell>
          <cell r="N282" t="str">
            <v>W</v>
          </cell>
          <cell r="O282">
            <v>40</v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>
            <v>0.55000000000000004</v>
          </cell>
          <cell r="U282" t="str">
            <v>523</v>
          </cell>
          <cell r="V282" t="str">
            <v>101</v>
          </cell>
          <cell r="W282" t="str">
            <v>5010</v>
          </cell>
          <cell r="X282" t="str">
            <v>5010</v>
          </cell>
          <cell r="Y282" t="str">
            <v>5010</v>
          </cell>
          <cell r="Z282" t="str">
            <v>5010</v>
          </cell>
        </row>
        <row r="283">
          <cell r="B283" t="str">
            <v>10074</v>
          </cell>
          <cell r="C283" t="str">
            <v>Christopher Gardner</v>
          </cell>
          <cell r="D283" t="str">
            <v>CHRISTOPHER</v>
          </cell>
          <cell r="E283" t="str">
            <v>GARDNER</v>
          </cell>
          <cell r="F283" t="str">
            <v>OPERAT</v>
          </cell>
          <cell r="G283" t="str">
            <v>Day Shift Operator</v>
          </cell>
          <cell r="H283" t="str">
            <v>523</v>
          </cell>
          <cell r="I283" t="str">
            <v>Network Operating</v>
          </cell>
          <cell r="J283" t="str">
            <v>Full Time - Permanent</v>
          </cell>
          <cell r="K283" t="str">
            <v>DSO</v>
          </cell>
          <cell r="L283" t="str">
            <v>Day Shift Operator</v>
          </cell>
          <cell r="M283" t="str">
            <v>B</v>
          </cell>
          <cell r="N283" t="str">
            <v>W</v>
          </cell>
          <cell r="O283">
            <v>40</v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>
            <v>0.55000000000000004</v>
          </cell>
          <cell r="U283" t="str">
            <v>523</v>
          </cell>
          <cell r="V283" t="str">
            <v>101</v>
          </cell>
          <cell r="W283" t="str">
            <v>5010</v>
          </cell>
          <cell r="X283" t="str">
            <v>5010</v>
          </cell>
          <cell r="Y283" t="str">
            <v>5010</v>
          </cell>
          <cell r="Z283" t="str">
            <v>5010</v>
          </cell>
        </row>
        <row r="284">
          <cell r="B284" t="str">
            <v>10075</v>
          </cell>
          <cell r="C284" t="str">
            <v>Michael Thomson</v>
          </cell>
          <cell r="D284" t="str">
            <v>MICHAEL</v>
          </cell>
          <cell r="E284" t="str">
            <v>THOMSON</v>
          </cell>
          <cell r="F284" t="str">
            <v>OPERAT</v>
          </cell>
          <cell r="G284" t="str">
            <v>Operating Team Leader</v>
          </cell>
          <cell r="H284" t="str">
            <v>523</v>
          </cell>
          <cell r="I284" t="str">
            <v>Network Operating</v>
          </cell>
          <cell r="J284" t="str">
            <v>Full Time - Permanent</v>
          </cell>
          <cell r="K284" t="str">
            <v>OPTL</v>
          </cell>
          <cell r="L284" t="str">
            <v>Operating Team Leader</v>
          </cell>
          <cell r="M284" t="str">
            <v>B</v>
          </cell>
          <cell r="N284" t="str">
            <v>W</v>
          </cell>
          <cell r="O284">
            <v>40</v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>
            <v>0.55000000000000004</v>
          </cell>
          <cell r="U284" t="str">
            <v>523</v>
          </cell>
          <cell r="V284" t="str">
            <v>101</v>
          </cell>
          <cell r="W284" t="str">
            <v>5010</v>
          </cell>
          <cell r="X284" t="str">
            <v>5010</v>
          </cell>
          <cell r="Y284" t="str">
            <v>5010</v>
          </cell>
          <cell r="Z284" t="str">
            <v>5010</v>
          </cell>
        </row>
        <row r="285">
          <cell r="B285" t="str">
            <v>10078</v>
          </cell>
          <cell r="C285" t="str">
            <v>Marcel Laroche</v>
          </cell>
          <cell r="D285" t="str">
            <v>MARCEL</v>
          </cell>
          <cell r="E285" t="str">
            <v>LAROCHE</v>
          </cell>
          <cell r="F285" t="str">
            <v>OPERAT</v>
          </cell>
          <cell r="G285" t="str">
            <v>Op-1</v>
          </cell>
          <cell r="H285" t="str">
            <v>523</v>
          </cell>
          <cell r="I285" t="str">
            <v>Network Operating</v>
          </cell>
          <cell r="J285" t="str">
            <v>Full Time - Permanent</v>
          </cell>
          <cell r="K285" t="str">
            <v>OP1</v>
          </cell>
          <cell r="L285" t="str">
            <v>Op-1</v>
          </cell>
          <cell r="M285" t="str">
            <v>B</v>
          </cell>
          <cell r="N285" t="str">
            <v>W</v>
          </cell>
          <cell r="O285">
            <v>40</v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>
            <v>0.55000000000000004</v>
          </cell>
          <cell r="U285" t="str">
            <v>523</v>
          </cell>
          <cell r="V285" t="str">
            <v>101</v>
          </cell>
          <cell r="W285" t="str">
            <v>5010</v>
          </cell>
          <cell r="X285" t="str">
            <v>5010</v>
          </cell>
          <cell r="Y285" t="str">
            <v>5010</v>
          </cell>
          <cell r="Z285" t="str">
            <v>5010</v>
          </cell>
        </row>
        <row r="286">
          <cell r="B286" t="str">
            <v>10079</v>
          </cell>
          <cell r="C286" t="str">
            <v>Bradley Whitwell</v>
          </cell>
          <cell r="D286" t="str">
            <v>BRADLEY</v>
          </cell>
          <cell r="E286" t="str">
            <v>WHITWELL</v>
          </cell>
          <cell r="F286" t="str">
            <v>OPERAT</v>
          </cell>
          <cell r="G286" t="str">
            <v>Op-1</v>
          </cell>
          <cell r="H286" t="str">
            <v>523</v>
          </cell>
          <cell r="I286" t="str">
            <v>Network Operating</v>
          </cell>
          <cell r="J286" t="str">
            <v>Full Time - Permanent</v>
          </cell>
          <cell r="K286" t="str">
            <v>OP1</v>
          </cell>
          <cell r="L286" t="str">
            <v>Op-1</v>
          </cell>
          <cell r="M286" t="str">
            <v>B</v>
          </cell>
          <cell r="N286" t="str">
            <v>W</v>
          </cell>
          <cell r="O286">
            <v>40</v>
          </cell>
          <cell r="P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>
            <v>0.55000000000000004</v>
          </cell>
          <cell r="U286" t="str">
            <v>523</v>
          </cell>
          <cell r="V286" t="str">
            <v>101</v>
          </cell>
          <cell r="W286" t="str">
            <v>5010</v>
          </cell>
          <cell r="X286" t="str">
            <v>5010</v>
          </cell>
          <cell r="Y286" t="str">
            <v>5010</v>
          </cell>
          <cell r="Z286" t="str">
            <v>5010</v>
          </cell>
        </row>
        <row r="287">
          <cell r="B287" t="str">
            <v>10080</v>
          </cell>
          <cell r="C287" t="str">
            <v>Robert Ebbers</v>
          </cell>
          <cell r="D287" t="str">
            <v>ROBERT</v>
          </cell>
          <cell r="E287" t="str">
            <v>EBBERS</v>
          </cell>
          <cell r="F287" t="str">
            <v>OPERAT</v>
          </cell>
          <cell r="G287" t="str">
            <v>Op-1</v>
          </cell>
          <cell r="H287" t="str">
            <v>523</v>
          </cell>
          <cell r="I287" t="str">
            <v>Network Operating</v>
          </cell>
          <cell r="J287" t="str">
            <v>Full Time - Permanent</v>
          </cell>
          <cell r="K287" t="str">
            <v>OP1</v>
          </cell>
          <cell r="L287" t="str">
            <v>Op-1</v>
          </cell>
          <cell r="M287" t="str">
            <v>B</v>
          </cell>
          <cell r="N287" t="str">
            <v>W</v>
          </cell>
          <cell r="O287">
            <v>40</v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>
            <v>0.55000000000000004</v>
          </cell>
          <cell r="U287" t="str">
            <v>523</v>
          </cell>
          <cell r="V287" t="str">
            <v>101</v>
          </cell>
          <cell r="W287" t="str">
            <v>5010</v>
          </cell>
          <cell r="X287" t="str">
            <v>5010</v>
          </cell>
          <cell r="Y287" t="str">
            <v>5010</v>
          </cell>
          <cell r="Z287" t="str">
            <v>5010</v>
          </cell>
        </row>
        <row r="288">
          <cell r="B288" t="str">
            <v>10081</v>
          </cell>
          <cell r="C288" t="str">
            <v>Gregory Clarke</v>
          </cell>
          <cell r="D288" t="str">
            <v>GREGORY</v>
          </cell>
          <cell r="E288" t="str">
            <v>CLARKE</v>
          </cell>
          <cell r="F288" t="str">
            <v>OPERAT</v>
          </cell>
          <cell r="G288" t="str">
            <v>Op-1</v>
          </cell>
          <cell r="H288" t="str">
            <v>523</v>
          </cell>
          <cell r="I288" t="str">
            <v>Network Operating</v>
          </cell>
          <cell r="J288" t="str">
            <v>Full Time - Permanent</v>
          </cell>
          <cell r="K288" t="str">
            <v>OP1</v>
          </cell>
          <cell r="L288" t="str">
            <v>Op-1</v>
          </cell>
          <cell r="M288" t="str">
            <v>B</v>
          </cell>
          <cell r="N288" t="str">
            <v>W</v>
          </cell>
          <cell r="O288">
            <v>40</v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>
            <v>0.55000000000000004</v>
          </cell>
          <cell r="U288" t="str">
            <v>523</v>
          </cell>
          <cell r="V288" t="str">
            <v>101</v>
          </cell>
          <cell r="W288" t="str">
            <v>5010</v>
          </cell>
          <cell r="X288" t="str">
            <v>5010</v>
          </cell>
          <cell r="Y288" t="str">
            <v>5010</v>
          </cell>
          <cell r="Z288" t="str">
            <v>5010</v>
          </cell>
        </row>
        <row r="289">
          <cell r="B289" t="str">
            <v>10082</v>
          </cell>
          <cell r="C289" t="str">
            <v>John Brenyo</v>
          </cell>
          <cell r="D289" t="str">
            <v>JOHN</v>
          </cell>
          <cell r="E289" t="str">
            <v>BRENYO</v>
          </cell>
          <cell r="F289" t="str">
            <v>OPERAT</v>
          </cell>
          <cell r="G289" t="str">
            <v>Op-1</v>
          </cell>
          <cell r="H289" t="str">
            <v>523</v>
          </cell>
          <cell r="I289" t="str">
            <v>Network Operating</v>
          </cell>
          <cell r="J289" t="str">
            <v>Full Time - Permanent</v>
          </cell>
          <cell r="K289" t="str">
            <v>OP1</v>
          </cell>
          <cell r="L289" t="str">
            <v>Op-1</v>
          </cell>
          <cell r="M289" t="str">
            <v>B</v>
          </cell>
          <cell r="N289" t="str">
            <v>W</v>
          </cell>
          <cell r="O289">
            <v>40</v>
          </cell>
          <cell r="P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>
            <v>0.55000000000000004</v>
          </cell>
          <cell r="U289" t="str">
            <v>523</v>
          </cell>
          <cell r="V289" t="str">
            <v>101</v>
          </cell>
          <cell r="W289" t="str">
            <v>5010</v>
          </cell>
          <cell r="X289" t="str">
            <v>5010</v>
          </cell>
          <cell r="Y289" t="str">
            <v>5010</v>
          </cell>
          <cell r="Z289" t="str">
            <v>5010</v>
          </cell>
        </row>
        <row r="290">
          <cell r="B290" t="str">
            <v>10084</v>
          </cell>
          <cell r="C290" t="str">
            <v>Claudio Angelone</v>
          </cell>
          <cell r="D290" t="str">
            <v>CLAUDIO</v>
          </cell>
          <cell r="E290" t="str">
            <v>ANGELONE</v>
          </cell>
          <cell r="F290" t="str">
            <v>OPERAT</v>
          </cell>
          <cell r="G290" t="str">
            <v>Op-1</v>
          </cell>
          <cell r="H290" t="str">
            <v>523</v>
          </cell>
          <cell r="I290" t="str">
            <v>Network Operating</v>
          </cell>
          <cell r="J290" t="str">
            <v>Full Time - Permanent</v>
          </cell>
          <cell r="K290" t="str">
            <v>OP1</v>
          </cell>
          <cell r="L290" t="str">
            <v>Op-1</v>
          </cell>
          <cell r="M290" t="str">
            <v>B</v>
          </cell>
          <cell r="N290" t="str">
            <v>W</v>
          </cell>
          <cell r="O290">
            <v>40</v>
          </cell>
          <cell r="P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>
            <v>0.55000000000000004</v>
          </cell>
          <cell r="U290" t="str">
            <v>523</v>
          </cell>
          <cell r="V290" t="str">
            <v>101</v>
          </cell>
          <cell r="W290" t="str">
            <v>5010</v>
          </cell>
          <cell r="X290" t="str">
            <v>5010</v>
          </cell>
          <cell r="Y290" t="str">
            <v>5010</v>
          </cell>
          <cell r="Z290" t="str">
            <v>5010</v>
          </cell>
        </row>
        <row r="291">
          <cell r="B291" t="str">
            <v>10086</v>
          </cell>
          <cell r="C291" t="str">
            <v>Fiezal Ahad</v>
          </cell>
          <cell r="D291" t="str">
            <v>FIEZAL</v>
          </cell>
          <cell r="E291" t="str">
            <v>AHAD</v>
          </cell>
          <cell r="F291" t="str">
            <v>OPERAT</v>
          </cell>
          <cell r="G291" t="str">
            <v>Op-1</v>
          </cell>
          <cell r="H291" t="str">
            <v>523</v>
          </cell>
          <cell r="I291" t="str">
            <v>Network Operating</v>
          </cell>
          <cell r="J291" t="str">
            <v>Full Time - Permanent</v>
          </cell>
          <cell r="K291" t="str">
            <v>OP1</v>
          </cell>
          <cell r="L291" t="str">
            <v>Op-1</v>
          </cell>
          <cell r="M291" t="str">
            <v>B</v>
          </cell>
          <cell r="N291" t="str">
            <v>W</v>
          </cell>
          <cell r="O291">
            <v>40</v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>
            <v>0.55000000000000004</v>
          </cell>
          <cell r="U291" t="str">
            <v>523</v>
          </cell>
          <cell r="V291" t="str">
            <v>101</v>
          </cell>
          <cell r="W291" t="str">
            <v>5010</v>
          </cell>
          <cell r="X291" t="str">
            <v>5010</v>
          </cell>
          <cell r="Y291" t="str">
            <v>5010</v>
          </cell>
          <cell r="Z291" t="str">
            <v>5010</v>
          </cell>
        </row>
        <row r="292">
          <cell r="B292" t="str">
            <v>10087</v>
          </cell>
          <cell r="C292" t="str">
            <v>Ian Cowe</v>
          </cell>
          <cell r="D292" t="str">
            <v>IAN</v>
          </cell>
          <cell r="E292" t="str">
            <v>COWE</v>
          </cell>
          <cell r="F292" t="str">
            <v>OPERAT</v>
          </cell>
          <cell r="G292" t="str">
            <v>Op-1</v>
          </cell>
          <cell r="H292" t="str">
            <v>523</v>
          </cell>
          <cell r="I292" t="str">
            <v>Network Operating</v>
          </cell>
          <cell r="J292" t="str">
            <v>Full Time - Permanent</v>
          </cell>
          <cell r="K292" t="str">
            <v>OP1</v>
          </cell>
          <cell r="L292" t="str">
            <v>Op-1</v>
          </cell>
          <cell r="M292" t="str">
            <v>B</v>
          </cell>
          <cell r="N292" t="str">
            <v>W</v>
          </cell>
          <cell r="O292">
            <v>40</v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>
            <v>0.55000000000000004</v>
          </cell>
          <cell r="U292" t="str">
            <v>523</v>
          </cell>
          <cell r="V292" t="str">
            <v>101</v>
          </cell>
          <cell r="W292" t="str">
            <v>5010</v>
          </cell>
          <cell r="X292" t="str">
            <v>5010</v>
          </cell>
          <cell r="Y292" t="str">
            <v>5010</v>
          </cell>
          <cell r="Z292" t="str">
            <v>5010</v>
          </cell>
        </row>
        <row r="293">
          <cell r="B293" t="str">
            <v>10113</v>
          </cell>
          <cell r="C293" t="str">
            <v>Peter Dupuis</v>
          </cell>
          <cell r="D293" t="str">
            <v>PETER</v>
          </cell>
          <cell r="E293" t="str">
            <v>DUPUIS</v>
          </cell>
          <cell r="F293" t="str">
            <v>OPERAT</v>
          </cell>
          <cell r="G293" t="str">
            <v>Op-1</v>
          </cell>
          <cell r="H293" t="str">
            <v>523</v>
          </cell>
          <cell r="I293" t="str">
            <v>Network Operating</v>
          </cell>
          <cell r="J293" t="str">
            <v>Full Time - Permanent</v>
          </cell>
          <cell r="K293" t="str">
            <v>OP1</v>
          </cell>
          <cell r="L293" t="str">
            <v>Op-1</v>
          </cell>
          <cell r="M293" t="str">
            <v>B</v>
          </cell>
          <cell r="N293" t="str">
            <v>W</v>
          </cell>
          <cell r="O293">
            <v>40</v>
          </cell>
          <cell r="P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>
            <v>0.55000000000000004</v>
          </cell>
          <cell r="U293" t="str">
            <v>523</v>
          </cell>
          <cell r="V293" t="str">
            <v>102</v>
          </cell>
          <cell r="W293" t="str">
            <v>5010</v>
          </cell>
          <cell r="X293" t="str">
            <v>5010</v>
          </cell>
          <cell r="Y293" t="str">
            <v>5010</v>
          </cell>
          <cell r="Z293" t="str">
            <v>5010</v>
          </cell>
        </row>
        <row r="294">
          <cell r="B294" t="str">
            <v>10819</v>
          </cell>
          <cell r="C294" t="str">
            <v>Zoran Dabic</v>
          </cell>
          <cell r="D294" t="str">
            <v>Zoran</v>
          </cell>
          <cell r="E294" t="str">
            <v>Dabic</v>
          </cell>
          <cell r="F294" t="str">
            <v>MOI</v>
          </cell>
          <cell r="G294" t="str">
            <v>Manager, Operational Improvement</v>
          </cell>
          <cell r="H294" t="str">
            <v>524</v>
          </cell>
          <cell r="I294" t="str">
            <v>Operational Improvement</v>
          </cell>
          <cell r="J294" t="str">
            <v>Full Time - Permanent</v>
          </cell>
          <cell r="K294" t="str">
            <v>MOI</v>
          </cell>
          <cell r="L294" t="str">
            <v>Manager, Operational Improvement</v>
          </cell>
          <cell r="M294" t="str">
            <v>N</v>
          </cell>
          <cell r="N294" t="str">
            <v>P</v>
          </cell>
          <cell r="O294">
            <v>35</v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>
            <v>0.55000000000000004</v>
          </cell>
          <cell r="U294" t="str">
            <v>524</v>
          </cell>
          <cell r="V294" t="str">
            <v>101</v>
          </cell>
          <cell r="W294" t="str">
            <v>5005</v>
          </cell>
          <cell r="X294" t="str">
            <v>5005</v>
          </cell>
          <cell r="Y294" t="str">
            <v>5005</v>
          </cell>
          <cell r="Z294" t="str">
            <v>5005</v>
          </cell>
        </row>
        <row r="295">
          <cell r="B295" t="str">
            <v>10520</v>
          </cell>
          <cell r="C295" t="str">
            <v>Mauro Carbone</v>
          </cell>
          <cell r="D295" t="str">
            <v>MAURO</v>
          </cell>
          <cell r="E295" t="str">
            <v>CARBONE</v>
          </cell>
          <cell r="F295" t="str">
            <v>SUBMA</v>
          </cell>
          <cell r="G295" t="str">
            <v>Substation Maintainer 1st Class</v>
          </cell>
          <cell r="H295" t="str">
            <v>525</v>
          </cell>
          <cell r="I295" t="str">
            <v>Substations</v>
          </cell>
          <cell r="J295" t="str">
            <v>Full Time - Permanent</v>
          </cell>
          <cell r="K295" t="str">
            <v>SM1</v>
          </cell>
          <cell r="L295" t="str">
            <v>Substation Maintainer 1st Class</v>
          </cell>
          <cell r="M295" t="str">
            <v>B</v>
          </cell>
          <cell r="N295" t="str">
            <v>W</v>
          </cell>
          <cell r="O295">
            <v>40</v>
          </cell>
          <cell r="P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>
            <v>0.75</v>
          </cell>
          <cell r="U295" t="str">
            <v>525</v>
          </cell>
          <cell r="V295" t="str">
            <v>101</v>
          </cell>
          <cell r="W295" t="str">
            <v>5016</v>
          </cell>
          <cell r="X295" t="str">
            <v>5016</v>
          </cell>
          <cell r="Y295" t="str">
            <v>5016</v>
          </cell>
          <cell r="Z295">
            <v>9090</v>
          </cell>
        </row>
        <row r="296">
          <cell r="B296" t="str">
            <v>10576</v>
          </cell>
          <cell r="C296" t="str">
            <v>Terry Ryan</v>
          </cell>
          <cell r="D296" t="str">
            <v>TERRY</v>
          </cell>
          <cell r="E296" t="str">
            <v>RYAN</v>
          </cell>
          <cell r="F296" t="str">
            <v>SUBMA</v>
          </cell>
          <cell r="G296" t="str">
            <v>Lead Hand Substations</v>
          </cell>
          <cell r="H296" t="str">
            <v>525</v>
          </cell>
          <cell r="I296" t="str">
            <v>Substations</v>
          </cell>
          <cell r="J296" t="str">
            <v>Full Time - Permanent</v>
          </cell>
          <cell r="K296" t="str">
            <v>LHSUB</v>
          </cell>
          <cell r="L296" t="str">
            <v>Lead Hand Substations</v>
          </cell>
          <cell r="M296" t="str">
            <v>B</v>
          </cell>
          <cell r="N296" t="str">
            <v>W</v>
          </cell>
          <cell r="O296">
            <v>40</v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>
            <v>0.75</v>
          </cell>
          <cell r="U296" t="str">
            <v>525</v>
          </cell>
          <cell r="V296" t="str">
            <v>101</v>
          </cell>
          <cell r="W296" t="str">
            <v>5005</v>
          </cell>
          <cell r="X296" t="str">
            <v>5005</v>
          </cell>
          <cell r="Y296" t="str">
            <v>5005</v>
          </cell>
          <cell r="Z296" t="str">
            <v>5005</v>
          </cell>
        </row>
        <row r="297">
          <cell r="B297" t="str">
            <v>10611</v>
          </cell>
          <cell r="C297" t="str">
            <v>Peter Marson</v>
          </cell>
          <cell r="D297" t="str">
            <v>PETER</v>
          </cell>
          <cell r="E297" t="str">
            <v>MARSON</v>
          </cell>
          <cell r="F297" t="str">
            <v>SUBMA</v>
          </cell>
          <cell r="G297" t="str">
            <v>Substation Maintainer 1st Class</v>
          </cell>
          <cell r="H297" t="str">
            <v>525</v>
          </cell>
          <cell r="I297" t="str">
            <v>Substations</v>
          </cell>
          <cell r="J297" t="str">
            <v>Full Time - Permanent</v>
          </cell>
          <cell r="K297" t="str">
            <v>SM1</v>
          </cell>
          <cell r="L297" t="str">
            <v>Substation Maintainer 1st Class</v>
          </cell>
          <cell r="M297" t="str">
            <v>B</v>
          </cell>
          <cell r="N297" t="str">
            <v>W</v>
          </cell>
          <cell r="O297">
            <v>40</v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>
            <v>0.75</v>
          </cell>
          <cell r="U297" t="str">
            <v>525</v>
          </cell>
          <cell r="V297" t="str">
            <v>101</v>
          </cell>
          <cell r="W297" t="str">
            <v>5016</v>
          </cell>
          <cell r="X297" t="str">
            <v>5016</v>
          </cell>
          <cell r="Y297" t="str">
            <v>5016</v>
          </cell>
          <cell r="Z297">
            <v>9090</v>
          </cell>
        </row>
        <row r="298">
          <cell r="B298" t="str">
            <v>10776</v>
          </cell>
          <cell r="C298" t="str">
            <v>Robert Hand</v>
          </cell>
          <cell r="D298" t="str">
            <v>ROBERT</v>
          </cell>
          <cell r="E298" t="str">
            <v>HAND</v>
          </cell>
          <cell r="F298" t="str">
            <v>SUBMA</v>
          </cell>
          <cell r="G298" t="str">
            <v>Substation Maintainer 1st Class</v>
          </cell>
          <cell r="H298" t="str">
            <v>525</v>
          </cell>
          <cell r="I298" t="str">
            <v>Substations</v>
          </cell>
          <cell r="J298" t="str">
            <v>Full Time - Permanent</v>
          </cell>
          <cell r="K298" t="str">
            <v>SM1</v>
          </cell>
          <cell r="L298" t="str">
            <v>Substation Maintainer 1st Class</v>
          </cell>
          <cell r="M298" t="str">
            <v>B</v>
          </cell>
          <cell r="N298" t="str">
            <v>W</v>
          </cell>
          <cell r="O298">
            <v>40</v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>
            <v>0.75</v>
          </cell>
          <cell r="U298" t="str">
            <v>525</v>
          </cell>
          <cell r="V298" t="str">
            <v>101</v>
          </cell>
          <cell r="W298" t="str">
            <v>5016</v>
          </cell>
          <cell r="X298" t="str">
            <v>5016</v>
          </cell>
          <cell r="Y298" t="str">
            <v>5016</v>
          </cell>
          <cell r="Z298">
            <v>9090</v>
          </cell>
        </row>
        <row r="299">
          <cell r="B299" t="str">
            <v>10267</v>
          </cell>
          <cell r="C299" t="str">
            <v>Tim Mathews</v>
          </cell>
          <cell r="D299" t="str">
            <v>TIM</v>
          </cell>
          <cell r="E299" t="str">
            <v>MATHEWS</v>
          </cell>
          <cell r="F299" t="str">
            <v>MPRO</v>
          </cell>
          <cell r="G299" t="str">
            <v>Manager, Procurement</v>
          </cell>
          <cell r="H299" t="str">
            <v>543</v>
          </cell>
          <cell r="I299" t="str">
            <v>Procurement</v>
          </cell>
          <cell r="J299" t="str">
            <v>Full Time - Permanent</v>
          </cell>
          <cell r="K299" t="str">
            <v>MPRC</v>
          </cell>
          <cell r="L299" t="str">
            <v>Manager, Procurement</v>
          </cell>
          <cell r="M299" t="str">
            <v>N</v>
          </cell>
          <cell r="N299" t="str">
            <v>P</v>
          </cell>
          <cell r="O299">
            <v>35</v>
          </cell>
          <cell r="P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>
            <v>0.55000000000000004</v>
          </cell>
          <cell r="U299" t="str">
            <v>543</v>
          </cell>
          <cell r="V299" t="str">
            <v>101</v>
          </cell>
          <cell r="W299" t="str">
            <v>9041</v>
          </cell>
          <cell r="X299" t="str">
            <v>9041</v>
          </cell>
          <cell r="Y299" t="str">
            <v>9041</v>
          </cell>
          <cell r="Z299" t="str">
            <v>9041</v>
          </cell>
        </row>
        <row r="300">
          <cell r="B300" t="str">
            <v>10451</v>
          </cell>
          <cell r="C300" t="str">
            <v>Karen Arnold</v>
          </cell>
          <cell r="D300" t="str">
            <v>Karen</v>
          </cell>
          <cell r="E300" t="str">
            <v>Arnold</v>
          </cell>
          <cell r="F300" t="str">
            <v>SPCM</v>
          </cell>
          <cell r="G300" t="str">
            <v>Specialist, Commodity Management</v>
          </cell>
          <cell r="H300" t="str">
            <v>543</v>
          </cell>
          <cell r="I300" t="str">
            <v>Procurement</v>
          </cell>
          <cell r="J300" t="str">
            <v>Full Time - Permanent</v>
          </cell>
          <cell r="K300" t="str">
            <v>SPECM</v>
          </cell>
          <cell r="L300" t="str">
            <v>Specialist, Commodity Management</v>
          </cell>
          <cell r="M300" t="str">
            <v>N</v>
          </cell>
          <cell r="N300" t="str">
            <v>P</v>
          </cell>
          <cell r="O300">
            <v>35</v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>
            <v>0.55000000000000004</v>
          </cell>
          <cell r="U300" t="str">
            <v>543</v>
          </cell>
          <cell r="V300" t="str">
            <v>101</v>
          </cell>
          <cell r="W300" t="str">
            <v>9041</v>
          </cell>
          <cell r="X300" t="str">
            <v>9041</v>
          </cell>
          <cell r="Y300" t="str">
            <v>9041</v>
          </cell>
          <cell r="Z300" t="str">
            <v>9041</v>
          </cell>
        </row>
        <row r="301">
          <cell r="B301" t="str">
            <v>10859</v>
          </cell>
          <cell r="C301" t="str">
            <v>Rajesh Yata</v>
          </cell>
          <cell r="D301" t="str">
            <v>RAJESH</v>
          </cell>
          <cell r="E301" t="str">
            <v>YATA</v>
          </cell>
          <cell r="F301" t="str">
            <v>SPMPEX</v>
          </cell>
          <cell r="G301" t="str">
            <v>Specialist, Material Planner and Expediter</v>
          </cell>
          <cell r="H301" t="str">
            <v>543</v>
          </cell>
          <cell r="I301" t="str">
            <v>Logistics</v>
          </cell>
          <cell r="J301" t="str">
            <v>Full Time - Permanent</v>
          </cell>
          <cell r="K301" t="str">
            <v>SPMPEX</v>
          </cell>
          <cell r="L301" t="str">
            <v>Specialist, Material Planner and Expediter</v>
          </cell>
          <cell r="M301" t="str">
            <v>N</v>
          </cell>
          <cell r="N301" t="str">
            <v>P</v>
          </cell>
          <cell r="O301">
            <v>35</v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>
            <v>0.55000000000000004</v>
          </cell>
          <cell r="U301" t="str">
            <v>545</v>
          </cell>
          <cell r="V301" t="str">
            <v>101</v>
          </cell>
          <cell r="W301" t="str">
            <v>9041</v>
          </cell>
          <cell r="X301" t="str">
            <v>9041</v>
          </cell>
          <cell r="Y301">
            <v>9040</v>
          </cell>
          <cell r="Z301">
            <v>9040</v>
          </cell>
        </row>
        <row r="302">
          <cell r="B302" t="str">
            <v>10091</v>
          </cell>
          <cell r="C302" t="str">
            <v>Rita Morris</v>
          </cell>
          <cell r="D302" t="str">
            <v>RITA</v>
          </cell>
          <cell r="E302" t="str">
            <v>MORRIS</v>
          </cell>
          <cell r="F302" t="str">
            <v>FLECO</v>
          </cell>
          <cell r="G302" t="str">
            <v>Fleet Coordinator</v>
          </cell>
          <cell r="H302" t="str">
            <v>544</v>
          </cell>
          <cell r="I302" t="str">
            <v>Fleet</v>
          </cell>
          <cell r="J302" t="str">
            <v>Full Time - Permanent</v>
          </cell>
          <cell r="K302" t="str">
            <v>FLTCO</v>
          </cell>
          <cell r="L302" t="str">
            <v>Fleet Coordinator</v>
          </cell>
          <cell r="M302" t="str">
            <v>B</v>
          </cell>
          <cell r="N302" t="str">
            <v>W</v>
          </cell>
          <cell r="O302">
            <v>40</v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>
            <v>0.55000000000000004</v>
          </cell>
          <cell r="U302" t="str">
            <v>544</v>
          </cell>
          <cell r="V302" t="str">
            <v>101</v>
          </cell>
          <cell r="W302" t="str">
            <v>9073</v>
          </cell>
          <cell r="X302" t="str">
            <v>9073</v>
          </cell>
          <cell r="Y302" t="str">
            <v>9073</v>
          </cell>
          <cell r="Z302" t="str">
            <v>9073</v>
          </cell>
        </row>
        <row r="303">
          <cell r="B303" t="str">
            <v>10092</v>
          </cell>
          <cell r="C303" t="str">
            <v>Brad Maccormack</v>
          </cell>
          <cell r="D303" t="str">
            <v>BRAD</v>
          </cell>
          <cell r="E303" t="str">
            <v>MACCORMACK</v>
          </cell>
          <cell r="F303" t="str">
            <v>MEC</v>
          </cell>
          <cell r="G303" t="str">
            <v>Mechanic</v>
          </cell>
          <cell r="H303" t="str">
            <v>544</v>
          </cell>
          <cell r="I303" t="str">
            <v>Fleet</v>
          </cell>
          <cell r="J303" t="str">
            <v>Full Time - Permanent</v>
          </cell>
          <cell r="K303" t="str">
            <v>MEC</v>
          </cell>
          <cell r="L303" t="str">
            <v>Mechanic</v>
          </cell>
          <cell r="M303" t="str">
            <v>B</v>
          </cell>
          <cell r="N303" t="str">
            <v>W</v>
          </cell>
          <cell r="O303">
            <v>40</v>
          </cell>
          <cell r="P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>
            <v>0.55000000000000004</v>
          </cell>
          <cell r="U303" t="str">
            <v>544</v>
          </cell>
          <cell r="V303" t="str">
            <v>101</v>
          </cell>
          <cell r="W303" t="str">
            <v>9073</v>
          </cell>
          <cell r="X303" t="str">
            <v>9073</v>
          </cell>
          <cell r="Y303" t="str">
            <v>9073</v>
          </cell>
          <cell r="Z303" t="str">
            <v>9073</v>
          </cell>
        </row>
        <row r="304">
          <cell r="B304" t="str">
            <v>10095</v>
          </cell>
          <cell r="C304" t="str">
            <v>David Askin</v>
          </cell>
          <cell r="D304" t="str">
            <v>DAVID</v>
          </cell>
          <cell r="E304" t="str">
            <v>ASKIN</v>
          </cell>
          <cell r="F304" t="str">
            <v>LHM</v>
          </cell>
          <cell r="G304" t="str">
            <v>Lead Hand Mechanic</v>
          </cell>
          <cell r="H304" t="str">
            <v>544</v>
          </cell>
          <cell r="I304" t="str">
            <v>Fleet</v>
          </cell>
          <cell r="J304" t="str">
            <v>Full Time - Permanent</v>
          </cell>
          <cell r="K304" t="str">
            <v>LHMEC</v>
          </cell>
          <cell r="L304" t="str">
            <v>Lead Hand Mechanic</v>
          </cell>
          <cell r="M304" t="str">
            <v>B</v>
          </cell>
          <cell r="N304" t="str">
            <v>W</v>
          </cell>
          <cell r="O304">
            <v>40</v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>
            <v>0.55000000000000004</v>
          </cell>
          <cell r="U304" t="str">
            <v>544</v>
          </cell>
          <cell r="V304" t="str">
            <v>101</v>
          </cell>
          <cell r="W304" t="str">
            <v>9073</v>
          </cell>
          <cell r="X304" t="str">
            <v>9073</v>
          </cell>
          <cell r="Y304" t="str">
            <v>9073</v>
          </cell>
          <cell r="Z304" t="str">
            <v>9073</v>
          </cell>
        </row>
        <row r="305">
          <cell r="B305" t="str">
            <v>10096</v>
          </cell>
          <cell r="C305" t="str">
            <v>Rob Crossman</v>
          </cell>
          <cell r="D305" t="str">
            <v>ROB</v>
          </cell>
          <cell r="E305" t="str">
            <v>CROSSMAN</v>
          </cell>
          <cell r="F305" t="str">
            <v>MEC</v>
          </cell>
          <cell r="G305" t="str">
            <v>Mechanic</v>
          </cell>
          <cell r="H305" t="str">
            <v>544</v>
          </cell>
          <cell r="I305" t="str">
            <v>Fleet</v>
          </cell>
          <cell r="J305" t="str">
            <v>Full Time - Permanent</v>
          </cell>
          <cell r="K305" t="str">
            <v>MEC</v>
          </cell>
          <cell r="L305" t="str">
            <v>Mechanic</v>
          </cell>
          <cell r="M305" t="str">
            <v>B</v>
          </cell>
          <cell r="N305" t="str">
            <v>W</v>
          </cell>
          <cell r="O305">
            <v>40</v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>
            <v>0.55000000000000004</v>
          </cell>
          <cell r="U305" t="str">
            <v>544</v>
          </cell>
          <cell r="V305" t="str">
            <v>101</v>
          </cell>
          <cell r="W305" t="str">
            <v>9073</v>
          </cell>
          <cell r="X305" t="str">
            <v>9073</v>
          </cell>
          <cell r="Y305" t="str">
            <v>9073</v>
          </cell>
          <cell r="Z305" t="str">
            <v>9073</v>
          </cell>
        </row>
        <row r="306">
          <cell r="B306" t="str">
            <v>10105</v>
          </cell>
          <cell r="C306" t="str">
            <v>Mardy Crandell</v>
          </cell>
          <cell r="D306" t="str">
            <v>MARDY</v>
          </cell>
          <cell r="E306" t="str">
            <v>CRANDELL</v>
          </cell>
          <cell r="F306" t="str">
            <v>LHM</v>
          </cell>
          <cell r="G306" t="str">
            <v>Lead Hand Mechanic</v>
          </cell>
          <cell r="H306" t="str">
            <v>544</v>
          </cell>
          <cell r="I306" t="str">
            <v>Fleet</v>
          </cell>
          <cell r="J306" t="str">
            <v>Full Time - Permanent</v>
          </cell>
          <cell r="K306" t="str">
            <v>LHMEC</v>
          </cell>
          <cell r="L306" t="str">
            <v>Lead Hand Mechanic</v>
          </cell>
          <cell r="M306" t="str">
            <v>B</v>
          </cell>
          <cell r="N306" t="str">
            <v>W</v>
          </cell>
          <cell r="O306">
            <v>40</v>
          </cell>
          <cell r="P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>
            <v>0.55000000000000004</v>
          </cell>
          <cell r="U306" t="str">
            <v>544</v>
          </cell>
          <cell r="V306" t="str">
            <v>102</v>
          </cell>
          <cell r="W306" t="str">
            <v>9073</v>
          </cell>
          <cell r="X306" t="str">
            <v>9073</v>
          </cell>
          <cell r="Y306" t="str">
            <v>9073</v>
          </cell>
          <cell r="Z306" t="str">
            <v>9073</v>
          </cell>
        </row>
        <row r="307">
          <cell r="B307" t="str">
            <v>10180</v>
          </cell>
          <cell r="C307" t="str">
            <v>Theresa Jones</v>
          </cell>
          <cell r="D307" t="str">
            <v>THERESA</v>
          </cell>
          <cell r="E307" t="str">
            <v>JONES</v>
          </cell>
          <cell r="F307" t="str">
            <v>STOREK</v>
          </cell>
          <cell r="G307" t="str">
            <v>Storekeeper 2nd Class</v>
          </cell>
          <cell r="H307" t="str">
            <v>544</v>
          </cell>
          <cell r="I307" t="str">
            <v>Logistics</v>
          </cell>
          <cell r="J307" t="str">
            <v>Full Time - Permanent</v>
          </cell>
          <cell r="K307" t="str">
            <v>SK2</v>
          </cell>
          <cell r="L307" t="str">
            <v>Storekeeper 2nd Class</v>
          </cell>
          <cell r="M307" t="str">
            <v>B</v>
          </cell>
          <cell r="N307" t="str">
            <v>W</v>
          </cell>
          <cell r="O307">
            <v>40</v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>
            <v>0.55000000000000004</v>
          </cell>
          <cell r="U307" t="str">
            <v>545</v>
          </cell>
          <cell r="V307" t="str">
            <v>101</v>
          </cell>
          <cell r="W307" t="str">
            <v>9073</v>
          </cell>
          <cell r="X307" t="str">
            <v>9073</v>
          </cell>
          <cell r="Y307">
            <v>9040</v>
          </cell>
          <cell r="Z307">
            <v>9040</v>
          </cell>
        </row>
        <row r="308">
          <cell r="B308" t="str">
            <v>10229</v>
          </cell>
          <cell r="C308" t="str">
            <v>Frances Doyle</v>
          </cell>
          <cell r="D308" t="str">
            <v>FRANCES</v>
          </cell>
          <cell r="E308" t="str">
            <v>DOYLE</v>
          </cell>
          <cell r="F308" t="str">
            <v>FLECLE</v>
          </cell>
          <cell r="G308" t="str">
            <v>Fleet Clerk</v>
          </cell>
          <cell r="H308" t="str">
            <v>544</v>
          </cell>
          <cell r="I308" t="str">
            <v>Fleet</v>
          </cell>
          <cell r="J308" t="str">
            <v>Full Time - Permanent</v>
          </cell>
          <cell r="K308" t="str">
            <v>FLTC</v>
          </cell>
          <cell r="L308" t="str">
            <v>Fleet Clerk</v>
          </cell>
          <cell r="M308" t="str">
            <v>B</v>
          </cell>
          <cell r="N308" t="str">
            <v>W</v>
          </cell>
          <cell r="O308">
            <v>40</v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>
            <v>0.55000000000000004</v>
          </cell>
          <cell r="U308" t="str">
            <v>544</v>
          </cell>
          <cell r="V308" t="str">
            <v>101</v>
          </cell>
          <cell r="W308" t="str">
            <v>9073</v>
          </cell>
          <cell r="X308" t="str">
            <v>9073</v>
          </cell>
          <cell r="Y308" t="str">
            <v>9073</v>
          </cell>
          <cell r="Z308" t="str">
            <v>9073</v>
          </cell>
        </row>
        <row r="309">
          <cell r="B309" t="str">
            <v>10234</v>
          </cell>
          <cell r="C309" t="str">
            <v>Kevin Townsend</v>
          </cell>
          <cell r="D309" t="str">
            <v>KEVIN</v>
          </cell>
          <cell r="E309" t="str">
            <v>TOWNSEND</v>
          </cell>
          <cell r="F309" t="str">
            <v>MEC</v>
          </cell>
          <cell r="G309" t="str">
            <v>Mechanic</v>
          </cell>
          <cell r="H309" t="str">
            <v>544</v>
          </cell>
          <cell r="I309" t="str">
            <v>Fleet</v>
          </cell>
          <cell r="J309" t="str">
            <v>Full Time - Permanent</v>
          </cell>
          <cell r="K309" t="str">
            <v>MEC</v>
          </cell>
          <cell r="L309" t="str">
            <v>Mechanic</v>
          </cell>
          <cell r="M309" t="str">
            <v>B</v>
          </cell>
          <cell r="N309" t="str">
            <v>W</v>
          </cell>
          <cell r="O309">
            <v>40</v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>
            <v>0.55000000000000004</v>
          </cell>
          <cell r="U309" t="str">
            <v>544</v>
          </cell>
          <cell r="V309" t="str">
            <v>101</v>
          </cell>
          <cell r="W309" t="str">
            <v>9073</v>
          </cell>
          <cell r="X309" t="str">
            <v>9073</v>
          </cell>
          <cell r="Y309" t="str">
            <v>9073</v>
          </cell>
          <cell r="Z309" t="str">
            <v>9073</v>
          </cell>
        </row>
        <row r="310">
          <cell r="B310" t="str">
            <v>10791</v>
          </cell>
          <cell r="C310" t="str">
            <v>Joseph Botas</v>
          </cell>
          <cell r="D310" t="str">
            <v>JOSEPH</v>
          </cell>
          <cell r="E310" t="str">
            <v>BOTAS</v>
          </cell>
          <cell r="F310" t="str">
            <v>MFLE</v>
          </cell>
          <cell r="G310" t="str">
            <v>Manager, Fleet</v>
          </cell>
          <cell r="H310" t="str">
            <v>544</v>
          </cell>
          <cell r="I310" t="str">
            <v>Fleet</v>
          </cell>
          <cell r="J310" t="str">
            <v>Full Time - Permanent</v>
          </cell>
          <cell r="K310" t="str">
            <v>MFLT</v>
          </cell>
          <cell r="L310" t="str">
            <v>Manager, Fleet</v>
          </cell>
          <cell r="M310" t="str">
            <v>N</v>
          </cell>
          <cell r="N310" t="str">
            <v>P</v>
          </cell>
          <cell r="O310">
            <v>40</v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>
            <v>0.55000000000000004</v>
          </cell>
          <cell r="U310" t="str">
            <v>544</v>
          </cell>
          <cell r="V310" t="str">
            <v>101</v>
          </cell>
          <cell r="W310" t="str">
            <v>9073</v>
          </cell>
          <cell r="X310" t="str">
            <v>9073</v>
          </cell>
          <cell r="Y310" t="str">
            <v>9073</v>
          </cell>
          <cell r="Z310" t="str">
            <v>9073</v>
          </cell>
        </row>
        <row r="311">
          <cell r="B311" t="str">
            <v>10046</v>
          </cell>
          <cell r="C311" t="str">
            <v>Judy Taylor</v>
          </cell>
          <cell r="D311" t="str">
            <v>JUDY</v>
          </cell>
          <cell r="E311" t="str">
            <v>TAYLOR</v>
          </cell>
          <cell r="F311" t="str">
            <v>STOREK</v>
          </cell>
          <cell r="G311" t="str">
            <v>Storekeeper 2nd Class</v>
          </cell>
          <cell r="H311" t="str">
            <v>545</v>
          </cell>
          <cell r="I311" t="str">
            <v>Logistics</v>
          </cell>
          <cell r="J311" t="str">
            <v>Full Time - Permanent</v>
          </cell>
          <cell r="K311" t="str">
            <v>SK2</v>
          </cell>
          <cell r="L311" t="str">
            <v>Storekeeper 2nd Class</v>
          </cell>
          <cell r="M311" t="str">
            <v>B</v>
          </cell>
          <cell r="N311" t="str">
            <v>W</v>
          </cell>
          <cell r="O311">
            <v>40</v>
          </cell>
          <cell r="P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>
            <v>0.55000000000000004</v>
          </cell>
          <cell r="U311" t="str">
            <v>545</v>
          </cell>
          <cell r="V311" t="str">
            <v>101</v>
          </cell>
          <cell r="W311" t="str">
            <v>9040</v>
          </cell>
          <cell r="X311" t="str">
            <v>9040</v>
          </cell>
          <cell r="Y311" t="str">
            <v>9040</v>
          </cell>
          <cell r="Z311" t="str">
            <v>9040</v>
          </cell>
        </row>
        <row r="312">
          <cell r="B312" t="str">
            <v>10158</v>
          </cell>
          <cell r="C312" t="str">
            <v>Michael Russell</v>
          </cell>
          <cell r="D312" t="str">
            <v>MICHAEL</v>
          </cell>
          <cell r="E312" t="str">
            <v>RUSSELL</v>
          </cell>
          <cell r="F312" t="str">
            <v>STOREK</v>
          </cell>
          <cell r="G312" t="str">
            <v>Storekeeper</v>
          </cell>
          <cell r="H312" t="str">
            <v>545</v>
          </cell>
          <cell r="I312" t="str">
            <v>Logistics</v>
          </cell>
          <cell r="J312" t="str">
            <v>Full Time - Permanent</v>
          </cell>
          <cell r="K312" t="str">
            <v>ASK</v>
          </cell>
          <cell r="L312" t="str">
            <v>Storekeeper</v>
          </cell>
          <cell r="M312" t="str">
            <v>B</v>
          </cell>
          <cell r="N312" t="str">
            <v>W</v>
          </cell>
          <cell r="O312">
            <v>40</v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>
            <v>0.55000000000000004</v>
          </cell>
          <cell r="U312" t="str">
            <v>545</v>
          </cell>
          <cell r="V312" t="str">
            <v>102</v>
          </cell>
          <cell r="W312" t="str">
            <v>9040</v>
          </cell>
          <cell r="X312" t="str">
            <v>9040</v>
          </cell>
          <cell r="Y312" t="str">
            <v>9040</v>
          </cell>
          <cell r="Z312" t="str">
            <v>9040</v>
          </cell>
        </row>
        <row r="313">
          <cell r="B313" t="str">
            <v>10167</v>
          </cell>
          <cell r="C313" t="str">
            <v>Brian Warren</v>
          </cell>
          <cell r="D313" t="str">
            <v>BRIAN</v>
          </cell>
          <cell r="E313" t="str">
            <v>WARREN</v>
          </cell>
          <cell r="F313" t="str">
            <v>STOREK</v>
          </cell>
          <cell r="G313" t="str">
            <v>Storekeeper 1st Class</v>
          </cell>
          <cell r="H313" t="str">
            <v>545</v>
          </cell>
          <cell r="I313" t="str">
            <v>Logistics</v>
          </cell>
          <cell r="J313" t="str">
            <v>Full Time - Permanent</v>
          </cell>
          <cell r="K313" t="str">
            <v>SK1</v>
          </cell>
          <cell r="L313" t="str">
            <v>Storekeeper 1st Class</v>
          </cell>
          <cell r="M313" t="str">
            <v>B</v>
          </cell>
          <cell r="N313" t="str">
            <v>W</v>
          </cell>
          <cell r="O313">
            <v>40</v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>
            <v>0.55000000000000004</v>
          </cell>
          <cell r="U313" t="str">
            <v>545</v>
          </cell>
          <cell r="V313" t="str">
            <v>102</v>
          </cell>
          <cell r="W313" t="str">
            <v>9040</v>
          </cell>
          <cell r="X313" t="str">
            <v>9040</v>
          </cell>
          <cell r="Y313" t="str">
            <v>9040</v>
          </cell>
          <cell r="Z313" t="str">
            <v>9040</v>
          </cell>
        </row>
        <row r="314">
          <cell r="B314" t="str">
            <v>10169</v>
          </cell>
          <cell r="C314" t="str">
            <v>Bruce Barr</v>
          </cell>
          <cell r="D314" t="str">
            <v>BRUCE</v>
          </cell>
          <cell r="E314" t="str">
            <v>BARR</v>
          </cell>
          <cell r="F314" t="str">
            <v>STOREK</v>
          </cell>
          <cell r="G314" t="str">
            <v>Storekeeper - 1st 6 mos</v>
          </cell>
          <cell r="H314" t="str">
            <v>545</v>
          </cell>
          <cell r="I314" t="str">
            <v>Logistics</v>
          </cell>
          <cell r="J314" t="str">
            <v>Full Time - Permanent</v>
          </cell>
          <cell r="K314" t="str">
            <v>SKA</v>
          </cell>
          <cell r="L314" t="str">
            <v>Storekeeper - 1st 6 mos</v>
          </cell>
          <cell r="M314" t="str">
            <v>B</v>
          </cell>
          <cell r="N314" t="str">
            <v>W</v>
          </cell>
          <cell r="O314">
            <v>40</v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>
            <v>0.55000000000000004</v>
          </cell>
          <cell r="U314" t="str">
            <v>545</v>
          </cell>
          <cell r="V314" t="str">
            <v>101</v>
          </cell>
          <cell r="W314" t="str">
            <v>9040</v>
          </cell>
          <cell r="X314" t="str">
            <v>9040</v>
          </cell>
          <cell r="Y314" t="str">
            <v>9040</v>
          </cell>
          <cell r="Z314" t="str">
            <v>9040</v>
          </cell>
        </row>
        <row r="315">
          <cell r="B315" t="str">
            <v>10191</v>
          </cell>
          <cell r="C315" t="str">
            <v>Michael Luton</v>
          </cell>
          <cell r="D315" t="str">
            <v>MICHAEL</v>
          </cell>
          <cell r="E315" t="str">
            <v>LUTON</v>
          </cell>
          <cell r="F315" t="str">
            <v>STOREK</v>
          </cell>
          <cell r="G315" t="str">
            <v>Storekeeper 2nd 6 mos</v>
          </cell>
          <cell r="H315" t="str">
            <v>545</v>
          </cell>
          <cell r="I315" t="str">
            <v>Logistics</v>
          </cell>
          <cell r="J315" t="str">
            <v>Full Time - Permanent</v>
          </cell>
          <cell r="K315" t="str">
            <v>STK2</v>
          </cell>
          <cell r="L315" t="str">
            <v>Storekeeper 2nd 6 mos</v>
          </cell>
          <cell r="M315" t="str">
            <v>B</v>
          </cell>
          <cell r="N315" t="str">
            <v>W</v>
          </cell>
          <cell r="O315">
            <v>40</v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>
            <v>0.55000000000000004</v>
          </cell>
          <cell r="U315" t="str">
            <v>545</v>
          </cell>
          <cell r="V315" t="str">
            <v>101</v>
          </cell>
          <cell r="W315" t="str">
            <v>9040</v>
          </cell>
          <cell r="X315" t="str">
            <v>9040</v>
          </cell>
          <cell r="Y315" t="str">
            <v>9040</v>
          </cell>
          <cell r="Z315" t="str">
            <v>9040</v>
          </cell>
        </row>
        <row r="316">
          <cell r="B316" t="str">
            <v>10207</v>
          </cell>
          <cell r="C316" t="str">
            <v>Deborah Simpson</v>
          </cell>
          <cell r="D316" t="str">
            <v>DEBORAH</v>
          </cell>
          <cell r="E316" t="str">
            <v>SIMPSON</v>
          </cell>
          <cell r="F316" t="str">
            <v>INVCLK</v>
          </cell>
          <cell r="G316" t="str">
            <v>Inventory Control Clerk</v>
          </cell>
          <cell r="H316" t="str">
            <v>545</v>
          </cell>
          <cell r="I316" t="str">
            <v>Logistics</v>
          </cell>
          <cell r="J316" t="str">
            <v>Full Time - Permanent</v>
          </cell>
          <cell r="K316" t="str">
            <v>ICC</v>
          </cell>
          <cell r="L316" t="str">
            <v>Inventory Control Clerk</v>
          </cell>
          <cell r="M316" t="str">
            <v>B</v>
          </cell>
          <cell r="N316" t="str">
            <v>W</v>
          </cell>
          <cell r="O316">
            <v>40</v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>
            <v>0.55000000000000004</v>
          </cell>
          <cell r="U316" t="str">
            <v>545</v>
          </cell>
          <cell r="V316" t="str">
            <v>101</v>
          </cell>
          <cell r="W316" t="str">
            <v>9040</v>
          </cell>
          <cell r="X316" t="str">
            <v>9040</v>
          </cell>
          <cell r="Y316" t="str">
            <v>9040</v>
          </cell>
          <cell r="Z316" t="str">
            <v>9040</v>
          </cell>
        </row>
        <row r="317">
          <cell r="B317" t="str">
            <v>10253</v>
          </cell>
          <cell r="C317" t="str">
            <v>Jennifer Hall</v>
          </cell>
          <cell r="D317" t="str">
            <v>JENNIFER</v>
          </cell>
          <cell r="E317" t="str">
            <v>HALL</v>
          </cell>
          <cell r="F317" t="str">
            <v>OGRO4</v>
          </cell>
          <cell r="G317" t="str">
            <v>Line Maintainer - Apprentice</v>
          </cell>
          <cell r="H317" t="str">
            <v>545</v>
          </cell>
          <cell r="I317" t="str">
            <v>Overhead</v>
          </cell>
          <cell r="J317" t="str">
            <v>Full Time - Permanent</v>
          </cell>
          <cell r="K317" t="str">
            <v>LMA</v>
          </cell>
          <cell r="L317" t="str">
            <v>Line Maintainer - Apprentice</v>
          </cell>
          <cell r="M317" t="str">
            <v>B</v>
          </cell>
          <cell r="N317" t="str">
            <v>W</v>
          </cell>
          <cell r="O317">
            <v>35</v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>
            <v>0.75</v>
          </cell>
          <cell r="U317" t="str">
            <v>502</v>
          </cell>
          <cell r="V317" t="str">
            <v>102</v>
          </cell>
          <cell r="W317" t="str">
            <v>5020</v>
          </cell>
          <cell r="X317" t="str">
            <v>5020</v>
          </cell>
          <cell r="Y317" t="str">
            <v>5020</v>
          </cell>
          <cell r="Z317" t="str">
            <v>5020</v>
          </cell>
        </row>
        <row r="318">
          <cell r="B318" t="str">
            <v>10445</v>
          </cell>
          <cell r="C318" t="str">
            <v>John Ogilvie</v>
          </cell>
          <cell r="D318" t="str">
            <v>JOHN</v>
          </cell>
          <cell r="E318" t="str">
            <v>OGILVIE</v>
          </cell>
          <cell r="F318" t="str">
            <v>STOREK</v>
          </cell>
          <cell r="G318" t="str">
            <v>Storekeeper</v>
          </cell>
          <cell r="H318" t="str">
            <v>545</v>
          </cell>
          <cell r="I318" t="str">
            <v>Logistics</v>
          </cell>
          <cell r="J318" t="str">
            <v>Full Time - Permanent</v>
          </cell>
          <cell r="K318" t="str">
            <v>ASK</v>
          </cell>
          <cell r="L318" t="str">
            <v>Storekeeper</v>
          </cell>
          <cell r="M318" t="str">
            <v>B</v>
          </cell>
          <cell r="N318" t="str">
            <v>W</v>
          </cell>
          <cell r="O318">
            <v>40</v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>
            <v>0.55000000000000004</v>
          </cell>
          <cell r="U318" t="str">
            <v>545</v>
          </cell>
          <cell r="V318" t="str">
            <v>101</v>
          </cell>
          <cell r="W318" t="str">
            <v>9040</v>
          </cell>
          <cell r="X318" t="str">
            <v>9040</v>
          </cell>
          <cell r="Y318" t="str">
            <v>9040</v>
          </cell>
          <cell r="Z318" t="str">
            <v>9040</v>
          </cell>
        </row>
        <row r="319">
          <cell r="B319" t="str">
            <v>10448</v>
          </cell>
          <cell r="C319" t="str">
            <v>Marina Bulthuis</v>
          </cell>
          <cell r="D319" t="str">
            <v>MARINA</v>
          </cell>
          <cell r="E319" t="str">
            <v>BULTHUIS</v>
          </cell>
          <cell r="F319" t="str">
            <v>SWH</v>
          </cell>
          <cell r="G319" t="str">
            <v>Supervisor, Warehousing</v>
          </cell>
          <cell r="H319" t="str">
            <v>545</v>
          </cell>
          <cell r="I319" t="str">
            <v>Logistics</v>
          </cell>
          <cell r="J319" t="str">
            <v>Full Time - Permanent</v>
          </cell>
          <cell r="K319" t="str">
            <v>SWA</v>
          </cell>
          <cell r="L319" t="str">
            <v>Supervisor, Warehousing</v>
          </cell>
          <cell r="M319" t="str">
            <v>N</v>
          </cell>
          <cell r="N319" t="str">
            <v>P</v>
          </cell>
          <cell r="O319">
            <v>40</v>
          </cell>
          <cell r="P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>
            <v>0.55000000000000004</v>
          </cell>
          <cell r="U319" t="str">
            <v>545</v>
          </cell>
          <cell r="V319" t="str">
            <v>101</v>
          </cell>
          <cell r="W319" t="str">
            <v>9040</v>
          </cell>
          <cell r="X319" t="str">
            <v>9040</v>
          </cell>
          <cell r="Y319" t="str">
            <v>9040</v>
          </cell>
          <cell r="Z319" t="str">
            <v>9040</v>
          </cell>
        </row>
        <row r="320">
          <cell r="B320" t="str">
            <v>10589</v>
          </cell>
          <cell r="C320" t="str">
            <v>Jeffery Lamarr</v>
          </cell>
          <cell r="D320" t="str">
            <v>JEFFERY</v>
          </cell>
          <cell r="E320" t="str">
            <v>LAMARR</v>
          </cell>
          <cell r="F320" t="str">
            <v>STOREK</v>
          </cell>
          <cell r="G320" t="str">
            <v>Storekeeper 2nd Class</v>
          </cell>
          <cell r="H320" t="str">
            <v>545</v>
          </cell>
          <cell r="I320" t="str">
            <v>Logistics</v>
          </cell>
          <cell r="J320" t="str">
            <v>Full Time - Permanent</v>
          </cell>
          <cell r="K320" t="str">
            <v>SK2</v>
          </cell>
          <cell r="L320" t="str">
            <v>Storekeeper 2nd Class</v>
          </cell>
          <cell r="M320" t="str">
            <v>B</v>
          </cell>
          <cell r="N320" t="str">
            <v>W</v>
          </cell>
          <cell r="O320">
            <v>40</v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>
            <v>0.55000000000000004</v>
          </cell>
          <cell r="U320" t="str">
            <v>545</v>
          </cell>
          <cell r="V320" t="str">
            <v>101</v>
          </cell>
          <cell r="W320" t="str">
            <v>9040</v>
          </cell>
          <cell r="X320" t="str">
            <v>9040</v>
          </cell>
          <cell r="Y320" t="str">
            <v>9040</v>
          </cell>
          <cell r="Z320" t="str">
            <v>9040</v>
          </cell>
        </row>
        <row r="321">
          <cell r="B321" t="str">
            <v>10596</v>
          </cell>
          <cell r="C321" t="str">
            <v>Michael Lewis</v>
          </cell>
          <cell r="D321" t="str">
            <v>MICHAEL</v>
          </cell>
          <cell r="E321" t="str">
            <v>LEWIS</v>
          </cell>
          <cell r="F321" t="str">
            <v>TRANSF</v>
          </cell>
          <cell r="G321" t="str">
            <v>Transformer Maintainer - 1st Class</v>
          </cell>
          <cell r="H321" t="str">
            <v>545</v>
          </cell>
          <cell r="I321" t="str">
            <v>Logistics</v>
          </cell>
          <cell r="J321" t="str">
            <v>Full Time - Permanent</v>
          </cell>
          <cell r="K321" t="str">
            <v>TM1</v>
          </cell>
          <cell r="L321" t="str">
            <v>Transformer Maintainer - 1st Class</v>
          </cell>
          <cell r="M321" t="str">
            <v>B</v>
          </cell>
          <cell r="N321" t="str">
            <v>W</v>
          </cell>
          <cell r="O321">
            <v>40</v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>
            <v>0.55000000000000004</v>
          </cell>
          <cell r="U321" t="str">
            <v>545</v>
          </cell>
          <cell r="V321" t="str">
            <v>101</v>
          </cell>
          <cell r="W321" t="str">
            <v>9040</v>
          </cell>
          <cell r="X321" t="str">
            <v>9040</v>
          </cell>
          <cell r="Y321" t="str">
            <v>9040</v>
          </cell>
          <cell r="Z321" t="str">
            <v>9040</v>
          </cell>
        </row>
        <row r="322">
          <cell r="B322" t="str">
            <v>10507</v>
          </cell>
          <cell r="C322" t="str">
            <v>Steve Strugar</v>
          </cell>
          <cell r="D322" t="str">
            <v>STEVE</v>
          </cell>
          <cell r="E322" t="str">
            <v>STRUGAR</v>
          </cell>
          <cell r="F322" t="str">
            <v>DC-MS</v>
          </cell>
          <cell r="G322" t="str">
            <v>Director, Const. &amp; Mtce. Services</v>
          </cell>
          <cell r="H322" t="str">
            <v>591</v>
          </cell>
          <cell r="I322" t="str">
            <v>Construction and Maintenance Services</v>
          </cell>
          <cell r="J322" t="str">
            <v>Full Time - Permanent</v>
          </cell>
          <cell r="K322" t="str">
            <v>DC&amp;MS</v>
          </cell>
          <cell r="L322" t="str">
            <v>Director, Const. &amp; Mtce. Services</v>
          </cell>
          <cell r="M322" t="str">
            <v>N</v>
          </cell>
          <cell r="N322" t="str">
            <v>P</v>
          </cell>
          <cell r="O322">
            <v>35</v>
          </cell>
          <cell r="P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>
            <v>0.55000000000000004</v>
          </cell>
          <cell r="U322" t="str">
            <v>591</v>
          </cell>
          <cell r="V322" t="str">
            <v>101</v>
          </cell>
          <cell r="W322" t="str">
            <v>5005</v>
          </cell>
          <cell r="X322" t="str">
            <v>5005</v>
          </cell>
          <cell r="Y322" t="str">
            <v>5005</v>
          </cell>
          <cell r="Z322" t="str">
            <v>5005</v>
          </cell>
        </row>
        <row r="323">
          <cell r="B323" t="str">
            <v>10763</v>
          </cell>
          <cell r="C323" t="str">
            <v>Kathy Lerette</v>
          </cell>
          <cell r="D323" t="str">
            <v>KATHY</v>
          </cell>
          <cell r="E323" t="str">
            <v>LERETTE</v>
          </cell>
          <cell r="F323" t="str">
            <v>DE-OP</v>
          </cell>
          <cell r="G323" t="str">
            <v>Director, Eng. Operating &amp; Operational Improvement</v>
          </cell>
          <cell r="H323" t="str">
            <v>592</v>
          </cell>
          <cell r="I323" t="str">
            <v>Engineering Operations &amp; Operational Improvement</v>
          </cell>
          <cell r="J323" t="str">
            <v>Full Time - Permanent</v>
          </cell>
          <cell r="K323" t="str">
            <v>DE-OP</v>
          </cell>
          <cell r="L323" t="str">
            <v>Director, Eng. Operating &amp; Operational Improvement</v>
          </cell>
          <cell r="M323" t="str">
            <v>N</v>
          </cell>
          <cell r="N323" t="str">
            <v>P</v>
          </cell>
          <cell r="O323">
            <v>35</v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>
            <v>0.55000000000000004</v>
          </cell>
          <cell r="U323" t="str">
            <v>592</v>
          </cell>
          <cell r="V323" t="str">
            <v>101</v>
          </cell>
          <cell r="W323" t="str">
            <v>5005</v>
          </cell>
          <cell r="X323" t="str">
            <v>5005</v>
          </cell>
          <cell r="Y323" t="str">
            <v>5005</v>
          </cell>
          <cell r="Z323" t="str">
            <v>5005</v>
          </cell>
        </row>
        <row r="324">
          <cell r="B324" t="str">
            <v>10063</v>
          </cell>
          <cell r="C324" t="str">
            <v>Janice Johnston</v>
          </cell>
          <cell r="D324" t="str">
            <v>JANICE</v>
          </cell>
          <cell r="E324" t="str">
            <v>JOHNSTON</v>
          </cell>
          <cell r="F324" t="str">
            <v>SPPMD</v>
          </cell>
          <cell r="G324" t="str">
            <v>Specialist, Process and Master Data</v>
          </cell>
          <cell r="H324" t="str">
            <v>593</v>
          </cell>
          <cell r="I324" t="str">
            <v>Supply Chain</v>
          </cell>
          <cell r="J324" t="str">
            <v>Full Time - Permanent</v>
          </cell>
          <cell r="K324" t="str">
            <v>SPEPMD</v>
          </cell>
          <cell r="L324" t="str">
            <v>Specialist, Process and Master Data</v>
          </cell>
          <cell r="M324" t="str">
            <v>N</v>
          </cell>
          <cell r="N324" t="str">
            <v>P</v>
          </cell>
          <cell r="O324">
            <v>35</v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>
            <v>0.55000000000000004</v>
          </cell>
          <cell r="U324" t="str">
            <v>593</v>
          </cell>
          <cell r="V324" t="str">
            <v>101</v>
          </cell>
          <cell r="W324" t="str">
            <v>5615</v>
          </cell>
          <cell r="X324" t="str">
            <v>5615</v>
          </cell>
          <cell r="Y324" t="str">
            <v>5615</v>
          </cell>
          <cell r="Z324" t="str">
            <v>5615</v>
          </cell>
        </row>
        <row r="325">
          <cell r="B325" t="str">
            <v>10126</v>
          </cell>
          <cell r="C325" t="str">
            <v>Joseph Almeida</v>
          </cell>
          <cell r="D325" t="str">
            <v>JOSEPH</v>
          </cell>
          <cell r="E325" t="str">
            <v>ALMEIDA</v>
          </cell>
          <cell r="F325" t="str">
            <v>DSC</v>
          </cell>
          <cell r="G325" t="str">
            <v>Director, Supply Chain Management</v>
          </cell>
          <cell r="H325" t="str">
            <v>593</v>
          </cell>
          <cell r="I325" t="str">
            <v>Supply Chain</v>
          </cell>
          <cell r="J325" t="str">
            <v>Full Time - Permanent</v>
          </cell>
          <cell r="K325" t="str">
            <v>DSCM</v>
          </cell>
          <cell r="L325" t="str">
            <v>Director, Supply Chain Management</v>
          </cell>
          <cell r="M325" t="str">
            <v>N</v>
          </cell>
          <cell r="N325" t="str">
            <v>P</v>
          </cell>
          <cell r="O325">
            <v>35</v>
          </cell>
          <cell r="P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>
            <v>0.55000000000000004</v>
          </cell>
          <cell r="U325" t="str">
            <v>593</v>
          </cell>
          <cell r="V325" t="str">
            <v>101</v>
          </cell>
          <cell r="W325" t="str">
            <v>5610</v>
          </cell>
          <cell r="X325" t="str">
            <v>5610</v>
          </cell>
          <cell r="Y325" t="str">
            <v>5610</v>
          </cell>
          <cell r="Z325" t="str">
            <v>5610</v>
          </cell>
        </row>
        <row r="326">
          <cell r="B326" t="str">
            <v>10444</v>
          </cell>
          <cell r="C326" t="str">
            <v>John Lusted</v>
          </cell>
          <cell r="D326" t="str">
            <v>JOHN</v>
          </cell>
          <cell r="E326" t="str">
            <v>LUSTED</v>
          </cell>
          <cell r="F326" t="str">
            <v>SPPRO</v>
          </cell>
          <cell r="G326" t="str">
            <v>Specialist, Projects</v>
          </cell>
          <cell r="H326" t="str">
            <v>593</v>
          </cell>
          <cell r="I326" t="str">
            <v>Procurement</v>
          </cell>
          <cell r="J326" t="str">
            <v>Full Time - Permanent</v>
          </cell>
          <cell r="K326" t="str">
            <v>SPEPRO</v>
          </cell>
          <cell r="L326" t="str">
            <v>Specialist, Projects</v>
          </cell>
          <cell r="M326" t="str">
            <v>N</v>
          </cell>
          <cell r="N326" t="str">
            <v>P</v>
          </cell>
          <cell r="O326">
            <v>40</v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>
            <v>0.55000000000000004</v>
          </cell>
          <cell r="U326" t="str">
            <v>543</v>
          </cell>
          <cell r="V326" t="str">
            <v>101</v>
          </cell>
          <cell r="W326" t="str">
            <v>5615</v>
          </cell>
          <cell r="X326" t="str">
            <v>5615</v>
          </cell>
          <cell r="Y326">
            <v>9041</v>
          </cell>
          <cell r="Z326">
            <v>9041</v>
          </cell>
        </row>
        <row r="327">
          <cell r="B327" t="str">
            <v>10020</v>
          </cell>
          <cell r="C327" t="str">
            <v>Robert Bates</v>
          </cell>
          <cell r="D327" t="str">
            <v>ROBERT</v>
          </cell>
          <cell r="E327" t="str">
            <v>BATES</v>
          </cell>
          <cell r="F327" t="str">
            <v>OGRO4</v>
          </cell>
          <cell r="G327" t="str">
            <v>Line Maintainer - 1st Class</v>
          </cell>
          <cell r="H327" t="str">
            <v>595</v>
          </cell>
          <cell r="I327" t="str">
            <v>Overhead</v>
          </cell>
          <cell r="J327" t="str">
            <v>Full Time - Permanent</v>
          </cell>
          <cell r="K327" t="str">
            <v>LM</v>
          </cell>
          <cell r="L327" t="str">
            <v>Line Maintainer - 1st Class</v>
          </cell>
          <cell r="M327" t="str">
            <v>B</v>
          </cell>
          <cell r="N327" t="str">
            <v>W</v>
          </cell>
          <cell r="O327">
            <v>40</v>
          </cell>
          <cell r="P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>
            <v>0.75</v>
          </cell>
          <cell r="U327" t="str">
            <v>502</v>
          </cell>
          <cell r="V327" t="str">
            <v>102</v>
          </cell>
          <cell r="W327" t="str">
            <v>5020</v>
          </cell>
          <cell r="X327" t="str">
            <v>5020</v>
          </cell>
          <cell r="Y327" t="str">
            <v>5020</v>
          </cell>
          <cell r="Z327">
            <v>9090</v>
          </cell>
        </row>
        <row r="328">
          <cell r="B328" t="str">
            <v>10021</v>
          </cell>
          <cell r="C328" t="str">
            <v>Marty Beaucock</v>
          </cell>
          <cell r="D328" t="str">
            <v>MARTY</v>
          </cell>
          <cell r="E328" t="str">
            <v>BEAUCOCK</v>
          </cell>
          <cell r="F328" t="str">
            <v>OGRO4</v>
          </cell>
          <cell r="G328" t="str">
            <v>Line Maintainer - 1st Class</v>
          </cell>
          <cell r="H328" t="str">
            <v>595</v>
          </cell>
          <cell r="I328" t="str">
            <v>Overhead</v>
          </cell>
          <cell r="J328" t="str">
            <v>Full Time - Permanent</v>
          </cell>
          <cell r="K328" t="str">
            <v>LM</v>
          </cell>
          <cell r="L328" t="str">
            <v>Line Maintainer - 1st Class</v>
          </cell>
          <cell r="M328" t="str">
            <v>B</v>
          </cell>
          <cell r="N328" t="str">
            <v>W</v>
          </cell>
          <cell r="O328">
            <v>40</v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>
            <v>0.75</v>
          </cell>
          <cell r="U328" t="str">
            <v>502</v>
          </cell>
          <cell r="V328" t="str">
            <v>102</v>
          </cell>
          <cell r="W328" t="str">
            <v>5020</v>
          </cell>
          <cell r="X328" t="str">
            <v>5020</v>
          </cell>
          <cell r="Y328" t="str">
            <v>5020</v>
          </cell>
          <cell r="Z328">
            <v>9090</v>
          </cell>
        </row>
        <row r="329">
          <cell r="B329" t="str">
            <v>10024</v>
          </cell>
          <cell r="C329" t="str">
            <v>Irene Beck</v>
          </cell>
          <cell r="D329" t="str">
            <v>IRENE</v>
          </cell>
          <cell r="E329" t="str">
            <v>BECK</v>
          </cell>
          <cell r="F329" t="str">
            <v>OGRO4</v>
          </cell>
          <cell r="G329" t="str">
            <v>Construction Clerk</v>
          </cell>
          <cell r="H329" t="str">
            <v>595</v>
          </cell>
          <cell r="I329" t="str">
            <v>Overhead</v>
          </cell>
          <cell r="J329" t="str">
            <v>Full Time - Permanent</v>
          </cell>
          <cell r="K329" t="str">
            <v>CCLK</v>
          </cell>
          <cell r="L329" t="str">
            <v>Construction Clerk</v>
          </cell>
          <cell r="M329" t="str">
            <v>B</v>
          </cell>
          <cell r="N329" t="str">
            <v>W</v>
          </cell>
          <cell r="O329">
            <v>40</v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>
            <v>0.75</v>
          </cell>
          <cell r="U329" t="str">
            <v>502</v>
          </cell>
          <cell r="V329" t="str">
            <v>102</v>
          </cell>
          <cell r="W329" t="str">
            <v>5020</v>
          </cell>
          <cell r="X329" t="str">
            <v>5020</v>
          </cell>
          <cell r="Y329" t="str">
            <v>5020</v>
          </cell>
          <cell r="Z329">
            <v>9090</v>
          </cell>
        </row>
        <row r="330">
          <cell r="B330" t="str">
            <v>10098</v>
          </cell>
          <cell r="C330" t="str">
            <v>Bruce Boyko</v>
          </cell>
          <cell r="D330" t="str">
            <v>BRUCE</v>
          </cell>
          <cell r="E330" t="str">
            <v>BOYKO</v>
          </cell>
          <cell r="F330" t="str">
            <v>OGRO4</v>
          </cell>
          <cell r="G330" t="str">
            <v>Line Maintainer - 1st Class</v>
          </cell>
          <cell r="H330" t="str">
            <v>595</v>
          </cell>
          <cell r="I330" t="str">
            <v>Overhead</v>
          </cell>
          <cell r="J330" t="str">
            <v>Full Time - Permanent</v>
          </cell>
          <cell r="K330" t="str">
            <v>LM</v>
          </cell>
          <cell r="L330" t="str">
            <v>Line Maintainer - 1st Class</v>
          </cell>
          <cell r="M330" t="str">
            <v>B</v>
          </cell>
          <cell r="N330" t="str">
            <v>W</v>
          </cell>
          <cell r="O330">
            <v>40</v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>
            <v>0.75</v>
          </cell>
          <cell r="U330" t="str">
            <v>502</v>
          </cell>
          <cell r="V330" t="str">
            <v>102</v>
          </cell>
          <cell r="W330" t="str">
            <v>5020</v>
          </cell>
          <cell r="X330" t="str">
            <v>5020</v>
          </cell>
          <cell r="Y330" t="str">
            <v>5020</v>
          </cell>
          <cell r="Z330">
            <v>9090</v>
          </cell>
        </row>
        <row r="331">
          <cell r="B331" t="str">
            <v>10099</v>
          </cell>
          <cell r="C331" t="str">
            <v>Paul Bryant</v>
          </cell>
          <cell r="D331" t="str">
            <v>PAUL</v>
          </cell>
          <cell r="E331" t="str">
            <v>BRYANT</v>
          </cell>
          <cell r="F331" t="str">
            <v>OGRO4</v>
          </cell>
          <cell r="G331" t="str">
            <v>Troubleperson</v>
          </cell>
          <cell r="H331" t="str">
            <v>595</v>
          </cell>
          <cell r="I331" t="str">
            <v>Overhead</v>
          </cell>
          <cell r="J331" t="str">
            <v>Full Time - Permanent</v>
          </cell>
          <cell r="K331" t="str">
            <v>TRBL</v>
          </cell>
          <cell r="L331" t="str">
            <v>Troubleperson</v>
          </cell>
          <cell r="M331" t="str">
            <v>B</v>
          </cell>
          <cell r="N331" t="str">
            <v>W</v>
          </cell>
          <cell r="O331">
            <v>40</v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>
            <v>0.75</v>
          </cell>
          <cell r="U331" t="str">
            <v>502</v>
          </cell>
          <cell r="V331" t="str">
            <v>102</v>
          </cell>
          <cell r="W331" t="str">
            <v>5020</v>
          </cell>
          <cell r="X331" t="str">
            <v>5020</v>
          </cell>
          <cell r="Y331" t="str">
            <v>5020</v>
          </cell>
          <cell r="Z331">
            <v>9090</v>
          </cell>
        </row>
        <row r="332">
          <cell r="B332" t="str">
            <v>10100</v>
          </cell>
          <cell r="C332" t="str">
            <v>Eric Chartrand</v>
          </cell>
          <cell r="D332" t="str">
            <v>ERIC</v>
          </cell>
          <cell r="E332" t="str">
            <v>CHARTRAND</v>
          </cell>
          <cell r="F332" t="str">
            <v>OGRO4</v>
          </cell>
          <cell r="G332" t="str">
            <v>Labourer</v>
          </cell>
          <cell r="H332" t="str">
            <v>595</v>
          </cell>
          <cell r="I332" t="str">
            <v>Overhead</v>
          </cell>
          <cell r="J332" t="str">
            <v>Full Time - Permanent</v>
          </cell>
          <cell r="K332" t="str">
            <v>LAB</v>
          </cell>
          <cell r="L332" t="str">
            <v>Labourer</v>
          </cell>
          <cell r="M332" t="str">
            <v>B</v>
          </cell>
          <cell r="N332" t="str">
            <v>W</v>
          </cell>
          <cell r="O332">
            <v>40</v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>
            <v>0.75</v>
          </cell>
          <cell r="U332" t="str">
            <v>502</v>
          </cell>
          <cell r="V332" t="str">
            <v>102</v>
          </cell>
          <cell r="W332" t="str">
            <v>5020</v>
          </cell>
          <cell r="X332" t="str">
            <v>5020</v>
          </cell>
          <cell r="Y332" t="str">
            <v>5020</v>
          </cell>
          <cell r="Z332">
            <v>9090</v>
          </cell>
        </row>
        <row r="333">
          <cell r="B333" t="str">
            <v>10108</v>
          </cell>
          <cell r="C333" t="str">
            <v>Daniel Despres</v>
          </cell>
          <cell r="D333" t="str">
            <v>DANIEL</v>
          </cell>
          <cell r="E333" t="str">
            <v>DESPRES</v>
          </cell>
          <cell r="F333" t="str">
            <v>OGRO4</v>
          </cell>
          <cell r="G333" t="str">
            <v>Lead Hand</v>
          </cell>
          <cell r="H333" t="str">
            <v>595</v>
          </cell>
          <cell r="I333" t="str">
            <v>Overhead</v>
          </cell>
          <cell r="J333" t="str">
            <v>Full Time - Permanent</v>
          </cell>
          <cell r="K333" t="str">
            <v>LH</v>
          </cell>
          <cell r="L333" t="str">
            <v>Lead Hand</v>
          </cell>
          <cell r="M333" t="str">
            <v>B</v>
          </cell>
          <cell r="N333" t="str">
            <v>W</v>
          </cell>
          <cell r="O333">
            <v>40</v>
          </cell>
          <cell r="P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>
            <v>0.75</v>
          </cell>
          <cell r="U333" t="str">
            <v>502</v>
          </cell>
          <cell r="V333" t="str">
            <v>102</v>
          </cell>
          <cell r="W333" t="str">
            <v>5020</v>
          </cell>
          <cell r="X333" t="str">
            <v>5020</v>
          </cell>
          <cell r="Y333" t="str">
            <v>5020</v>
          </cell>
          <cell r="Z333">
            <v>9090</v>
          </cell>
        </row>
        <row r="334">
          <cell r="B334" t="str">
            <v>10109</v>
          </cell>
          <cell r="C334" t="str">
            <v>Sam Dipasquale</v>
          </cell>
          <cell r="D334" t="str">
            <v>SAM</v>
          </cell>
          <cell r="E334" t="str">
            <v>DIPASQUALE</v>
          </cell>
          <cell r="F334" t="str">
            <v>OGRO4</v>
          </cell>
          <cell r="G334" t="str">
            <v>Line Maintainer - 2nd Class</v>
          </cell>
          <cell r="H334" t="str">
            <v>595</v>
          </cell>
          <cell r="I334" t="str">
            <v>Overhead</v>
          </cell>
          <cell r="J334" t="str">
            <v>Full Time - Permanent</v>
          </cell>
          <cell r="K334" t="str">
            <v>LM2</v>
          </cell>
          <cell r="L334" t="str">
            <v>Line Maintainer - 2nd Class</v>
          </cell>
          <cell r="M334" t="str">
            <v>B</v>
          </cell>
          <cell r="N334" t="str">
            <v>W</v>
          </cell>
          <cell r="O334">
            <v>40</v>
          </cell>
          <cell r="P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>
            <v>0.75</v>
          </cell>
          <cell r="U334" t="str">
            <v>502</v>
          </cell>
          <cell r="V334" t="str">
            <v>102</v>
          </cell>
          <cell r="W334" t="str">
            <v>5020</v>
          </cell>
          <cell r="X334" t="str">
            <v>5020</v>
          </cell>
          <cell r="Y334" t="str">
            <v>5020</v>
          </cell>
          <cell r="Z334">
            <v>9090</v>
          </cell>
        </row>
        <row r="335">
          <cell r="B335" t="str">
            <v>10111</v>
          </cell>
          <cell r="C335" t="str">
            <v>Charles Dunham</v>
          </cell>
          <cell r="D335" t="str">
            <v>CHARLES</v>
          </cell>
          <cell r="E335" t="str">
            <v>DUNHAM</v>
          </cell>
          <cell r="F335" t="str">
            <v>OGRO4</v>
          </cell>
          <cell r="G335" t="str">
            <v>Line Maintainer - 1st Class</v>
          </cell>
          <cell r="H335" t="str">
            <v>595</v>
          </cell>
          <cell r="I335" t="str">
            <v>Overhead</v>
          </cell>
          <cell r="J335" t="str">
            <v>Full Time - Permanent</v>
          </cell>
          <cell r="K335" t="str">
            <v>LM</v>
          </cell>
          <cell r="L335" t="str">
            <v>Line Maintainer - 1st Class</v>
          </cell>
          <cell r="M335" t="str">
            <v>B</v>
          </cell>
          <cell r="N335" t="str">
            <v>W</v>
          </cell>
          <cell r="O335">
            <v>40</v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>
            <v>0.75</v>
          </cell>
          <cell r="U335" t="str">
            <v>502</v>
          </cell>
          <cell r="V335" t="str">
            <v>102</v>
          </cell>
          <cell r="W335" t="str">
            <v>5020</v>
          </cell>
          <cell r="X335" t="str">
            <v>5020</v>
          </cell>
          <cell r="Y335" t="str">
            <v>5020</v>
          </cell>
          <cell r="Z335">
            <v>9090</v>
          </cell>
        </row>
        <row r="336">
          <cell r="B336" t="str">
            <v>10112</v>
          </cell>
          <cell r="C336" t="str">
            <v>Robert Dunham</v>
          </cell>
          <cell r="D336" t="str">
            <v>ROBERT</v>
          </cell>
          <cell r="E336" t="str">
            <v>DUNHAM</v>
          </cell>
          <cell r="F336" t="str">
            <v>OGRO4</v>
          </cell>
          <cell r="G336" t="str">
            <v>Line Maintainer - 1st Class</v>
          </cell>
          <cell r="H336" t="str">
            <v>595</v>
          </cell>
          <cell r="I336" t="str">
            <v>Overhead</v>
          </cell>
          <cell r="J336" t="str">
            <v>Full Time - Permanent</v>
          </cell>
          <cell r="K336" t="str">
            <v>LM</v>
          </cell>
          <cell r="L336" t="str">
            <v>Line Maintainer - 1st Class</v>
          </cell>
          <cell r="M336" t="str">
            <v>B</v>
          </cell>
          <cell r="N336" t="str">
            <v>W</v>
          </cell>
          <cell r="O336">
            <v>40</v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>
            <v>0.75</v>
          </cell>
          <cell r="U336" t="str">
            <v>502</v>
          </cell>
          <cell r="V336" t="str">
            <v>102</v>
          </cell>
          <cell r="W336" t="str">
            <v>5020</v>
          </cell>
          <cell r="X336" t="str">
            <v>5020</v>
          </cell>
          <cell r="Y336" t="str">
            <v>5020</v>
          </cell>
          <cell r="Z336">
            <v>9090</v>
          </cell>
        </row>
        <row r="337">
          <cell r="B337" t="str">
            <v>10120</v>
          </cell>
          <cell r="C337" t="str">
            <v>Frank Giancola</v>
          </cell>
          <cell r="D337" t="str">
            <v>FRANK</v>
          </cell>
          <cell r="E337" t="str">
            <v>GIANCOLA</v>
          </cell>
          <cell r="F337" t="str">
            <v>OGRO4</v>
          </cell>
          <cell r="G337" t="str">
            <v>Lead Hand</v>
          </cell>
          <cell r="H337" t="str">
            <v>595</v>
          </cell>
          <cell r="I337" t="str">
            <v>Overhead</v>
          </cell>
          <cell r="J337" t="str">
            <v>Full Time - Permanent</v>
          </cell>
          <cell r="K337" t="str">
            <v>LH</v>
          </cell>
          <cell r="L337" t="str">
            <v>Lead Hand</v>
          </cell>
          <cell r="M337" t="str">
            <v>B</v>
          </cell>
          <cell r="N337" t="str">
            <v>W</v>
          </cell>
          <cell r="O337">
            <v>40</v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>
            <v>0.75</v>
          </cell>
          <cell r="U337" t="str">
            <v>502</v>
          </cell>
          <cell r="V337" t="str">
            <v>102</v>
          </cell>
          <cell r="W337" t="str">
            <v>5020</v>
          </cell>
          <cell r="X337" t="str">
            <v>5020</v>
          </cell>
          <cell r="Y337" t="str">
            <v>5020</v>
          </cell>
          <cell r="Z337">
            <v>9090</v>
          </cell>
        </row>
        <row r="338">
          <cell r="B338" t="str">
            <v>10121</v>
          </cell>
          <cell r="C338" t="str">
            <v>Joe Gianetto</v>
          </cell>
          <cell r="D338" t="str">
            <v>JOE</v>
          </cell>
          <cell r="E338" t="str">
            <v>GIANETTO</v>
          </cell>
          <cell r="F338" t="str">
            <v>OGRO4</v>
          </cell>
          <cell r="G338" t="str">
            <v>Line Maintainer - 1st Class</v>
          </cell>
          <cell r="H338" t="str">
            <v>595</v>
          </cell>
          <cell r="I338" t="str">
            <v>Overhead</v>
          </cell>
          <cell r="J338" t="str">
            <v>Full Time - Permanent</v>
          </cell>
          <cell r="K338" t="str">
            <v>LM</v>
          </cell>
          <cell r="L338" t="str">
            <v>Line Maintainer - 1st Class</v>
          </cell>
          <cell r="M338" t="str">
            <v>B</v>
          </cell>
          <cell r="N338" t="str">
            <v>W</v>
          </cell>
          <cell r="O338">
            <v>40</v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>
            <v>0.75</v>
          </cell>
          <cell r="U338" t="str">
            <v>502</v>
          </cell>
          <cell r="V338" t="str">
            <v>102</v>
          </cell>
          <cell r="W338" t="str">
            <v>5020</v>
          </cell>
          <cell r="X338" t="str">
            <v>5020</v>
          </cell>
          <cell r="Y338" t="str">
            <v>5020</v>
          </cell>
          <cell r="Z338">
            <v>9090</v>
          </cell>
        </row>
        <row r="339">
          <cell r="B339" t="str">
            <v>10122</v>
          </cell>
          <cell r="C339" t="str">
            <v>Paul Humber</v>
          </cell>
          <cell r="D339" t="str">
            <v>PAUL</v>
          </cell>
          <cell r="E339" t="str">
            <v>HUMBER</v>
          </cell>
          <cell r="F339" t="str">
            <v>OGRO4</v>
          </cell>
          <cell r="G339" t="str">
            <v>Line Maintainer - 1st Class</v>
          </cell>
          <cell r="H339" t="str">
            <v>595</v>
          </cell>
          <cell r="I339" t="str">
            <v>Overhead</v>
          </cell>
          <cell r="J339" t="str">
            <v>Full Time - Permanent</v>
          </cell>
          <cell r="K339" t="str">
            <v>LM</v>
          </cell>
          <cell r="L339" t="str">
            <v>Line Maintainer - 1st Class</v>
          </cell>
          <cell r="M339" t="str">
            <v>B</v>
          </cell>
          <cell r="N339" t="str">
            <v>W</v>
          </cell>
          <cell r="O339">
            <v>40</v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>
            <v>0.75</v>
          </cell>
          <cell r="U339" t="str">
            <v>502</v>
          </cell>
          <cell r="V339" t="str">
            <v>102</v>
          </cell>
          <cell r="W339" t="str">
            <v>5020</v>
          </cell>
          <cell r="X339" t="str">
            <v>5020</v>
          </cell>
          <cell r="Y339" t="str">
            <v>5020</v>
          </cell>
          <cell r="Z339">
            <v>9090</v>
          </cell>
        </row>
        <row r="340">
          <cell r="B340" t="str">
            <v>10125</v>
          </cell>
          <cell r="C340" t="str">
            <v>Marc Losier</v>
          </cell>
          <cell r="D340" t="str">
            <v>MARC</v>
          </cell>
          <cell r="E340" t="str">
            <v>LOSIER</v>
          </cell>
          <cell r="F340" t="str">
            <v>OGRO4</v>
          </cell>
          <cell r="G340" t="str">
            <v>Line Maintainer - 1st Class</v>
          </cell>
          <cell r="H340" t="str">
            <v>595</v>
          </cell>
          <cell r="I340" t="str">
            <v>Overhead</v>
          </cell>
          <cell r="J340" t="str">
            <v>Full Time - Permanent</v>
          </cell>
          <cell r="K340" t="str">
            <v>LM</v>
          </cell>
          <cell r="L340" t="str">
            <v>Line Maintainer - 1st Class</v>
          </cell>
          <cell r="M340" t="str">
            <v>B</v>
          </cell>
          <cell r="N340" t="str">
            <v>W</v>
          </cell>
          <cell r="O340">
            <v>40</v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>
            <v>0.75</v>
          </cell>
          <cell r="U340" t="str">
            <v>502</v>
          </cell>
          <cell r="V340" t="str">
            <v>102</v>
          </cell>
          <cell r="W340" t="str">
            <v>5020</v>
          </cell>
          <cell r="X340" t="str">
            <v>5020</v>
          </cell>
          <cell r="Y340" t="str">
            <v>5020</v>
          </cell>
          <cell r="Z340">
            <v>9090</v>
          </cell>
        </row>
        <row r="341">
          <cell r="B341" t="str">
            <v>10137</v>
          </cell>
          <cell r="C341" t="str">
            <v>Randy Murre</v>
          </cell>
          <cell r="D341" t="str">
            <v>RANDY</v>
          </cell>
          <cell r="E341" t="str">
            <v>MURRE</v>
          </cell>
          <cell r="F341" t="str">
            <v>OGRO4</v>
          </cell>
          <cell r="G341" t="str">
            <v>Line Maintainer - 1st Class</v>
          </cell>
          <cell r="H341" t="str">
            <v>595</v>
          </cell>
          <cell r="I341" t="str">
            <v>Overhead</v>
          </cell>
          <cell r="J341" t="str">
            <v>Full Time - Permanent</v>
          </cell>
          <cell r="K341" t="str">
            <v>LM</v>
          </cell>
          <cell r="L341" t="str">
            <v>Line Maintainer - 1st Class</v>
          </cell>
          <cell r="M341" t="str">
            <v>B</v>
          </cell>
          <cell r="N341" t="str">
            <v>W</v>
          </cell>
          <cell r="O341">
            <v>40</v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>
            <v>0.75</v>
          </cell>
          <cell r="U341" t="str">
            <v>502</v>
          </cell>
          <cell r="V341" t="str">
            <v>102</v>
          </cell>
          <cell r="W341" t="str">
            <v>5020</v>
          </cell>
          <cell r="X341" t="str">
            <v>5020</v>
          </cell>
          <cell r="Y341" t="str">
            <v>5020</v>
          </cell>
          <cell r="Z341">
            <v>9090</v>
          </cell>
        </row>
        <row r="342">
          <cell r="B342" t="str">
            <v>10138</v>
          </cell>
          <cell r="C342" t="str">
            <v>Michael Mussat</v>
          </cell>
          <cell r="D342" t="str">
            <v>MICHAEL</v>
          </cell>
          <cell r="E342" t="str">
            <v>MUSSAT</v>
          </cell>
          <cell r="F342" t="str">
            <v>OGRO4</v>
          </cell>
          <cell r="G342" t="str">
            <v>Line Maintainer - 1st Class</v>
          </cell>
          <cell r="H342" t="str">
            <v>595</v>
          </cell>
          <cell r="I342" t="str">
            <v>Overhead</v>
          </cell>
          <cell r="J342" t="str">
            <v>Full Time - Permanent</v>
          </cell>
          <cell r="K342" t="str">
            <v>LM</v>
          </cell>
          <cell r="L342" t="str">
            <v>Line Maintainer - 1st Class</v>
          </cell>
          <cell r="M342" t="str">
            <v>B</v>
          </cell>
          <cell r="N342" t="str">
            <v>W</v>
          </cell>
          <cell r="O342">
            <v>40</v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>
            <v>0.75</v>
          </cell>
          <cell r="U342" t="str">
            <v>502</v>
          </cell>
          <cell r="V342" t="str">
            <v>102</v>
          </cell>
          <cell r="W342" t="str">
            <v>5020</v>
          </cell>
          <cell r="X342" t="str">
            <v>5020</v>
          </cell>
          <cell r="Y342" t="str">
            <v>5020</v>
          </cell>
          <cell r="Z342">
            <v>9090</v>
          </cell>
        </row>
        <row r="343">
          <cell r="B343" t="str">
            <v>10159</v>
          </cell>
          <cell r="C343" t="str">
            <v>George Schachtschneider</v>
          </cell>
          <cell r="D343" t="str">
            <v>GEORGE</v>
          </cell>
          <cell r="E343" t="str">
            <v>SCHACHTSCHNEIDER</v>
          </cell>
          <cell r="F343" t="str">
            <v>OGRO4</v>
          </cell>
          <cell r="G343" t="str">
            <v>Lead Hand</v>
          </cell>
          <cell r="H343" t="str">
            <v>595</v>
          </cell>
          <cell r="I343" t="str">
            <v>Overhead</v>
          </cell>
          <cell r="J343" t="str">
            <v>Full Time - Permanent</v>
          </cell>
          <cell r="K343" t="str">
            <v>LH</v>
          </cell>
          <cell r="L343" t="str">
            <v>Lead Hand</v>
          </cell>
          <cell r="M343" t="str">
            <v>B</v>
          </cell>
          <cell r="N343" t="str">
            <v>W</v>
          </cell>
          <cell r="O343">
            <v>40</v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>
            <v>0.75</v>
          </cell>
          <cell r="U343" t="str">
            <v>502</v>
          </cell>
          <cell r="V343" t="str">
            <v>102</v>
          </cell>
          <cell r="W343" t="str">
            <v>5020</v>
          </cell>
          <cell r="X343" t="str">
            <v>5020</v>
          </cell>
          <cell r="Y343" t="str">
            <v>5020</v>
          </cell>
          <cell r="Z343">
            <v>9090</v>
          </cell>
        </row>
        <row r="344">
          <cell r="B344" t="str">
            <v>10160</v>
          </cell>
          <cell r="C344" t="str">
            <v>John Selkirk</v>
          </cell>
          <cell r="D344" t="str">
            <v>JOHN</v>
          </cell>
          <cell r="E344" t="str">
            <v>SELKIRK</v>
          </cell>
          <cell r="F344" t="str">
            <v>OGRO4</v>
          </cell>
          <cell r="G344" t="str">
            <v>Lead Hand</v>
          </cell>
          <cell r="H344" t="str">
            <v>595</v>
          </cell>
          <cell r="I344" t="str">
            <v>Overhead</v>
          </cell>
          <cell r="J344" t="str">
            <v>Full Time - Permanent</v>
          </cell>
          <cell r="K344" t="str">
            <v>LH</v>
          </cell>
          <cell r="L344" t="str">
            <v>Lead Hand</v>
          </cell>
          <cell r="M344" t="str">
            <v>B</v>
          </cell>
          <cell r="N344" t="str">
            <v>W</v>
          </cell>
          <cell r="O344">
            <v>40</v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>
            <v>0.75</v>
          </cell>
          <cell r="U344" t="str">
            <v>502</v>
          </cell>
          <cell r="V344" t="str">
            <v>102</v>
          </cell>
          <cell r="W344" t="str">
            <v>5020</v>
          </cell>
          <cell r="X344" t="str">
            <v>5020</v>
          </cell>
          <cell r="Y344" t="str">
            <v>5020</v>
          </cell>
          <cell r="Z344">
            <v>9090</v>
          </cell>
        </row>
        <row r="345">
          <cell r="B345" t="str">
            <v>10161</v>
          </cell>
          <cell r="C345" t="str">
            <v>Matthew Shannon</v>
          </cell>
          <cell r="D345" t="str">
            <v>MATTHEW</v>
          </cell>
          <cell r="E345" t="str">
            <v>SHANNON</v>
          </cell>
          <cell r="F345" t="str">
            <v>OGRO4</v>
          </cell>
          <cell r="G345" t="str">
            <v>Line Maintainer - 1st Class</v>
          </cell>
          <cell r="H345" t="str">
            <v>595</v>
          </cell>
          <cell r="I345" t="str">
            <v>Overhead</v>
          </cell>
          <cell r="J345" t="str">
            <v>Full Time - Permanent</v>
          </cell>
          <cell r="K345" t="str">
            <v>LM</v>
          </cell>
          <cell r="L345" t="str">
            <v>Line Maintainer - 1st Class</v>
          </cell>
          <cell r="M345" t="str">
            <v>B</v>
          </cell>
          <cell r="N345" t="str">
            <v>W</v>
          </cell>
          <cell r="O345">
            <v>40</v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>
            <v>0.75</v>
          </cell>
          <cell r="U345" t="str">
            <v>502</v>
          </cell>
          <cell r="V345" t="str">
            <v>102</v>
          </cell>
          <cell r="W345" t="str">
            <v>5020</v>
          </cell>
          <cell r="X345" t="str">
            <v>5020</v>
          </cell>
          <cell r="Y345" t="str">
            <v>5020</v>
          </cell>
          <cell r="Z345">
            <v>9090</v>
          </cell>
        </row>
        <row r="346">
          <cell r="B346" t="str">
            <v>10200</v>
          </cell>
          <cell r="C346" t="str">
            <v>Claudio Zugno</v>
          </cell>
          <cell r="D346" t="str">
            <v>CLAUDIO</v>
          </cell>
          <cell r="E346" t="str">
            <v>ZUGNO</v>
          </cell>
          <cell r="F346" t="str">
            <v>OGRO4</v>
          </cell>
          <cell r="G346" t="str">
            <v>Line Maintainer - 1st Class</v>
          </cell>
          <cell r="H346" t="str">
            <v>595</v>
          </cell>
          <cell r="I346" t="str">
            <v>Overhead</v>
          </cell>
          <cell r="J346" t="str">
            <v>Full Time - Permanent</v>
          </cell>
          <cell r="K346" t="str">
            <v>LM</v>
          </cell>
          <cell r="L346" t="str">
            <v>Line Maintainer - 1st Class</v>
          </cell>
          <cell r="M346" t="str">
            <v>B</v>
          </cell>
          <cell r="N346" t="str">
            <v>W</v>
          </cell>
          <cell r="O346">
            <v>40</v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>
            <v>0.75</v>
          </cell>
          <cell r="U346" t="str">
            <v>502</v>
          </cell>
          <cell r="V346" t="str">
            <v>102</v>
          </cell>
          <cell r="W346" t="str">
            <v>5020</v>
          </cell>
          <cell r="X346" t="str">
            <v>5020</v>
          </cell>
          <cell r="Y346" t="str">
            <v>5020</v>
          </cell>
          <cell r="Z346">
            <v>9090</v>
          </cell>
        </row>
        <row r="347">
          <cell r="B347" t="str">
            <v>10232</v>
          </cell>
          <cell r="C347" t="str">
            <v>Fred May</v>
          </cell>
          <cell r="D347" t="str">
            <v>FRED</v>
          </cell>
          <cell r="E347" t="str">
            <v>MAY</v>
          </cell>
          <cell r="F347" t="str">
            <v>SLIN1</v>
          </cell>
          <cell r="G347" t="str">
            <v>Supervisor, Lines</v>
          </cell>
          <cell r="H347" t="str">
            <v>595</v>
          </cell>
          <cell r="I347" t="str">
            <v>Overhead</v>
          </cell>
          <cell r="J347" t="str">
            <v>Full Time - Permanent</v>
          </cell>
          <cell r="K347" t="str">
            <v>SLIN</v>
          </cell>
          <cell r="L347" t="str">
            <v>Supervisor, Lines</v>
          </cell>
          <cell r="M347" t="str">
            <v>N</v>
          </cell>
          <cell r="N347" t="str">
            <v>W</v>
          </cell>
          <cell r="O347">
            <v>40</v>
          </cell>
          <cell r="P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>
            <v>0.75</v>
          </cell>
          <cell r="U347" t="str">
            <v>502</v>
          </cell>
          <cell r="V347" t="str">
            <v>102</v>
          </cell>
          <cell r="W347" t="str">
            <v>5020</v>
          </cell>
          <cell r="X347" t="str">
            <v>5020</v>
          </cell>
          <cell r="Y347" t="str">
            <v>5020</v>
          </cell>
          <cell r="Z347">
            <v>9090</v>
          </cell>
        </row>
        <row r="348">
          <cell r="B348" t="str">
            <v>10241</v>
          </cell>
          <cell r="C348" t="str">
            <v>Paul Nixon</v>
          </cell>
          <cell r="D348" t="str">
            <v>PAUL</v>
          </cell>
          <cell r="E348" t="str">
            <v>NIXON</v>
          </cell>
          <cell r="F348" t="str">
            <v>OGRO4</v>
          </cell>
          <cell r="G348" t="str">
            <v>Line Maintainer - 1st Class</v>
          </cell>
          <cell r="H348" t="str">
            <v>595</v>
          </cell>
          <cell r="I348" t="str">
            <v>Overhead</v>
          </cell>
          <cell r="J348" t="str">
            <v>Full Time - Permanent</v>
          </cell>
          <cell r="K348" t="str">
            <v>LM</v>
          </cell>
          <cell r="L348" t="str">
            <v>Line Maintainer - 1st Class</v>
          </cell>
          <cell r="M348" t="str">
            <v>B</v>
          </cell>
          <cell r="N348" t="str">
            <v>W</v>
          </cell>
          <cell r="O348">
            <v>40</v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>
            <v>0.75</v>
          </cell>
          <cell r="U348" t="str">
            <v>502</v>
          </cell>
          <cell r="V348" t="str">
            <v>102</v>
          </cell>
          <cell r="W348" t="str">
            <v>5020</v>
          </cell>
          <cell r="X348" t="str">
            <v>5020</v>
          </cell>
          <cell r="Y348" t="str">
            <v>5020</v>
          </cell>
          <cell r="Z348">
            <v>9090</v>
          </cell>
        </row>
        <row r="349">
          <cell r="B349" t="str">
            <v>10315</v>
          </cell>
          <cell r="C349" t="str">
            <v>Jeff Macdonald</v>
          </cell>
          <cell r="D349" t="str">
            <v>JEFF</v>
          </cell>
          <cell r="E349" t="str">
            <v>MACDONALD</v>
          </cell>
          <cell r="F349" t="str">
            <v>OGRO4</v>
          </cell>
          <cell r="G349" t="str">
            <v>Troubleperson</v>
          </cell>
          <cell r="H349" t="str">
            <v>595</v>
          </cell>
          <cell r="I349" t="str">
            <v>Overhead</v>
          </cell>
          <cell r="J349" t="str">
            <v>Full Time - Permanent</v>
          </cell>
          <cell r="K349" t="str">
            <v>TRBL</v>
          </cell>
          <cell r="L349" t="str">
            <v>Troubleperson</v>
          </cell>
          <cell r="M349" t="str">
            <v>B</v>
          </cell>
          <cell r="N349" t="str">
            <v>W</v>
          </cell>
          <cell r="O349">
            <v>40</v>
          </cell>
          <cell r="P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>
            <v>0.75</v>
          </cell>
          <cell r="U349" t="str">
            <v>502</v>
          </cell>
          <cell r="V349" t="str">
            <v>102</v>
          </cell>
          <cell r="W349" t="str">
            <v>5020</v>
          </cell>
          <cell r="X349" t="str">
            <v>5020</v>
          </cell>
          <cell r="Y349" t="str">
            <v>5020</v>
          </cell>
          <cell r="Z349">
            <v>9090</v>
          </cell>
        </row>
        <row r="350">
          <cell r="B350" t="str">
            <v>10321</v>
          </cell>
          <cell r="C350" t="str">
            <v>Dave Pressley</v>
          </cell>
          <cell r="D350" t="str">
            <v>DAVE</v>
          </cell>
          <cell r="E350" t="str">
            <v>PRESSLEY</v>
          </cell>
          <cell r="F350" t="str">
            <v>OGRO4</v>
          </cell>
          <cell r="G350" t="str">
            <v>Line Maintainer - 2nd Class</v>
          </cell>
          <cell r="H350" t="str">
            <v>595</v>
          </cell>
          <cell r="I350" t="str">
            <v>Overhead</v>
          </cell>
          <cell r="J350" t="str">
            <v>Full Time - Permanent</v>
          </cell>
          <cell r="K350" t="str">
            <v>LM2</v>
          </cell>
          <cell r="L350" t="str">
            <v>Line Maintainer - 2nd Class</v>
          </cell>
          <cell r="M350" t="str">
            <v>B</v>
          </cell>
          <cell r="N350" t="str">
            <v>W</v>
          </cell>
          <cell r="O350">
            <v>40</v>
          </cell>
          <cell r="P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>
            <v>0.75</v>
          </cell>
          <cell r="U350" t="str">
            <v>502</v>
          </cell>
          <cell r="V350" t="str">
            <v>102</v>
          </cell>
          <cell r="W350" t="str">
            <v>5020</v>
          </cell>
          <cell r="X350" t="str">
            <v>5020</v>
          </cell>
          <cell r="Y350" t="str">
            <v>5020</v>
          </cell>
          <cell r="Z350">
            <v>9090</v>
          </cell>
        </row>
        <row r="351">
          <cell r="B351" t="str">
            <v>10382</v>
          </cell>
          <cell r="C351" t="str">
            <v>Brad Carr</v>
          </cell>
          <cell r="D351" t="str">
            <v>BRAD</v>
          </cell>
          <cell r="E351" t="str">
            <v>CARR</v>
          </cell>
          <cell r="F351" t="str">
            <v>SLIN1</v>
          </cell>
          <cell r="G351" t="str">
            <v>Supervisor, Lines</v>
          </cell>
          <cell r="H351" t="str">
            <v>595</v>
          </cell>
          <cell r="I351" t="str">
            <v>Overhead</v>
          </cell>
          <cell r="J351" t="str">
            <v>Full Time - Permanent</v>
          </cell>
          <cell r="K351" t="str">
            <v>SLIN</v>
          </cell>
          <cell r="L351" t="str">
            <v>Supervisor, Lines</v>
          </cell>
          <cell r="M351" t="str">
            <v>N</v>
          </cell>
          <cell r="N351" t="str">
            <v>W</v>
          </cell>
          <cell r="O351">
            <v>40</v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>
            <v>0.75</v>
          </cell>
          <cell r="U351" t="str">
            <v>502</v>
          </cell>
          <cell r="V351" t="str">
            <v>102</v>
          </cell>
          <cell r="W351" t="str">
            <v>5020</v>
          </cell>
          <cell r="X351" t="str">
            <v>5020</v>
          </cell>
          <cell r="Y351" t="str">
            <v>5020</v>
          </cell>
          <cell r="Z351">
            <v>9090</v>
          </cell>
        </row>
        <row r="352">
          <cell r="B352" t="str">
            <v>10394</v>
          </cell>
          <cell r="C352" t="str">
            <v>Russell Fisher</v>
          </cell>
          <cell r="D352" t="str">
            <v>RUSSELL</v>
          </cell>
          <cell r="E352" t="str">
            <v>FISHER</v>
          </cell>
          <cell r="F352" t="str">
            <v>OGRO4</v>
          </cell>
          <cell r="G352" t="str">
            <v>Troubleperson</v>
          </cell>
          <cell r="H352" t="str">
            <v>595</v>
          </cell>
          <cell r="I352" t="str">
            <v>Overhead</v>
          </cell>
          <cell r="J352" t="str">
            <v>Full Time - Permanent</v>
          </cell>
          <cell r="K352" t="str">
            <v>TRBL</v>
          </cell>
          <cell r="L352" t="str">
            <v>Troubleperson</v>
          </cell>
          <cell r="M352" t="str">
            <v>B</v>
          </cell>
          <cell r="N352" t="str">
            <v>W</v>
          </cell>
          <cell r="O352">
            <v>40</v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>
            <v>0.75</v>
          </cell>
          <cell r="U352" t="str">
            <v>502</v>
          </cell>
          <cell r="V352" t="str">
            <v>102</v>
          </cell>
          <cell r="W352" t="str">
            <v>5020</v>
          </cell>
          <cell r="X352" t="str">
            <v>5020</v>
          </cell>
          <cell r="Y352" t="str">
            <v>5020</v>
          </cell>
          <cell r="Z352">
            <v>9090</v>
          </cell>
        </row>
        <row r="353">
          <cell r="B353" t="str">
            <v>10478</v>
          </cell>
          <cell r="C353" t="str">
            <v>Corey Henderson</v>
          </cell>
          <cell r="D353" t="str">
            <v>COREY</v>
          </cell>
          <cell r="E353" t="str">
            <v>HENDERSON</v>
          </cell>
          <cell r="F353" t="str">
            <v>MLIN</v>
          </cell>
          <cell r="G353" t="str">
            <v>Manager, Lines</v>
          </cell>
          <cell r="H353" t="str">
            <v>595</v>
          </cell>
          <cell r="I353" t="str">
            <v>Overhead</v>
          </cell>
          <cell r="J353" t="str">
            <v>Full Time - Permanent</v>
          </cell>
          <cell r="K353" t="str">
            <v>MLIN</v>
          </cell>
          <cell r="L353" t="str">
            <v>Manager, Lines</v>
          </cell>
          <cell r="M353" t="str">
            <v>N</v>
          </cell>
          <cell r="N353" t="str">
            <v>P</v>
          </cell>
          <cell r="O353">
            <v>40</v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>
            <v>0.75</v>
          </cell>
          <cell r="U353" t="str">
            <v>502</v>
          </cell>
          <cell r="V353" t="str">
            <v>102</v>
          </cell>
          <cell r="W353" t="str">
            <v>5005</v>
          </cell>
          <cell r="X353" t="str">
            <v>5005</v>
          </cell>
          <cell r="Y353" t="str">
            <v>5005</v>
          </cell>
          <cell r="Z353" t="str">
            <v>5005</v>
          </cell>
        </row>
        <row r="354">
          <cell r="B354" t="str">
            <v>10766</v>
          </cell>
          <cell r="C354" t="str">
            <v>Randal Penney</v>
          </cell>
          <cell r="D354" t="str">
            <v>RANDAL</v>
          </cell>
          <cell r="E354" t="str">
            <v>PENNEY</v>
          </cell>
          <cell r="F354" t="str">
            <v>OGRO4</v>
          </cell>
          <cell r="G354" t="str">
            <v>Troubleperson</v>
          </cell>
          <cell r="H354" t="str">
            <v>595</v>
          </cell>
          <cell r="I354" t="str">
            <v>Overhead</v>
          </cell>
          <cell r="J354" t="str">
            <v>Full Time - Permanent</v>
          </cell>
          <cell r="K354" t="str">
            <v>TRBL</v>
          </cell>
          <cell r="L354" t="str">
            <v>Troubleperson</v>
          </cell>
          <cell r="M354" t="str">
            <v>B</v>
          </cell>
          <cell r="N354" t="str">
            <v>W</v>
          </cell>
          <cell r="O354">
            <v>40</v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>
            <v>0.75</v>
          </cell>
          <cell r="U354" t="str">
            <v>502</v>
          </cell>
          <cell r="V354" t="str">
            <v>102</v>
          </cell>
          <cell r="W354" t="str">
            <v>5020</v>
          </cell>
          <cell r="X354" t="str">
            <v>5020</v>
          </cell>
          <cell r="Y354" t="str">
            <v>5020</v>
          </cell>
          <cell r="Z354">
            <v>9090</v>
          </cell>
        </row>
        <row r="355">
          <cell r="B355" t="str">
            <v>10790</v>
          </cell>
          <cell r="C355" t="str">
            <v>Marjorie Richards</v>
          </cell>
          <cell r="D355" t="str">
            <v>MARJORIE</v>
          </cell>
          <cell r="E355" t="str">
            <v>RICHARDS</v>
          </cell>
          <cell r="F355" t="str">
            <v>VPCOR</v>
          </cell>
          <cell r="G355" t="str">
            <v>Vice President, Corporate Services</v>
          </cell>
          <cell r="H355" t="str">
            <v>600</v>
          </cell>
          <cell r="I355" t="str">
            <v>Corporate Services - Executive</v>
          </cell>
          <cell r="J355" t="str">
            <v>Full Time - Permanent</v>
          </cell>
          <cell r="K355" t="str">
            <v>VPCORP</v>
          </cell>
          <cell r="L355" t="str">
            <v>Vice President, Corporate Services</v>
          </cell>
          <cell r="M355" t="str">
            <v>N</v>
          </cell>
          <cell r="N355" t="str">
            <v>P</v>
          </cell>
          <cell r="O355">
            <v>35</v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>
            <v>0.7</v>
          </cell>
          <cell r="U355" t="str">
            <v>600</v>
          </cell>
          <cell r="V355" t="str">
            <v>101</v>
          </cell>
          <cell r="W355" t="str">
            <v>5605</v>
          </cell>
          <cell r="X355" t="str">
            <v>5605</v>
          </cell>
          <cell r="Y355" t="str">
            <v>5605</v>
          </cell>
          <cell r="Z355" t="str">
            <v>5605</v>
          </cell>
        </row>
        <row r="356">
          <cell r="B356" t="str">
            <v>10015</v>
          </cell>
          <cell r="C356" t="str">
            <v>Sue Stangret</v>
          </cell>
          <cell r="D356" t="str">
            <v>SUE</v>
          </cell>
          <cell r="E356" t="str">
            <v>STANGRET</v>
          </cell>
          <cell r="F356" t="str">
            <v>SPHS</v>
          </cell>
          <cell r="G356" t="str">
            <v>Specialist, Health and Safety</v>
          </cell>
          <cell r="H356" t="str">
            <v>601</v>
          </cell>
          <cell r="I356" t="str">
            <v>Healthy Workplace &amp; Safety</v>
          </cell>
          <cell r="J356" t="str">
            <v>Full Time - Permanent</v>
          </cell>
          <cell r="K356" t="str">
            <v>SPEHS</v>
          </cell>
          <cell r="L356" t="str">
            <v>Specialist, Health and Safety</v>
          </cell>
          <cell r="M356" t="str">
            <v>N</v>
          </cell>
          <cell r="N356" t="str">
            <v>P</v>
          </cell>
          <cell r="O356">
            <v>35</v>
          </cell>
          <cell r="P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>
            <v>0.55000000000000004</v>
          </cell>
          <cell r="U356" t="str">
            <v>601</v>
          </cell>
          <cell r="V356" t="str">
            <v>101</v>
          </cell>
          <cell r="W356" t="str">
            <v>5615</v>
          </cell>
          <cell r="X356" t="str">
            <v>5615</v>
          </cell>
          <cell r="Y356" t="str">
            <v>5615</v>
          </cell>
          <cell r="Z356" t="str">
            <v>5615</v>
          </cell>
        </row>
        <row r="357">
          <cell r="B357" t="str">
            <v>10898</v>
          </cell>
          <cell r="C357" t="str">
            <v>Andy Kerr</v>
          </cell>
          <cell r="D357" t="str">
            <v/>
          </cell>
          <cell r="E357" t="str">
            <v/>
          </cell>
          <cell r="F357" t="str">
            <v/>
          </cell>
          <cell r="G357" t="str">
            <v>MANAGER, HEALTHY WORKPLACE AND SAFET"Y</v>
          </cell>
          <cell r="H357" t="str">
            <v>601</v>
          </cell>
          <cell r="I357" t="str">
            <v>Healthy Workplace &amp; Safety</v>
          </cell>
          <cell r="J357" t="str">
            <v>Full Time - Permanent</v>
          </cell>
          <cell r="K357" t="str">
            <v/>
          </cell>
          <cell r="L357" t="str">
            <v>MANAGER, HEALTHY WORKPLACE AND SAFET"Y</v>
          </cell>
          <cell r="M357" t="str">
            <v>N</v>
          </cell>
          <cell r="N357" t="str">
            <v>P</v>
          </cell>
          <cell r="O357">
            <v>35</v>
          </cell>
          <cell r="P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>
            <v>0.55000000000000004</v>
          </cell>
          <cell r="U357" t="str">
            <v>601</v>
          </cell>
          <cell r="V357" t="str">
            <v>101</v>
          </cell>
          <cell r="W357" t="str">
            <v>5610</v>
          </cell>
          <cell r="X357" t="str">
            <v>5610</v>
          </cell>
          <cell r="Y357" t="str">
            <v>5610</v>
          </cell>
          <cell r="Z357" t="str">
            <v>5610</v>
          </cell>
        </row>
        <row r="358">
          <cell r="B358" t="str">
            <v>10009</v>
          </cell>
          <cell r="C358" t="str">
            <v>Linda Bourgeois</v>
          </cell>
          <cell r="D358" t="str">
            <v>LINDA</v>
          </cell>
          <cell r="E358" t="str">
            <v>BOURGEOIS</v>
          </cell>
          <cell r="F358" t="str">
            <v>COHR</v>
          </cell>
          <cell r="G358" t="str">
            <v>Coordinator, Human Resources</v>
          </cell>
          <cell r="H358" t="str">
            <v>620</v>
          </cell>
          <cell r="I358" t="str">
            <v>Human Resources</v>
          </cell>
          <cell r="J358" t="str">
            <v>Full Time - Permanent</v>
          </cell>
          <cell r="K358" t="str">
            <v>COOHR</v>
          </cell>
          <cell r="L358" t="str">
            <v>Coordinator, Human Resources</v>
          </cell>
          <cell r="M358" t="str">
            <v>N</v>
          </cell>
          <cell r="N358" t="str">
            <v>P</v>
          </cell>
          <cell r="O358">
            <v>35</v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>
            <v>0.55000000000000004</v>
          </cell>
          <cell r="U358" t="str">
            <v>620</v>
          </cell>
          <cell r="V358" t="str">
            <v>101</v>
          </cell>
          <cell r="W358" t="str">
            <v>5615</v>
          </cell>
          <cell r="X358" t="str">
            <v>5615</v>
          </cell>
          <cell r="Y358" t="str">
            <v>5615</v>
          </cell>
          <cell r="Z358" t="str">
            <v>5615</v>
          </cell>
        </row>
        <row r="359">
          <cell r="B359" t="str">
            <v>10011</v>
          </cell>
          <cell r="C359" t="str">
            <v>Deanna Candlish</v>
          </cell>
          <cell r="D359" t="str">
            <v>DEANNA</v>
          </cell>
          <cell r="E359" t="str">
            <v>CANDLISH</v>
          </cell>
          <cell r="F359" t="str">
            <v>ADHR</v>
          </cell>
          <cell r="G359" t="str">
            <v>Advisor, Human Resources</v>
          </cell>
          <cell r="H359" t="str">
            <v>620</v>
          </cell>
          <cell r="I359" t="str">
            <v>Human Resources</v>
          </cell>
          <cell r="J359" t="str">
            <v>Full Time - Permanent</v>
          </cell>
          <cell r="K359" t="str">
            <v>HRA</v>
          </cell>
          <cell r="L359" t="str">
            <v>Advisor, Human Resources</v>
          </cell>
          <cell r="M359" t="str">
            <v>N</v>
          </cell>
          <cell r="N359" t="str">
            <v>P</v>
          </cell>
          <cell r="O359">
            <v>35</v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>
            <v>0.55000000000000004</v>
          </cell>
          <cell r="U359" t="str">
            <v>620</v>
          </cell>
          <cell r="V359" t="str">
            <v>101</v>
          </cell>
          <cell r="W359" t="str">
            <v>5615</v>
          </cell>
          <cell r="X359" t="str">
            <v>5615</v>
          </cell>
          <cell r="Y359" t="str">
            <v>5615</v>
          </cell>
          <cell r="Z359" t="str">
            <v>5615</v>
          </cell>
        </row>
        <row r="360">
          <cell r="B360" t="str">
            <v>10485</v>
          </cell>
          <cell r="C360" t="str">
            <v>Lise Galli</v>
          </cell>
          <cell r="D360" t="str">
            <v>LISE</v>
          </cell>
          <cell r="E360" t="str">
            <v>GALLI</v>
          </cell>
          <cell r="F360" t="str">
            <v>DHR</v>
          </cell>
          <cell r="G360" t="str">
            <v>Director, Human Resources</v>
          </cell>
          <cell r="H360" t="str">
            <v>620</v>
          </cell>
          <cell r="I360" t="str">
            <v>Human Resources</v>
          </cell>
          <cell r="J360" t="str">
            <v>Full Time - Permanent</v>
          </cell>
          <cell r="K360" t="str">
            <v>DHR</v>
          </cell>
          <cell r="L360" t="str">
            <v>Director, Human Resources</v>
          </cell>
          <cell r="M360" t="str">
            <v>N</v>
          </cell>
          <cell r="N360" t="str">
            <v>P</v>
          </cell>
          <cell r="O360">
            <v>35</v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>
            <v>0.55000000000000004</v>
          </cell>
          <cell r="U360" t="str">
            <v>620</v>
          </cell>
          <cell r="V360" t="str">
            <v>101</v>
          </cell>
          <cell r="W360" t="str">
            <v>5610</v>
          </cell>
          <cell r="X360" t="str">
            <v>5610</v>
          </cell>
          <cell r="Y360" t="str">
            <v>5610</v>
          </cell>
          <cell r="Z360" t="str">
            <v>5610</v>
          </cell>
        </row>
        <row r="361">
          <cell r="B361" t="str">
            <v>10502</v>
          </cell>
          <cell r="C361" t="str">
            <v>Jennifer Lindley</v>
          </cell>
          <cell r="D361" t="str">
            <v>JENNIFER</v>
          </cell>
          <cell r="E361" t="str">
            <v>LINDLEY</v>
          </cell>
          <cell r="F361" t="str">
            <v>LTD</v>
          </cell>
          <cell r="G361" t="str">
            <v>Lead, Training &amp; Development</v>
          </cell>
          <cell r="H361" t="str">
            <v>620</v>
          </cell>
          <cell r="I361" t="str">
            <v>Human Resources</v>
          </cell>
          <cell r="J361" t="str">
            <v>Full Time - Permanent</v>
          </cell>
          <cell r="K361" t="str">
            <v>LTD</v>
          </cell>
          <cell r="L361" t="str">
            <v>Lead, Training &amp; Development</v>
          </cell>
          <cell r="M361" t="str">
            <v>N</v>
          </cell>
          <cell r="N361" t="str">
            <v>P</v>
          </cell>
          <cell r="O361">
            <v>35</v>
          </cell>
          <cell r="P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>
            <v>0.55000000000000004</v>
          </cell>
          <cell r="U361" t="str">
            <v>620</v>
          </cell>
          <cell r="V361" t="str">
            <v>101</v>
          </cell>
          <cell r="W361" t="str">
            <v>5615</v>
          </cell>
          <cell r="X361" t="str">
            <v>5615</v>
          </cell>
          <cell r="Y361" t="str">
            <v>5615</v>
          </cell>
          <cell r="Z361" t="str">
            <v>5615</v>
          </cell>
        </row>
        <row r="362">
          <cell r="B362" t="str">
            <v>10805</v>
          </cell>
          <cell r="C362" t="str">
            <v>Girvan Gray</v>
          </cell>
          <cell r="D362" t="str">
            <v>Girvan</v>
          </cell>
          <cell r="E362" t="str">
            <v>Gray</v>
          </cell>
          <cell r="F362" t="str">
            <v>COTRA</v>
          </cell>
          <cell r="G362" t="str">
            <v>Coordinator, Training</v>
          </cell>
          <cell r="H362" t="str">
            <v>620</v>
          </cell>
          <cell r="I362" t="str">
            <v>Human Resources</v>
          </cell>
          <cell r="J362" t="str">
            <v>Full Time - Permanent</v>
          </cell>
          <cell r="K362" t="str">
            <v>COOTRA</v>
          </cell>
          <cell r="L362" t="str">
            <v>Coordinator, Training</v>
          </cell>
          <cell r="M362" t="str">
            <v>N</v>
          </cell>
          <cell r="N362" t="str">
            <v>P</v>
          </cell>
          <cell r="O362">
            <v>35</v>
          </cell>
          <cell r="P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>
            <v>0.55000000000000004</v>
          </cell>
          <cell r="U362" t="str">
            <v>620</v>
          </cell>
          <cell r="V362" t="str">
            <v>101</v>
          </cell>
          <cell r="W362" t="str">
            <v>5615</v>
          </cell>
          <cell r="X362" t="str">
            <v>5615</v>
          </cell>
          <cell r="Y362" t="str">
            <v>5615</v>
          </cell>
          <cell r="Z362" t="str">
            <v>5615</v>
          </cell>
        </row>
        <row r="363">
          <cell r="B363" t="str">
            <v>10811</v>
          </cell>
          <cell r="C363" t="str">
            <v>Franca Amaral</v>
          </cell>
          <cell r="D363" t="str">
            <v>FRANCA</v>
          </cell>
          <cell r="E363" t="str">
            <v>AMARAL</v>
          </cell>
          <cell r="F363" t="str">
            <v>PAY</v>
          </cell>
          <cell r="G363" t="str">
            <v>Specialist, Payroll</v>
          </cell>
          <cell r="H363" t="str">
            <v>620</v>
          </cell>
          <cell r="I363" t="str">
            <v>Human Resources</v>
          </cell>
          <cell r="J363" t="str">
            <v>Full Time - Permanent</v>
          </cell>
          <cell r="K363" t="str">
            <v>SPEPAY</v>
          </cell>
          <cell r="L363" t="str">
            <v>Specialist, Payroll</v>
          </cell>
          <cell r="M363" t="str">
            <v>N</v>
          </cell>
          <cell r="N363" t="str">
            <v>P</v>
          </cell>
          <cell r="O363">
            <v>35</v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>
            <v>0.55000000000000004</v>
          </cell>
          <cell r="U363" t="str">
            <v>620</v>
          </cell>
          <cell r="V363" t="str">
            <v>101</v>
          </cell>
          <cell r="W363" t="str">
            <v>5615</v>
          </cell>
          <cell r="X363" t="str">
            <v>5615</v>
          </cell>
          <cell r="Y363" t="str">
            <v>5615</v>
          </cell>
          <cell r="Z363" t="str">
            <v>5615</v>
          </cell>
        </row>
        <row r="364">
          <cell r="B364" t="str">
            <v>10821</v>
          </cell>
          <cell r="C364" t="str">
            <v>Nigel Harnanan</v>
          </cell>
          <cell r="D364" t="str">
            <v>Nigel</v>
          </cell>
          <cell r="E364" t="str">
            <v>Harnanan</v>
          </cell>
          <cell r="F364" t="str">
            <v>CHGMG</v>
          </cell>
          <cell r="G364" t="str">
            <v>Specialist, Change Management</v>
          </cell>
          <cell r="H364" t="str">
            <v>620</v>
          </cell>
          <cell r="I364" t="str">
            <v>Human Resources</v>
          </cell>
          <cell r="J364" t="str">
            <v>Full Time - Permanent</v>
          </cell>
          <cell r="K364" t="str">
            <v>SPECMG</v>
          </cell>
          <cell r="L364" t="str">
            <v>Specialist, Change Management</v>
          </cell>
          <cell r="M364" t="str">
            <v>N</v>
          </cell>
          <cell r="N364" t="str">
            <v>P</v>
          </cell>
          <cell r="O364">
            <v>35</v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>
            <v>0.55000000000000004</v>
          </cell>
          <cell r="U364" t="str">
            <v>620</v>
          </cell>
          <cell r="V364" t="str">
            <v>101</v>
          </cell>
          <cell r="W364" t="str">
            <v>5615</v>
          </cell>
          <cell r="X364" t="str">
            <v>5615</v>
          </cell>
          <cell r="Y364" t="str">
            <v>5615</v>
          </cell>
          <cell r="Z364" t="str">
            <v>5615</v>
          </cell>
        </row>
        <row r="365">
          <cell r="B365" t="str">
            <v>10852</v>
          </cell>
          <cell r="C365" t="str">
            <v>Henry Winter</v>
          </cell>
          <cell r="D365" t="str">
            <v>HENRY</v>
          </cell>
          <cell r="E365" t="str">
            <v>WINTER</v>
          </cell>
          <cell r="F365" t="str">
            <v>MEREL</v>
          </cell>
          <cell r="G365" t="str">
            <v>Manager, Employee Relations</v>
          </cell>
          <cell r="H365" t="str">
            <v>620</v>
          </cell>
          <cell r="I365" t="str">
            <v>Human Resources</v>
          </cell>
          <cell r="J365" t="str">
            <v>Full Time - Permanent</v>
          </cell>
          <cell r="K365" t="str">
            <v>MER</v>
          </cell>
          <cell r="L365" t="str">
            <v>Manager, Employee Relations</v>
          </cell>
          <cell r="M365" t="str">
            <v>N</v>
          </cell>
          <cell r="N365" t="str">
            <v>P</v>
          </cell>
          <cell r="O365">
            <v>35</v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>
            <v>0.55000000000000004</v>
          </cell>
          <cell r="U365" t="str">
            <v>620</v>
          </cell>
          <cell r="V365" t="str">
            <v>101</v>
          </cell>
          <cell r="W365" t="str">
            <v>5610</v>
          </cell>
          <cell r="X365" t="str">
            <v>5610</v>
          </cell>
          <cell r="Y365" t="str">
            <v>5610</v>
          </cell>
          <cell r="Z365" t="str">
            <v>5610</v>
          </cell>
        </row>
        <row r="366">
          <cell r="B366" t="str">
            <v>10211</v>
          </cell>
          <cell r="C366" t="str">
            <v>Janet Rinieri</v>
          </cell>
          <cell r="D366" t="str">
            <v>JANET</v>
          </cell>
          <cell r="E366" t="str">
            <v>RINIERI</v>
          </cell>
          <cell r="F366" t="str">
            <v>CLKMAI</v>
          </cell>
          <cell r="G366" t="str">
            <v>Maintenance Clerk</v>
          </cell>
          <cell r="H366" t="str">
            <v>650</v>
          </cell>
          <cell r="I366" t="str">
            <v>Facilities - General</v>
          </cell>
          <cell r="J366" t="str">
            <v>Full Time - Permanent</v>
          </cell>
          <cell r="K366" t="str">
            <v>MCLK</v>
          </cell>
          <cell r="L366" t="str">
            <v>Maintenance Clerk</v>
          </cell>
          <cell r="M366" t="str">
            <v>B</v>
          </cell>
          <cell r="N366" t="str">
            <v>W</v>
          </cell>
          <cell r="O366">
            <v>40</v>
          </cell>
          <cell r="P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>
            <v>0.55000000000000004</v>
          </cell>
          <cell r="U366" t="str">
            <v>650</v>
          </cell>
          <cell r="V366" t="str">
            <v>101</v>
          </cell>
          <cell r="W366" t="str">
            <v>5675</v>
          </cell>
          <cell r="X366" t="str">
            <v>5675</v>
          </cell>
          <cell r="Y366" t="str">
            <v>5675</v>
          </cell>
          <cell r="Z366" t="str">
            <v>5675</v>
          </cell>
        </row>
        <row r="367">
          <cell r="B367" t="str">
            <v>10274</v>
          </cell>
          <cell r="C367" t="str">
            <v>Mark Warelis</v>
          </cell>
          <cell r="D367" t="str">
            <v>MARK</v>
          </cell>
          <cell r="E367" t="str">
            <v>WARELIS</v>
          </cell>
          <cell r="F367" t="str">
            <v>LHFAC</v>
          </cell>
          <cell r="G367" t="str">
            <v>Lead Hand Facilities Maintainer</v>
          </cell>
          <cell r="H367" t="str">
            <v>650</v>
          </cell>
          <cell r="I367" t="str">
            <v>Facilities - General</v>
          </cell>
          <cell r="J367" t="str">
            <v>Full Time - Permanent</v>
          </cell>
          <cell r="K367" t="str">
            <v>LHFAC</v>
          </cell>
          <cell r="L367" t="str">
            <v>Lead Hand Facilities Maintainer</v>
          </cell>
          <cell r="M367" t="str">
            <v>B</v>
          </cell>
          <cell r="N367" t="str">
            <v>W</v>
          </cell>
          <cell r="O367">
            <v>40</v>
          </cell>
          <cell r="P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>
            <v>0.55000000000000004</v>
          </cell>
          <cell r="U367" t="str">
            <v>650</v>
          </cell>
          <cell r="V367" t="str">
            <v>101</v>
          </cell>
          <cell r="W367" t="str">
            <v>5675</v>
          </cell>
          <cell r="X367" t="str">
            <v>5675</v>
          </cell>
          <cell r="Y367" t="str">
            <v>5675</v>
          </cell>
          <cell r="Z367" t="str">
            <v>5675</v>
          </cell>
        </row>
        <row r="368">
          <cell r="B368" t="str">
            <v>10275</v>
          </cell>
          <cell r="C368" t="str">
            <v>Gilles Mongrain</v>
          </cell>
          <cell r="D368" t="str">
            <v>GILLES</v>
          </cell>
          <cell r="E368" t="str">
            <v>MONGRAIN</v>
          </cell>
          <cell r="F368" t="str">
            <v>FACMA1</v>
          </cell>
          <cell r="G368" t="str">
            <v>Facilities Maintainer</v>
          </cell>
          <cell r="H368" t="str">
            <v>650</v>
          </cell>
          <cell r="I368" t="str">
            <v>Facilities - General</v>
          </cell>
          <cell r="J368" t="str">
            <v>Full Time - Permanent</v>
          </cell>
          <cell r="K368" t="str">
            <v>FACM</v>
          </cell>
          <cell r="L368" t="str">
            <v>Facilities Maintainer</v>
          </cell>
          <cell r="M368" t="str">
            <v>B</v>
          </cell>
          <cell r="N368" t="str">
            <v>W</v>
          </cell>
          <cell r="O368">
            <v>40</v>
          </cell>
          <cell r="P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>
            <v>0.55000000000000004</v>
          </cell>
          <cell r="U368" t="str">
            <v>650</v>
          </cell>
          <cell r="V368" t="str">
            <v>101</v>
          </cell>
          <cell r="W368" t="str">
            <v>5675</v>
          </cell>
          <cell r="X368" t="str">
            <v>5675</v>
          </cell>
          <cell r="Y368" t="str">
            <v>5675</v>
          </cell>
          <cell r="Z368" t="str">
            <v>5675</v>
          </cell>
        </row>
        <row r="369">
          <cell r="B369" t="str">
            <v>10277</v>
          </cell>
          <cell r="C369" t="str">
            <v>Sam Gentile</v>
          </cell>
          <cell r="D369" t="str">
            <v>SAM</v>
          </cell>
          <cell r="E369" t="str">
            <v>GENTILE</v>
          </cell>
          <cell r="F369" t="str">
            <v>FACMA1</v>
          </cell>
          <cell r="G369" t="str">
            <v>Facilities Maintainer</v>
          </cell>
          <cell r="H369" t="str">
            <v>650</v>
          </cell>
          <cell r="I369" t="str">
            <v>Facilities - General</v>
          </cell>
          <cell r="J369" t="str">
            <v>Full Time - Permanent</v>
          </cell>
          <cell r="K369" t="str">
            <v>FACM</v>
          </cell>
          <cell r="L369" t="str">
            <v>Facilities Maintainer</v>
          </cell>
          <cell r="M369" t="str">
            <v>B</v>
          </cell>
          <cell r="N369" t="str">
            <v>W</v>
          </cell>
          <cell r="O369">
            <v>40</v>
          </cell>
          <cell r="P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>
            <v>0.55000000000000004</v>
          </cell>
          <cell r="U369" t="str">
            <v>650</v>
          </cell>
          <cell r="V369" t="str">
            <v>101</v>
          </cell>
          <cell r="W369" t="str">
            <v>5675</v>
          </cell>
          <cell r="X369" t="str">
            <v>5675</v>
          </cell>
          <cell r="Y369" t="str">
            <v>5675</v>
          </cell>
          <cell r="Z369" t="str">
            <v>5675</v>
          </cell>
        </row>
        <row r="370">
          <cell r="B370" t="str">
            <v>10284</v>
          </cell>
          <cell r="C370" t="str">
            <v>Evanthia Ikonomidis</v>
          </cell>
          <cell r="D370" t="str">
            <v>EVANTHIA</v>
          </cell>
          <cell r="E370" t="str">
            <v>IKONOMIDIS</v>
          </cell>
          <cell r="F370" t="str">
            <v>CLEA</v>
          </cell>
          <cell r="G370" t="str">
            <v>Cleaner</v>
          </cell>
          <cell r="H370" t="str">
            <v>650</v>
          </cell>
          <cell r="I370" t="str">
            <v>Facilities - General</v>
          </cell>
          <cell r="J370" t="str">
            <v>Full Time - Permanent</v>
          </cell>
          <cell r="K370" t="str">
            <v>CLN</v>
          </cell>
          <cell r="L370" t="str">
            <v>Cleaner</v>
          </cell>
          <cell r="M370" t="str">
            <v>B</v>
          </cell>
          <cell r="N370" t="str">
            <v>W</v>
          </cell>
          <cell r="O370">
            <v>22</v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>
            <v>0.55000000000000004</v>
          </cell>
          <cell r="U370" t="str">
            <v>650</v>
          </cell>
          <cell r="V370" t="str">
            <v>101</v>
          </cell>
          <cell r="W370" t="str">
            <v>5675</v>
          </cell>
          <cell r="X370" t="str">
            <v>5675</v>
          </cell>
          <cell r="Y370" t="str">
            <v>5675</v>
          </cell>
          <cell r="Z370" t="str">
            <v>5675</v>
          </cell>
        </row>
        <row r="371">
          <cell r="B371" t="str">
            <v>10289</v>
          </cell>
          <cell r="C371" t="str">
            <v>Cindy Rogerson</v>
          </cell>
          <cell r="D371" t="str">
            <v>CINDY</v>
          </cell>
          <cell r="E371" t="str">
            <v>ROGERSON</v>
          </cell>
          <cell r="F371" t="str">
            <v>CLEA</v>
          </cell>
          <cell r="G371" t="str">
            <v>Cleaner</v>
          </cell>
          <cell r="H371" t="str">
            <v>650</v>
          </cell>
          <cell r="I371" t="str">
            <v>Facilities - General</v>
          </cell>
          <cell r="J371" t="str">
            <v>Full Time - Permanent</v>
          </cell>
          <cell r="K371" t="str">
            <v>CLN</v>
          </cell>
          <cell r="L371" t="str">
            <v>Cleaner</v>
          </cell>
          <cell r="M371" t="str">
            <v>B</v>
          </cell>
          <cell r="N371" t="str">
            <v>W</v>
          </cell>
          <cell r="O371">
            <v>22</v>
          </cell>
          <cell r="P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>
            <v>0.55000000000000004</v>
          </cell>
          <cell r="U371" t="str">
            <v>650</v>
          </cell>
          <cell r="V371" t="str">
            <v>101</v>
          </cell>
          <cell r="W371" t="str">
            <v>5675</v>
          </cell>
          <cell r="X371" t="str">
            <v>5675</v>
          </cell>
          <cell r="Y371" t="str">
            <v>5675</v>
          </cell>
          <cell r="Z371" t="str">
            <v>5675</v>
          </cell>
        </row>
        <row r="372">
          <cell r="B372" t="str">
            <v>10290</v>
          </cell>
          <cell r="C372" t="str">
            <v>Mikel Schneider</v>
          </cell>
          <cell r="D372" t="str">
            <v>MIKEL</v>
          </cell>
          <cell r="E372" t="str">
            <v>SCHNEIDER</v>
          </cell>
          <cell r="F372" t="str">
            <v>FACMA1</v>
          </cell>
          <cell r="G372" t="str">
            <v>Facilities Maintainer</v>
          </cell>
          <cell r="H372" t="str">
            <v>650</v>
          </cell>
          <cell r="I372" t="str">
            <v>Facilities - General</v>
          </cell>
          <cell r="J372" t="str">
            <v>Full Time - Permanent</v>
          </cell>
          <cell r="K372" t="str">
            <v>FACM</v>
          </cell>
          <cell r="L372" t="str">
            <v>Facilities Maintainer</v>
          </cell>
          <cell r="M372" t="str">
            <v>B</v>
          </cell>
          <cell r="N372" t="str">
            <v>W</v>
          </cell>
          <cell r="O372">
            <v>40</v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>
            <v>0.55000000000000004</v>
          </cell>
          <cell r="U372" t="str">
            <v>650</v>
          </cell>
          <cell r="V372" t="str">
            <v>101</v>
          </cell>
          <cell r="W372" t="str">
            <v>5675</v>
          </cell>
          <cell r="X372" t="str">
            <v>5675</v>
          </cell>
          <cell r="Y372" t="str">
            <v>5675</v>
          </cell>
          <cell r="Z372" t="str">
            <v>5675</v>
          </cell>
        </row>
        <row r="373">
          <cell r="B373" t="str">
            <v>10860</v>
          </cell>
          <cell r="C373" t="str">
            <v>Joe Gerrior</v>
          </cell>
          <cell r="D373" t="str">
            <v>Joe</v>
          </cell>
          <cell r="E373" t="str">
            <v>Gerrior</v>
          </cell>
          <cell r="F373" t="str">
            <v>MFAC</v>
          </cell>
          <cell r="G373" t="str">
            <v>Manager, Facilities</v>
          </cell>
          <cell r="H373" t="str">
            <v>650</v>
          </cell>
          <cell r="I373" t="str">
            <v>Facilities - General</v>
          </cell>
          <cell r="J373" t="str">
            <v>Full Time - Permanent</v>
          </cell>
          <cell r="K373" t="str">
            <v>MFAC</v>
          </cell>
          <cell r="L373" t="str">
            <v>Manager, Facilities</v>
          </cell>
          <cell r="M373" t="str">
            <v>N</v>
          </cell>
          <cell r="N373" t="str">
            <v>P</v>
          </cell>
          <cell r="O373">
            <v>40</v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>
            <v>0.55000000000000004</v>
          </cell>
          <cell r="U373" t="str">
            <v>650</v>
          </cell>
          <cell r="V373" t="str">
            <v>101</v>
          </cell>
          <cell r="W373" t="str">
            <v>5675</v>
          </cell>
          <cell r="X373" t="str">
            <v>5675</v>
          </cell>
          <cell r="Y373" t="str">
            <v>5675</v>
          </cell>
          <cell r="Z373" t="str">
            <v>5675</v>
          </cell>
        </row>
        <row r="374">
          <cell r="B374" t="str">
            <v>10018</v>
          </cell>
          <cell r="C374" t="str">
            <v>Valerie Mckenna</v>
          </cell>
          <cell r="D374" t="str">
            <v>VALERIE</v>
          </cell>
          <cell r="E374" t="str">
            <v>MCKENNA</v>
          </cell>
          <cell r="F374" t="str">
            <v>PRCLE</v>
          </cell>
          <cell r="G374" t="str">
            <v>Public Relations Clerk</v>
          </cell>
          <cell r="H374" t="str">
            <v>680</v>
          </cell>
          <cell r="I374" t="str">
            <v>Corporate Communications</v>
          </cell>
          <cell r="J374" t="str">
            <v>Full Time - Permanent</v>
          </cell>
          <cell r="K374" t="str">
            <v>PRCLK</v>
          </cell>
          <cell r="L374" t="str">
            <v>Public Relations Clerk</v>
          </cell>
          <cell r="M374" t="str">
            <v>B</v>
          </cell>
          <cell r="N374" t="str">
            <v>W</v>
          </cell>
          <cell r="O374">
            <v>35</v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>
            <v>0.55000000000000004</v>
          </cell>
          <cell r="U374" t="str">
            <v>680</v>
          </cell>
          <cell r="V374" t="str">
            <v>101</v>
          </cell>
          <cell r="W374" t="str">
            <v>5615</v>
          </cell>
          <cell r="X374" t="str">
            <v>5615</v>
          </cell>
          <cell r="Y374" t="str">
            <v>5615</v>
          </cell>
          <cell r="Z374" t="str">
            <v>5615</v>
          </cell>
        </row>
        <row r="375">
          <cell r="B375" t="str">
            <v>10224</v>
          </cell>
          <cell r="C375" t="str">
            <v>Sheri Ojero</v>
          </cell>
          <cell r="D375" t="str">
            <v>SHERI</v>
          </cell>
          <cell r="E375" t="str">
            <v>OJERO</v>
          </cell>
          <cell r="F375" t="str">
            <v>SPCOMM</v>
          </cell>
          <cell r="G375" t="str">
            <v>Specialist, Communications</v>
          </cell>
          <cell r="H375" t="str">
            <v>680</v>
          </cell>
          <cell r="I375" t="str">
            <v>Corporate Communications</v>
          </cell>
          <cell r="J375" t="str">
            <v>Full Time - Permanent</v>
          </cell>
          <cell r="K375" t="str">
            <v>SPECOM</v>
          </cell>
          <cell r="L375" t="str">
            <v>Specialist, Communications</v>
          </cell>
          <cell r="M375" t="str">
            <v>N</v>
          </cell>
          <cell r="N375" t="str">
            <v>P</v>
          </cell>
          <cell r="O375">
            <v>35</v>
          </cell>
          <cell r="P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>
            <v>0.55000000000000004</v>
          </cell>
          <cell r="U375" t="str">
            <v>680</v>
          </cell>
          <cell r="V375" t="str">
            <v>101</v>
          </cell>
          <cell r="W375" t="str">
            <v>5615</v>
          </cell>
          <cell r="X375" t="str">
            <v>5615</v>
          </cell>
          <cell r="Y375" t="str">
            <v>5615</v>
          </cell>
          <cell r="Z375" t="str">
            <v>5615</v>
          </cell>
        </row>
        <row r="376">
          <cell r="B376" t="str">
            <v>10454</v>
          </cell>
          <cell r="C376" t="str">
            <v>Sandra Manners</v>
          </cell>
          <cell r="D376" t="str">
            <v>SANDRA</v>
          </cell>
          <cell r="E376" t="str">
            <v>MANNERS</v>
          </cell>
          <cell r="F376" t="str">
            <v>DCORPC</v>
          </cell>
          <cell r="G376" t="str">
            <v>Director, Corporate Communications</v>
          </cell>
          <cell r="H376" t="str">
            <v>680</v>
          </cell>
          <cell r="I376" t="str">
            <v>Corporate Communications</v>
          </cell>
          <cell r="J376" t="str">
            <v>Full Time - Permanent</v>
          </cell>
          <cell r="K376" t="str">
            <v>DCCOMM</v>
          </cell>
          <cell r="L376" t="str">
            <v>Director, Corporate Communications</v>
          </cell>
          <cell r="M376" t="str">
            <v>N</v>
          </cell>
          <cell r="N376" t="str">
            <v>P</v>
          </cell>
          <cell r="O376">
            <v>35</v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>
            <v>0.55000000000000004</v>
          </cell>
          <cell r="U376" t="str">
            <v>680</v>
          </cell>
          <cell r="V376" t="str">
            <v>101</v>
          </cell>
          <cell r="W376" t="str">
            <v>5610</v>
          </cell>
          <cell r="X376" t="str">
            <v>5610</v>
          </cell>
          <cell r="Y376" t="str">
            <v>5610</v>
          </cell>
          <cell r="Z376" t="str">
            <v>5610</v>
          </cell>
        </row>
        <row r="377">
          <cell r="B377" t="str">
            <v>New 2011-1</v>
          </cell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>Manager Regulatory Operations</v>
          </cell>
          <cell r="H377" t="str">
            <v>201</v>
          </cell>
          <cell r="I377" t="str">
            <v>Regulatory Services</v>
          </cell>
          <cell r="J377" t="str">
            <v>Full Time - Permanent</v>
          </cell>
          <cell r="K377" t="str">
            <v/>
          </cell>
          <cell r="L377" t="str">
            <v>Manager Regulatory Operations</v>
          </cell>
          <cell r="M377" t="str">
            <v>N</v>
          </cell>
          <cell r="N377" t="str">
            <v>P</v>
          </cell>
          <cell r="O377">
            <v>35</v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>
            <v>0.55000000000000004</v>
          </cell>
          <cell r="U377" t="str">
            <v>201</v>
          </cell>
          <cell r="V377" t="str">
            <v>101</v>
          </cell>
          <cell r="W377" t="str">
            <v>5610</v>
          </cell>
          <cell r="X377" t="str">
            <v>5610</v>
          </cell>
          <cell r="Y377" t="str">
            <v>5610</v>
          </cell>
          <cell r="Z377" t="str">
            <v>5610</v>
          </cell>
        </row>
        <row r="378">
          <cell r="B378" t="str">
            <v>New 2011-2</v>
          </cell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>Rates Analyst</v>
          </cell>
          <cell r="H378" t="str">
            <v>201</v>
          </cell>
          <cell r="I378" t="str">
            <v>Regulatory Services</v>
          </cell>
          <cell r="J378" t="str">
            <v>Full Time - Permanent</v>
          </cell>
          <cell r="K378" t="str">
            <v/>
          </cell>
          <cell r="L378" t="str">
            <v>Rates Analyst</v>
          </cell>
          <cell r="M378" t="str">
            <v>B</v>
          </cell>
          <cell r="N378" t="str">
            <v>W</v>
          </cell>
          <cell r="O378">
            <v>35</v>
          </cell>
          <cell r="P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>
            <v>0.5</v>
          </cell>
          <cell r="U378" t="str">
            <v>201</v>
          </cell>
          <cell r="V378" t="str">
            <v>101</v>
          </cell>
          <cell r="W378" t="str">
            <v>5615</v>
          </cell>
          <cell r="X378" t="str">
            <v>5615</v>
          </cell>
          <cell r="Y378" t="str">
            <v>5615</v>
          </cell>
          <cell r="Z378" t="str">
            <v>5615</v>
          </cell>
        </row>
        <row r="379">
          <cell r="B379" t="str">
            <v>New 2011-3</v>
          </cell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>Rates Analyst</v>
          </cell>
          <cell r="H379" t="str">
            <v>201</v>
          </cell>
          <cell r="I379" t="str">
            <v>Regulatory Services</v>
          </cell>
          <cell r="J379" t="str">
            <v>Full Time - Permanent</v>
          </cell>
          <cell r="K379" t="str">
            <v/>
          </cell>
          <cell r="L379" t="str">
            <v>Rates Analyst</v>
          </cell>
          <cell r="M379" t="str">
            <v>B</v>
          </cell>
          <cell r="N379" t="str">
            <v>W</v>
          </cell>
          <cell r="O379">
            <v>35</v>
          </cell>
          <cell r="P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>
            <v>0.5</v>
          </cell>
          <cell r="U379" t="str">
            <v>201</v>
          </cell>
          <cell r="V379" t="str">
            <v>101</v>
          </cell>
          <cell r="W379" t="str">
            <v>5615</v>
          </cell>
          <cell r="X379" t="str">
            <v>5615</v>
          </cell>
          <cell r="Y379" t="str">
            <v>5615</v>
          </cell>
          <cell r="Z379" t="str">
            <v>5615</v>
          </cell>
        </row>
        <row r="380">
          <cell r="B380" t="str">
            <v>New 2011-4</v>
          </cell>
          <cell r="C380" t="str">
            <v/>
          </cell>
          <cell r="D380" t="str">
            <v/>
          </cell>
          <cell r="E380" t="str">
            <v/>
          </cell>
          <cell r="F380" t="str">
            <v/>
          </cell>
          <cell r="G380" t="str">
            <v>Financial Advisor/Modeller</v>
          </cell>
          <cell r="H380" t="str">
            <v>205</v>
          </cell>
          <cell r="I380" t="str">
            <v>Financial Services</v>
          </cell>
          <cell r="J380" t="str">
            <v>Full Time - Permanent</v>
          </cell>
          <cell r="K380" t="str">
            <v/>
          </cell>
          <cell r="L380" t="str">
            <v>Financial Advisor/Modeller</v>
          </cell>
          <cell r="M380" t="str">
            <v>N</v>
          </cell>
          <cell r="N380" t="str">
            <v>P</v>
          </cell>
          <cell r="O380">
            <v>35</v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>
            <v>0.55000000000000004</v>
          </cell>
          <cell r="U380" t="str">
            <v>205</v>
          </cell>
          <cell r="V380" t="str">
            <v>101</v>
          </cell>
          <cell r="W380" t="str">
            <v>5615</v>
          </cell>
          <cell r="X380" t="str">
            <v>5615</v>
          </cell>
          <cell r="Y380" t="str">
            <v>5615</v>
          </cell>
          <cell r="Z380" t="str">
            <v>5615</v>
          </cell>
        </row>
        <row r="381">
          <cell r="B381" t="str">
            <v>New 2011-5</v>
          </cell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G381" t="str">
            <v>General Clerk</v>
          </cell>
          <cell r="H381" t="str">
            <v>205</v>
          </cell>
          <cell r="I381" t="str">
            <v>Financial Services</v>
          </cell>
          <cell r="J381" t="str">
            <v>Full Time - Permanent</v>
          </cell>
          <cell r="K381" t="str">
            <v/>
          </cell>
          <cell r="L381" t="str">
            <v>General Clerk</v>
          </cell>
          <cell r="M381" t="str">
            <v>B</v>
          </cell>
          <cell r="N381" t="str">
            <v>W</v>
          </cell>
          <cell r="O381">
            <v>35</v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>
            <v>0.5</v>
          </cell>
          <cell r="U381" t="str">
            <v>205</v>
          </cell>
          <cell r="V381" t="str">
            <v>101</v>
          </cell>
          <cell r="W381" t="str">
            <v>5615</v>
          </cell>
          <cell r="X381" t="str">
            <v>5615</v>
          </cell>
          <cell r="Y381" t="str">
            <v>5615</v>
          </cell>
          <cell r="Z381" t="str">
            <v>5615</v>
          </cell>
        </row>
        <row r="382">
          <cell r="B382" t="str">
            <v>Bud2010-1</v>
          </cell>
          <cell r="C382" t="str">
            <v/>
          </cell>
          <cell r="D382" t="str">
            <v/>
          </cell>
          <cell r="E382" t="str">
            <v/>
          </cell>
          <cell r="F382" t="str">
            <v/>
          </cell>
          <cell r="G382" t="str">
            <v>Senior Progammer Analyst -R. Rohr Replacement</v>
          </cell>
          <cell r="H382" t="str">
            <v>210</v>
          </cell>
          <cell r="I382" t="str">
            <v>Business Applications</v>
          </cell>
          <cell r="J382" t="str">
            <v>Full Time - Permanent</v>
          </cell>
          <cell r="K382" t="str">
            <v/>
          </cell>
          <cell r="L382" t="str">
            <v>Senior Progammer Analyst -R. Rohr Replacement</v>
          </cell>
          <cell r="M382" t="str">
            <v>N</v>
          </cell>
          <cell r="N382" t="str">
            <v>W</v>
          </cell>
          <cell r="O382">
            <v>35</v>
          </cell>
          <cell r="P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>
            <v>0.55000000000000004</v>
          </cell>
          <cell r="U382" t="str">
            <v>210</v>
          </cell>
          <cell r="V382" t="str">
            <v>101</v>
          </cell>
          <cell r="W382" t="str">
            <v>9098</v>
          </cell>
          <cell r="X382" t="str">
            <v>9098</v>
          </cell>
          <cell r="Y382" t="str">
            <v>9098</v>
          </cell>
          <cell r="Z382" t="str">
            <v>9098</v>
          </cell>
        </row>
        <row r="383">
          <cell r="B383" t="str">
            <v>New 2011-6</v>
          </cell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G383" t="str">
            <v>IFS Subject Matter Expert</v>
          </cell>
          <cell r="H383" t="str">
            <v>212</v>
          </cell>
          <cell r="I383" t="str">
            <v>Business Projects</v>
          </cell>
          <cell r="J383" t="str">
            <v>Full Time - Permanent</v>
          </cell>
          <cell r="K383" t="str">
            <v/>
          </cell>
          <cell r="L383" t="str">
            <v>IFS Subject Matter Expert</v>
          </cell>
          <cell r="M383" t="str">
            <v>N</v>
          </cell>
          <cell r="N383" t="str">
            <v>P</v>
          </cell>
          <cell r="O383">
            <v>35</v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>
            <v>0.55000000000000004</v>
          </cell>
          <cell r="U383" t="str">
            <v>212</v>
          </cell>
          <cell r="V383" t="str">
            <v>101</v>
          </cell>
          <cell r="W383" t="str">
            <v>5615</v>
          </cell>
          <cell r="X383" t="str">
            <v>5615</v>
          </cell>
          <cell r="Y383">
            <v>9092</v>
          </cell>
          <cell r="Z383">
            <v>9092</v>
          </cell>
        </row>
        <row r="384">
          <cell r="B384" t="str">
            <v>Bud2010-2</v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>Manager, Security</v>
          </cell>
          <cell r="H384" t="str">
            <v>213</v>
          </cell>
          <cell r="I384" t="str">
            <v>Cyber Security</v>
          </cell>
          <cell r="J384" t="str">
            <v>Full Time - Permanent</v>
          </cell>
          <cell r="K384" t="str">
            <v/>
          </cell>
          <cell r="L384" t="str">
            <v>Manager, Security</v>
          </cell>
          <cell r="M384" t="str">
            <v>N</v>
          </cell>
          <cell r="N384" t="str">
            <v>P</v>
          </cell>
          <cell r="O384">
            <v>35</v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>
            <v>0.55000000000000004</v>
          </cell>
          <cell r="U384" t="str">
            <v>213</v>
          </cell>
          <cell r="V384" t="str">
            <v>101</v>
          </cell>
          <cell r="W384" t="str">
            <v>9099</v>
          </cell>
          <cell r="X384" t="str">
            <v>9099</v>
          </cell>
          <cell r="Y384">
            <v>9093</v>
          </cell>
          <cell r="Z384">
            <v>9093</v>
          </cell>
        </row>
        <row r="385">
          <cell r="B385" t="str">
            <v>Bud2010-3</v>
          </cell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>Security Analyst</v>
          </cell>
          <cell r="H385" t="str">
            <v>213</v>
          </cell>
          <cell r="I385" t="str">
            <v>Cyber Security</v>
          </cell>
          <cell r="J385" t="str">
            <v>Full Time - Permanent</v>
          </cell>
          <cell r="K385" t="str">
            <v/>
          </cell>
          <cell r="L385" t="str">
            <v>Security Analyst</v>
          </cell>
          <cell r="M385" t="str">
            <v>N</v>
          </cell>
          <cell r="N385" t="str">
            <v>P</v>
          </cell>
          <cell r="O385">
            <v>35</v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>
            <v>0.55000000000000004</v>
          </cell>
          <cell r="U385" t="str">
            <v>213</v>
          </cell>
          <cell r="V385" t="str">
            <v>101</v>
          </cell>
          <cell r="W385" t="str">
            <v>9099</v>
          </cell>
          <cell r="X385" t="str">
            <v>9099</v>
          </cell>
          <cell r="Y385">
            <v>9093</v>
          </cell>
          <cell r="Z385">
            <v>9093</v>
          </cell>
        </row>
        <row r="386">
          <cell r="B386" t="str">
            <v>New 2011-7</v>
          </cell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>Manager, Engineering Applications</v>
          </cell>
          <cell r="H386" t="str">
            <v>214</v>
          </cell>
          <cell r="I386" t="str">
            <v>Engineering applications</v>
          </cell>
          <cell r="J386" t="str">
            <v>Full Time - Permanent</v>
          </cell>
          <cell r="K386" t="str">
            <v/>
          </cell>
          <cell r="L386" t="str">
            <v>Manager, Engineering Applications</v>
          </cell>
          <cell r="M386" t="str">
            <v>N</v>
          </cell>
          <cell r="N386" t="str">
            <v>P</v>
          </cell>
          <cell r="O386">
            <v>35</v>
          </cell>
          <cell r="P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>
            <v>0.55000000000000004</v>
          </cell>
          <cell r="U386" t="str">
            <v>214</v>
          </cell>
          <cell r="V386" t="str">
            <v>101</v>
          </cell>
          <cell r="W386" t="str">
            <v>9098</v>
          </cell>
          <cell r="X386" t="str">
            <v>9098</v>
          </cell>
          <cell r="Y386">
            <v>9094</v>
          </cell>
          <cell r="Z386">
            <v>9094</v>
          </cell>
        </row>
        <row r="387">
          <cell r="B387" t="str">
            <v>New 2011-8</v>
          </cell>
          <cell r="C387" t="str">
            <v/>
          </cell>
          <cell r="D387" t="str">
            <v/>
          </cell>
          <cell r="E387" t="str">
            <v/>
          </cell>
          <cell r="F387" t="str">
            <v/>
          </cell>
          <cell r="G387" t="str">
            <v>Engineering Application Specialist</v>
          </cell>
          <cell r="H387" t="str">
            <v>214</v>
          </cell>
          <cell r="I387" t="str">
            <v>Engineering applications</v>
          </cell>
          <cell r="J387" t="str">
            <v>Full Time - Permanent</v>
          </cell>
          <cell r="K387" t="str">
            <v/>
          </cell>
          <cell r="L387" t="str">
            <v>Engineering Application Specialist</v>
          </cell>
          <cell r="M387" t="str">
            <v>N</v>
          </cell>
          <cell r="N387" t="str">
            <v>P</v>
          </cell>
          <cell r="O387">
            <v>35</v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>
            <v>0.55000000000000004</v>
          </cell>
          <cell r="U387" t="str">
            <v>214</v>
          </cell>
          <cell r="V387" t="str">
            <v>101</v>
          </cell>
          <cell r="W387" t="str">
            <v>9098</v>
          </cell>
          <cell r="X387" t="str">
            <v>9098</v>
          </cell>
          <cell r="Y387">
            <v>9094</v>
          </cell>
          <cell r="Z387">
            <v>9094</v>
          </cell>
        </row>
        <row r="388">
          <cell r="B388" t="str">
            <v>New 2011-9</v>
          </cell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>Data Warehousing Specialist</v>
          </cell>
          <cell r="H388" t="str">
            <v>214</v>
          </cell>
          <cell r="I388" t="str">
            <v>Engineering applications</v>
          </cell>
          <cell r="J388" t="str">
            <v>Full Time - Permanent</v>
          </cell>
          <cell r="K388" t="str">
            <v/>
          </cell>
          <cell r="L388" t="str">
            <v>Data Warehousing Specialist</v>
          </cell>
          <cell r="M388" t="str">
            <v>N</v>
          </cell>
          <cell r="N388" t="str">
            <v>P</v>
          </cell>
          <cell r="O388">
            <v>35</v>
          </cell>
          <cell r="P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>
            <v>0.55000000000000004</v>
          </cell>
          <cell r="U388" t="str">
            <v>214</v>
          </cell>
          <cell r="V388" t="str">
            <v>101</v>
          </cell>
          <cell r="W388" t="str">
            <v>9098</v>
          </cell>
          <cell r="X388" t="str">
            <v>9098</v>
          </cell>
          <cell r="Y388">
            <v>9094</v>
          </cell>
          <cell r="Z388">
            <v>9094</v>
          </cell>
        </row>
        <row r="389">
          <cell r="B389" t="str">
            <v>New 2011-10</v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>Head billing clerk</v>
          </cell>
          <cell r="H389" t="str">
            <v>302</v>
          </cell>
          <cell r="I389" t="str">
            <v>Customer Care - Billing</v>
          </cell>
          <cell r="J389" t="str">
            <v>Full Time - Permanent</v>
          </cell>
          <cell r="K389" t="str">
            <v/>
          </cell>
          <cell r="L389" t="str">
            <v>Head billing clerk</v>
          </cell>
          <cell r="M389" t="str">
            <v>B</v>
          </cell>
          <cell r="N389" t="str">
            <v>W</v>
          </cell>
          <cell r="O389">
            <v>35</v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>
            <v>0.5</v>
          </cell>
          <cell r="U389" t="str">
            <v>302</v>
          </cell>
          <cell r="V389" t="str">
            <v>101</v>
          </cell>
          <cell r="W389" t="str">
            <v>9909</v>
          </cell>
          <cell r="X389" t="str">
            <v>9909</v>
          </cell>
          <cell r="Y389" t="str">
            <v>9909</v>
          </cell>
          <cell r="Z389" t="str">
            <v>9909</v>
          </cell>
        </row>
        <row r="390">
          <cell r="B390" t="str">
            <v>New 2011-14</v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>New Billing clerk</v>
          </cell>
          <cell r="H390" t="str">
            <v>302</v>
          </cell>
          <cell r="I390" t="str">
            <v>Customer Care - Billing</v>
          </cell>
          <cell r="J390" t="str">
            <v>Full Time - Permanent</v>
          </cell>
          <cell r="K390" t="str">
            <v/>
          </cell>
          <cell r="L390" t="str">
            <v>New Billing clerk</v>
          </cell>
          <cell r="M390" t="str">
            <v>B</v>
          </cell>
          <cell r="N390" t="str">
            <v>W</v>
          </cell>
          <cell r="O390">
            <v>35</v>
          </cell>
          <cell r="P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>
            <v>0.5</v>
          </cell>
          <cell r="U390" t="str">
            <v>302</v>
          </cell>
          <cell r="V390" t="str">
            <v>101</v>
          </cell>
          <cell r="W390" t="str">
            <v>9909</v>
          </cell>
          <cell r="X390" t="str">
            <v>9909</v>
          </cell>
          <cell r="Y390" t="str">
            <v>9909</v>
          </cell>
          <cell r="Z390" t="str">
            <v>9909</v>
          </cell>
        </row>
        <row r="391">
          <cell r="B391" t="str">
            <v>New 2011-15</v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>Supervisor, Back Office</v>
          </cell>
          <cell r="H391" t="str">
            <v>303</v>
          </cell>
          <cell r="I391" t="str">
            <v>Customer Care - Customer Service</v>
          </cell>
          <cell r="J391" t="str">
            <v>Full Time - Permanent</v>
          </cell>
          <cell r="K391" t="str">
            <v/>
          </cell>
          <cell r="L391" t="str">
            <v>Supervisor, Back Office</v>
          </cell>
          <cell r="M391" t="str">
            <v>N</v>
          </cell>
          <cell r="N391" t="str">
            <v>P</v>
          </cell>
          <cell r="O391">
            <v>35</v>
          </cell>
          <cell r="P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>
            <v>0.55000000000000004</v>
          </cell>
          <cell r="U391" t="str">
            <v>303</v>
          </cell>
          <cell r="V391" t="str">
            <v>101</v>
          </cell>
          <cell r="W391" t="str">
            <v>9909</v>
          </cell>
          <cell r="X391" t="str">
            <v>9909</v>
          </cell>
          <cell r="Y391" t="str">
            <v>9909</v>
          </cell>
          <cell r="Z391" t="str">
            <v>9909</v>
          </cell>
        </row>
        <row r="392">
          <cell r="B392" t="str">
            <v>Bud2010-4</v>
          </cell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>Customer Service Representative</v>
          </cell>
          <cell r="H392" t="str">
            <v>303</v>
          </cell>
          <cell r="I392" t="str">
            <v>Customer Care - Customer Service</v>
          </cell>
          <cell r="J392" t="str">
            <v>Full Time - Permanent</v>
          </cell>
          <cell r="K392" t="str">
            <v/>
          </cell>
          <cell r="L392" t="str">
            <v>Customer Service Representative</v>
          </cell>
          <cell r="M392" t="str">
            <v>B</v>
          </cell>
          <cell r="N392" t="str">
            <v>W</v>
          </cell>
          <cell r="O392">
            <v>35</v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>
            <v>0.5</v>
          </cell>
          <cell r="U392" t="str">
            <v>303</v>
          </cell>
          <cell r="V392" t="str">
            <v>102</v>
          </cell>
          <cell r="W392" t="str">
            <v>9909</v>
          </cell>
          <cell r="X392" t="str">
            <v>9909</v>
          </cell>
          <cell r="Y392" t="str">
            <v>9909</v>
          </cell>
          <cell r="Z392" t="str">
            <v>9909</v>
          </cell>
        </row>
        <row r="393">
          <cell r="B393" t="str">
            <v>New 2011-17</v>
          </cell>
          <cell r="C393" t="str">
            <v/>
          </cell>
          <cell r="D393" t="str">
            <v/>
          </cell>
          <cell r="E393" t="str">
            <v/>
          </cell>
          <cell r="F393" t="str">
            <v/>
          </cell>
          <cell r="G393" t="str">
            <v>New Supervisor, Collections</v>
          </cell>
          <cell r="H393" t="str">
            <v>303</v>
          </cell>
          <cell r="I393" t="str">
            <v>Customer Care - Credit and Collections</v>
          </cell>
          <cell r="J393" t="str">
            <v>Full Time - Permanent</v>
          </cell>
          <cell r="K393" t="str">
            <v/>
          </cell>
          <cell r="L393" t="str">
            <v>New Supervisor, Collections</v>
          </cell>
          <cell r="M393" t="str">
            <v>N</v>
          </cell>
          <cell r="N393" t="str">
            <v>P</v>
          </cell>
          <cell r="O393">
            <v>35</v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>
            <v>0.55000000000000004</v>
          </cell>
          <cell r="U393" t="str">
            <v>305</v>
          </cell>
          <cell r="V393" t="str">
            <v>101</v>
          </cell>
          <cell r="W393" t="str">
            <v>9909</v>
          </cell>
          <cell r="X393" t="str">
            <v>9909</v>
          </cell>
          <cell r="Y393" t="str">
            <v>9909</v>
          </cell>
          <cell r="Z393" t="str">
            <v>9909</v>
          </cell>
        </row>
        <row r="394">
          <cell r="B394" t="str">
            <v>New 2011-13</v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>MSP Specialist</v>
          </cell>
          <cell r="H394" t="str">
            <v>310</v>
          </cell>
          <cell r="I394" t="str">
            <v>Meter Assets and inside Service</v>
          </cell>
          <cell r="J394" t="str">
            <v>Full Time - Permanent</v>
          </cell>
          <cell r="K394" t="str">
            <v/>
          </cell>
          <cell r="L394" t="str">
            <v>MSP Specialist</v>
          </cell>
          <cell r="M394" t="str">
            <v>N</v>
          </cell>
          <cell r="N394" t="str">
            <v>P</v>
          </cell>
          <cell r="O394">
            <v>40</v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>
            <v>0.55000000000000004</v>
          </cell>
          <cell r="U394" t="str">
            <v>310</v>
          </cell>
          <cell r="V394" t="str">
            <v>101</v>
          </cell>
          <cell r="W394" t="str">
            <v>5065</v>
          </cell>
          <cell r="X394" t="str">
            <v>5065</v>
          </cell>
          <cell r="Y394" t="str">
            <v>5065</v>
          </cell>
          <cell r="Z394" t="str">
            <v>5065</v>
          </cell>
        </row>
        <row r="395">
          <cell r="B395" t="str">
            <v>Bud2010-5</v>
          </cell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>New classification</v>
          </cell>
          <cell r="H395" t="str">
            <v>311</v>
          </cell>
          <cell r="I395" t="str">
            <v>Customer Connections</v>
          </cell>
          <cell r="J395" t="str">
            <v>Full Time - Permanent</v>
          </cell>
          <cell r="K395" t="str">
            <v/>
          </cell>
          <cell r="L395" t="str">
            <v>New classification</v>
          </cell>
          <cell r="M395" t="str">
            <v>B</v>
          </cell>
          <cell r="N395" t="str">
            <v>W</v>
          </cell>
          <cell r="O395">
            <v>40</v>
          </cell>
          <cell r="P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>
            <v>0.5</v>
          </cell>
          <cell r="U395" t="str">
            <v>311</v>
          </cell>
          <cell r="V395" t="str">
            <v>101</v>
          </cell>
          <cell r="W395" t="str">
            <v>5065</v>
          </cell>
          <cell r="X395" t="str">
            <v>5065</v>
          </cell>
          <cell r="Y395" t="str">
            <v>5065</v>
          </cell>
          <cell r="Z395" t="str">
            <v>5065</v>
          </cell>
        </row>
        <row r="396">
          <cell r="B396" t="str">
            <v>Bud2010-6</v>
          </cell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>CSR TOU Temp Staff</v>
          </cell>
          <cell r="H396" t="str">
            <v>313</v>
          </cell>
          <cell r="I396" t="str">
            <v>Advance Meter Inventory/Meter Data Management &amp; Repository</v>
          </cell>
          <cell r="J396" t="str">
            <v>Full Time - Temporary</v>
          </cell>
          <cell r="K396" t="str">
            <v/>
          </cell>
          <cell r="L396" t="str">
            <v>CSR TOU Temp Staff</v>
          </cell>
          <cell r="M396" t="str">
            <v>B</v>
          </cell>
          <cell r="N396" t="str">
            <v>W</v>
          </cell>
          <cell r="O396">
            <v>35</v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>
            <v>0.5</v>
          </cell>
          <cell r="U396" t="str">
            <v>313</v>
          </cell>
          <cell r="V396" t="str">
            <v>101</v>
          </cell>
          <cell r="W396" t="str">
            <v>9909</v>
          </cell>
          <cell r="X396" t="str">
            <v>9909</v>
          </cell>
          <cell r="Y396">
            <v>5065</v>
          </cell>
          <cell r="Z396">
            <v>5065</v>
          </cell>
        </row>
        <row r="397">
          <cell r="B397" t="str">
            <v>Bud2010-7</v>
          </cell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G397" t="str">
            <v>CSR TOU Temp Staff</v>
          </cell>
          <cell r="H397" t="str">
            <v>313</v>
          </cell>
          <cell r="I397" t="str">
            <v>Advance Meter Inventory/Meter Data Management &amp; Repository</v>
          </cell>
          <cell r="J397" t="str">
            <v>Full Time - Temporary</v>
          </cell>
          <cell r="K397" t="str">
            <v/>
          </cell>
          <cell r="L397" t="str">
            <v>CSR TOU Temp Staff</v>
          </cell>
          <cell r="M397" t="str">
            <v>B</v>
          </cell>
          <cell r="N397" t="str">
            <v>W</v>
          </cell>
          <cell r="O397">
            <v>35</v>
          </cell>
          <cell r="P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>
            <v>0.5</v>
          </cell>
          <cell r="U397" t="str">
            <v>313</v>
          </cell>
          <cell r="V397" t="str">
            <v>101</v>
          </cell>
          <cell r="W397" t="str">
            <v>9909</v>
          </cell>
          <cell r="X397" t="str">
            <v>9909</v>
          </cell>
          <cell r="Y397">
            <v>5065</v>
          </cell>
          <cell r="Z397">
            <v>5065</v>
          </cell>
        </row>
        <row r="398">
          <cell r="B398" t="str">
            <v>Bud2010-8</v>
          </cell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>CSR TOU Temp Staff</v>
          </cell>
          <cell r="H398" t="str">
            <v>313</v>
          </cell>
          <cell r="I398" t="str">
            <v>Advance Meter Inventory/Meter Data Management &amp; Repository</v>
          </cell>
          <cell r="J398" t="str">
            <v>Full Time - Temporary</v>
          </cell>
          <cell r="K398" t="str">
            <v/>
          </cell>
          <cell r="L398" t="str">
            <v>CSR TOU Temp Staff</v>
          </cell>
          <cell r="M398" t="str">
            <v>B</v>
          </cell>
          <cell r="N398" t="str">
            <v>W</v>
          </cell>
          <cell r="O398">
            <v>35</v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>
            <v>0.5</v>
          </cell>
          <cell r="U398" t="str">
            <v>313</v>
          </cell>
          <cell r="V398" t="str">
            <v>101</v>
          </cell>
          <cell r="W398" t="str">
            <v>9909</v>
          </cell>
          <cell r="X398" t="str">
            <v>9909</v>
          </cell>
          <cell r="Y398">
            <v>5065</v>
          </cell>
          <cell r="Z398">
            <v>5065</v>
          </cell>
        </row>
        <row r="399">
          <cell r="B399" t="str">
            <v>New 2011-14</v>
          </cell>
          <cell r="C399" t="str">
            <v/>
          </cell>
          <cell r="D399" t="str">
            <v/>
          </cell>
          <cell r="E399" t="str">
            <v/>
          </cell>
          <cell r="F399" t="str">
            <v/>
          </cell>
          <cell r="G399" t="str">
            <v>SPEC CONSER PROG-Residential Programs</v>
          </cell>
          <cell r="H399" t="str">
            <v>330</v>
          </cell>
          <cell r="I399" t="str">
            <v>Conservation &amp; Demand Management</v>
          </cell>
          <cell r="J399" t="str">
            <v>Full Time - Permanent</v>
          </cell>
          <cell r="K399" t="str">
            <v/>
          </cell>
          <cell r="L399" t="str">
            <v>SPEC CONSER PROG-Residential Programs</v>
          </cell>
          <cell r="M399" t="str">
            <v>N</v>
          </cell>
          <cell r="N399" t="str">
            <v>P</v>
          </cell>
          <cell r="O399">
            <v>35</v>
          </cell>
          <cell r="P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>
            <v>0.55000000000000004</v>
          </cell>
          <cell r="U399" t="str">
            <v>330</v>
          </cell>
          <cell r="V399" t="str">
            <v>101</v>
          </cell>
          <cell r="W399" t="str">
            <v>5410</v>
          </cell>
          <cell r="X399" t="str">
            <v>5410</v>
          </cell>
          <cell r="Y399">
            <v>5415</v>
          </cell>
          <cell r="Z399">
            <v>5415</v>
          </cell>
        </row>
        <row r="400">
          <cell r="B400" t="str">
            <v>New 2011-24</v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>SPEC CONS PROG-Res Programs(JR.)</v>
          </cell>
          <cell r="H400" t="str">
            <v>330</v>
          </cell>
          <cell r="I400" t="str">
            <v>Conservation &amp; Demand Management</v>
          </cell>
          <cell r="J400" t="str">
            <v>Full Time - Permanent</v>
          </cell>
          <cell r="K400" t="str">
            <v/>
          </cell>
          <cell r="L400" t="str">
            <v>SPEC CONS PROG-Res Programs(JR.)</v>
          </cell>
          <cell r="M400" t="str">
            <v>N</v>
          </cell>
          <cell r="N400" t="str">
            <v>P</v>
          </cell>
          <cell r="O400">
            <v>35</v>
          </cell>
          <cell r="P400" t="str">
            <v/>
          </cell>
          <cell r="Q400" t="str">
            <v/>
          </cell>
          <cell r="R400" t="str">
            <v/>
          </cell>
          <cell r="S400" t="str">
            <v/>
          </cell>
          <cell r="T400">
            <v>0.55000000000000004</v>
          </cell>
          <cell r="U400" t="str">
            <v>330</v>
          </cell>
          <cell r="V400" t="str">
            <v>101</v>
          </cell>
          <cell r="W400" t="str">
            <v>5410</v>
          </cell>
          <cell r="X400" t="str">
            <v>5410</v>
          </cell>
          <cell r="Y400">
            <v>5415</v>
          </cell>
          <cell r="Z400">
            <v>5415</v>
          </cell>
        </row>
        <row r="401">
          <cell r="B401" t="str">
            <v>New 2011-15</v>
          </cell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>CDM Analyst (Finance)</v>
          </cell>
          <cell r="H401" t="str">
            <v>330</v>
          </cell>
          <cell r="I401" t="str">
            <v>Conservation &amp; Demand Management</v>
          </cell>
          <cell r="J401" t="str">
            <v>Full Time - Permanent</v>
          </cell>
          <cell r="K401" t="str">
            <v/>
          </cell>
          <cell r="L401" t="str">
            <v>CDM Analyst (Finance)</v>
          </cell>
          <cell r="M401" t="str">
            <v>N</v>
          </cell>
          <cell r="N401" t="str">
            <v>P</v>
          </cell>
          <cell r="O401">
            <v>35</v>
          </cell>
          <cell r="P401" t="str">
            <v/>
          </cell>
          <cell r="Q401" t="str">
            <v/>
          </cell>
          <cell r="R401" t="str">
            <v/>
          </cell>
          <cell r="S401" t="str">
            <v/>
          </cell>
          <cell r="T401">
            <v>0.55000000000000004</v>
          </cell>
          <cell r="U401" t="str">
            <v>330</v>
          </cell>
          <cell r="V401" t="str">
            <v>101</v>
          </cell>
          <cell r="W401" t="str">
            <v>5410</v>
          </cell>
          <cell r="X401" t="str">
            <v>5410</v>
          </cell>
          <cell r="Y401">
            <v>5415</v>
          </cell>
          <cell r="Z401">
            <v>5415</v>
          </cell>
        </row>
        <row r="402">
          <cell r="B402" t="str">
            <v>New 2011-16</v>
          </cell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 t="str">
            <v>Marketing Specialist</v>
          </cell>
          <cell r="H402" t="str">
            <v>330</v>
          </cell>
          <cell r="I402" t="str">
            <v>Conservation &amp; Demand Management</v>
          </cell>
          <cell r="J402" t="str">
            <v>Full Time - Permanent</v>
          </cell>
          <cell r="K402" t="str">
            <v/>
          </cell>
          <cell r="L402" t="str">
            <v>Marketing Specialist</v>
          </cell>
          <cell r="M402" t="str">
            <v>N</v>
          </cell>
          <cell r="N402" t="str">
            <v>P</v>
          </cell>
          <cell r="O402">
            <v>35</v>
          </cell>
          <cell r="P402" t="str">
            <v/>
          </cell>
          <cell r="Q402" t="str">
            <v/>
          </cell>
          <cell r="R402" t="str">
            <v/>
          </cell>
          <cell r="S402" t="str">
            <v/>
          </cell>
          <cell r="T402">
            <v>0.55000000000000004</v>
          </cell>
          <cell r="U402" t="str">
            <v>330</v>
          </cell>
          <cell r="V402" t="str">
            <v>101</v>
          </cell>
          <cell r="W402" t="str">
            <v>5410</v>
          </cell>
          <cell r="X402" t="str">
            <v>5410</v>
          </cell>
          <cell r="Y402">
            <v>5415</v>
          </cell>
          <cell r="Z402">
            <v>5415</v>
          </cell>
        </row>
        <row r="403">
          <cell r="B403" t="str">
            <v>New 2011-27</v>
          </cell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G403" t="str">
            <v>Conservation Clerk</v>
          </cell>
          <cell r="H403" t="str">
            <v>330</v>
          </cell>
          <cell r="I403" t="str">
            <v>Conservation &amp; Demand Management</v>
          </cell>
          <cell r="J403" t="str">
            <v>Full Time - Permanent</v>
          </cell>
          <cell r="K403" t="str">
            <v/>
          </cell>
          <cell r="L403" t="str">
            <v>Conservation Clerk</v>
          </cell>
          <cell r="M403" t="str">
            <v>B</v>
          </cell>
          <cell r="N403" t="str">
            <v>W</v>
          </cell>
          <cell r="O403">
            <v>35</v>
          </cell>
          <cell r="P403" t="str">
            <v/>
          </cell>
          <cell r="Q403" t="str">
            <v/>
          </cell>
          <cell r="R403" t="str">
            <v/>
          </cell>
          <cell r="S403" t="str">
            <v/>
          </cell>
          <cell r="T403">
            <v>0.5</v>
          </cell>
          <cell r="U403" t="str">
            <v>330</v>
          </cell>
          <cell r="V403" t="str">
            <v>101</v>
          </cell>
          <cell r="W403" t="str">
            <v>5410</v>
          </cell>
          <cell r="X403" t="str">
            <v>5410</v>
          </cell>
          <cell r="Y403">
            <v>5415</v>
          </cell>
          <cell r="Z403">
            <v>5415</v>
          </cell>
        </row>
        <row r="404">
          <cell r="B404" t="str">
            <v>New 2011-28</v>
          </cell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>Supervisor, Engineering Design</v>
          </cell>
          <cell r="H404" t="str">
            <v>501</v>
          </cell>
          <cell r="I404" t="str">
            <v>Capital Projects</v>
          </cell>
          <cell r="J404" t="str">
            <v>Full Time - Permanent</v>
          </cell>
          <cell r="K404" t="str">
            <v/>
          </cell>
          <cell r="L404" t="str">
            <v>Supervisor, Engineering Design</v>
          </cell>
          <cell r="M404" t="str">
            <v>N</v>
          </cell>
          <cell r="N404" t="str">
            <v>P</v>
          </cell>
          <cell r="O404">
            <v>35</v>
          </cell>
          <cell r="P404" t="str">
            <v/>
          </cell>
          <cell r="Q404" t="str">
            <v/>
          </cell>
          <cell r="R404" t="str">
            <v/>
          </cell>
          <cell r="S404" t="str">
            <v/>
          </cell>
          <cell r="T404">
            <v>1.85</v>
          </cell>
          <cell r="U404" t="str">
            <v>501</v>
          </cell>
          <cell r="V404" t="str">
            <v>101</v>
          </cell>
          <cell r="W404" t="str">
            <v>9080</v>
          </cell>
          <cell r="X404" t="str">
            <v>9080</v>
          </cell>
          <cell r="Y404" t="str">
            <v>9080</v>
          </cell>
          <cell r="Z404" t="str">
            <v>9080</v>
          </cell>
        </row>
        <row r="405">
          <cell r="B405" t="str">
            <v>New 2011-29</v>
          </cell>
          <cell r="C405" t="str">
            <v/>
          </cell>
          <cell r="D405" t="str">
            <v/>
          </cell>
          <cell r="E405" t="str">
            <v/>
          </cell>
          <cell r="F405" t="str">
            <v/>
          </cell>
          <cell r="G405" t="str">
            <v>Engineering Leader</v>
          </cell>
          <cell r="H405" t="str">
            <v>501</v>
          </cell>
          <cell r="I405" t="str">
            <v>Capital Projects</v>
          </cell>
          <cell r="J405" t="str">
            <v>Full Time - Permanent</v>
          </cell>
          <cell r="K405" t="str">
            <v/>
          </cell>
          <cell r="L405" t="str">
            <v>Engineering Leader</v>
          </cell>
          <cell r="M405" t="str">
            <v>B</v>
          </cell>
          <cell r="N405" t="str">
            <v>W</v>
          </cell>
          <cell r="O405">
            <v>35</v>
          </cell>
          <cell r="P405" t="str">
            <v/>
          </cell>
          <cell r="Q405" t="str">
            <v/>
          </cell>
          <cell r="R405" t="str">
            <v/>
          </cell>
          <cell r="S405" t="str">
            <v/>
          </cell>
          <cell r="T405">
            <v>1.85</v>
          </cell>
          <cell r="U405" t="str">
            <v>501</v>
          </cell>
          <cell r="V405" t="str">
            <v>101</v>
          </cell>
          <cell r="W405" t="str">
            <v>9080</v>
          </cell>
          <cell r="X405" t="str">
            <v>9080</v>
          </cell>
          <cell r="Y405" t="str">
            <v>9080</v>
          </cell>
          <cell r="Z405" t="str">
            <v>9080</v>
          </cell>
        </row>
        <row r="406">
          <cell r="B406" t="str">
            <v>Bud2010-9</v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>Engineering Technician 2</v>
          </cell>
          <cell r="H406" t="str">
            <v>501</v>
          </cell>
          <cell r="I406" t="str">
            <v>Capital Projects</v>
          </cell>
          <cell r="J406" t="str">
            <v>Full Time - Permanent</v>
          </cell>
          <cell r="K406" t="str">
            <v/>
          </cell>
          <cell r="L406" t="str">
            <v>Engineering Technician 2</v>
          </cell>
          <cell r="M406" t="str">
            <v>B</v>
          </cell>
          <cell r="N406" t="str">
            <v>W</v>
          </cell>
          <cell r="O406">
            <v>35</v>
          </cell>
          <cell r="P406" t="str">
            <v/>
          </cell>
          <cell r="Q406" t="str">
            <v/>
          </cell>
          <cell r="R406" t="str">
            <v/>
          </cell>
          <cell r="S406" t="str">
            <v/>
          </cell>
          <cell r="T406">
            <v>1.85</v>
          </cell>
          <cell r="U406" t="str">
            <v>501</v>
          </cell>
          <cell r="V406" t="str">
            <v>101</v>
          </cell>
          <cell r="W406" t="str">
            <v>9080</v>
          </cell>
          <cell r="X406" t="str">
            <v>9080</v>
          </cell>
          <cell r="Y406" t="str">
            <v>9080</v>
          </cell>
          <cell r="Z406" t="str">
            <v>9080</v>
          </cell>
        </row>
        <row r="407">
          <cell r="B407" t="str">
            <v>New 2011-31</v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>Engineering Technician 2</v>
          </cell>
          <cell r="H407" t="str">
            <v>501</v>
          </cell>
          <cell r="I407" t="str">
            <v>Capital Projects</v>
          </cell>
          <cell r="J407" t="str">
            <v>Full Time - Permanent</v>
          </cell>
          <cell r="K407" t="str">
            <v/>
          </cell>
          <cell r="L407" t="str">
            <v>Engineering Technician 2</v>
          </cell>
          <cell r="M407" t="str">
            <v>B</v>
          </cell>
          <cell r="N407" t="str">
            <v>W</v>
          </cell>
          <cell r="O407">
            <v>35</v>
          </cell>
          <cell r="P407" t="str">
            <v/>
          </cell>
          <cell r="Q407" t="str">
            <v/>
          </cell>
          <cell r="R407" t="str">
            <v/>
          </cell>
          <cell r="S407" t="str">
            <v/>
          </cell>
          <cell r="T407">
            <v>1.85</v>
          </cell>
          <cell r="U407" t="str">
            <v>501</v>
          </cell>
          <cell r="V407" t="str">
            <v>101</v>
          </cell>
          <cell r="W407" t="str">
            <v>9080</v>
          </cell>
          <cell r="X407" t="str">
            <v>9080</v>
          </cell>
          <cell r="Y407" t="str">
            <v>9080</v>
          </cell>
          <cell r="Z407" t="str">
            <v>9080</v>
          </cell>
        </row>
        <row r="408">
          <cell r="B408" t="str">
            <v>New 2011-32</v>
          </cell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>Engineering Technician 2</v>
          </cell>
          <cell r="H408" t="str">
            <v>501</v>
          </cell>
          <cell r="I408" t="str">
            <v>Capital Projects</v>
          </cell>
          <cell r="J408" t="str">
            <v>Full Time - Permanent</v>
          </cell>
          <cell r="K408" t="str">
            <v/>
          </cell>
          <cell r="L408" t="str">
            <v>Engineering Technician 2</v>
          </cell>
          <cell r="M408" t="str">
            <v>B</v>
          </cell>
          <cell r="N408" t="str">
            <v>W</v>
          </cell>
          <cell r="O408">
            <v>35</v>
          </cell>
          <cell r="P408" t="str">
            <v/>
          </cell>
          <cell r="Q408" t="str">
            <v/>
          </cell>
          <cell r="R408" t="str">
            <v/>
          </cell>
          <cell r="S408" t="str">
            <v/>
          </cell>
          <cell r="T408">
            <v>1.85</v>
          </cell>
          <cell r="U408" t="str">
            <v>501</v>
          </cell>
          <cell r="V408" t="str">
            <v>101</v>
          </cell>
          <cell r="W408" t="str">
            <v>9080</v>
          </cell>
          <cell r="X408" t="str">
            <v>9080</v>
          </cell>
          <cell r="Y408" t="str">
            <v>9080</v>
          </cell>
          <cell r="Z408" t="str">
            <v>9080</v>
          </cell>
        </row>
        <row r="409">
          <cell r="B409" t="str">
            <v>New 2011-21</v>
          </cell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G409" t="str">
            <v>Accounting Analyst</v>
          </cell>
          <cell r="H409" t="str">
            <v>501</v>
          </cell>
          <cell r="I409" t="str">
            <v>Capital Projects</v>
          </cell>
          <cell r="J409" t="str">
            <v>Full Time - Permanent</v>
          </cell>
          <cell r="K409" t="str">
            <v/>
          </cell>
          <cell r="L409" t="str">
            <v>Accounting Analyst</v>
          </cell>
          <cell r="M409" t="str">
            <v>B</v>
          </cell>
          <cell r="N409" t="str">
            <v>W</v>
          </cell>
          <cell r="O409">
            <v>35</v>
          </cell>
          <cell r="P409" t="str">
            <v/>
          </cell>
          <cell r="Q409" t="str">
            <v/>
          </cell>
          <cell r="R409" t="str">
            <v/>
          </cell>
          <cell r="S409" t="str">
            <v/>
          </cell>
          <cell r="T409">
            <v>1.85</v>
          </cell>
          <cell r="U409" t="str">
            <v>501</v>
          </cell>
          <cell r="V409" t="str">
            <v>101</v>
          </cell>
          <cell r="W409" t="str">
            <v>9080</v>
          </cell>
          <cell r="X409" t="str">
            <v>9080</v>
          </cell>
          <cell r="Y409" t="str">
            <v>9080</v>
          </cell>
          <cell r="Z409" t="str">
            <v>9080</v>
          </cell>
        </row>
        <row r="410">
          <cell r="B410" t="str">
            <v>Bud2010-10</v>
          </cell>
          <cell r="C410" t="str">
            <v/>
          </cell>
          <cell r="D410" t="str">
            <v/>
          </cell>
          <cell r="E410" t="str">
            <v/>
          </cell>
          <cell r="F410" t="str">
            <v/>
          </cell>
          <cell r="G410" t="str">
            <v>Line Maintainer - Apprentice</v>
          </cell>
          <cell r="H410" t="str">
            <v>502</v>
          </cell>
          <cell r="I410" t="str">
            <v>Overhead</v>
          </cell>
          <cell r="J410" t="str">
            <v>Full Time - Permanent</v>
          </cell>
          <cell r="K410" t="str">
            <v/>
          </cell>
          <cell r="L410" t="str">
            <v>Line Maintainer - Apprentice</v>
          </cell>
          <cell r="M410" t="str">
            <v>B</v>
          </cell>
          <cell r="N410" t="str">
            <v>W</v>
          </cell>
          <cell r="O410">
            <v>40</v>
          </cell>
          <cell r="P410" t="str">
            <v/>
          </cell>
          <cell r="Q410" t="str">
            <v/>
          </cell>
          <cell r="R410" t="str">
            <v/>
          </cell>
          <cell r="S410" t="str">
            <v/>
          </cell>
          <cell r="T410">
            <v>0.75</v>
          </cell>
          <cell r="U410" t="str">
            <v>502</v>
          </cell>
          <cell r="V410" t="str">
            <v>101</v>
          </cell>
          <cell r="W410" t="str">
            <v>5020</v>
          </cell>
          <cell r="X410" t="str">
            <v>5020</v>
          </cell>
          <cell r="Y410" t="str">
            <v>5020</v>
          </cell>
          <cell r="Z410">
            <v>9090</v>
          </cell>
        </row>
        <row r="411">
          <cell r="B411" t="str">
            <v>Bud2010-11</v>
          </cell>
          <cell r="C411" t="str">
            <v/>
          </cell>
          <cell r="D411" t="str">
            <v/>
          </cell>
          <cell r="E411" t="str">
            <v/>
          </cell>
          <cell r="F411" t="str">
            <v/>
          </cell>
          <cell r="G411" t="str">
            <v>Line Maintainer - Apprentice</v>
          </cell>
          <cell r="H411" t="str">
            <v>502</v>
          </cell>
          <cell r="I411" t="str">
            <v>Overhead</v>
          </cell>
          <cell r="J411" t="str">
            <v>Full Time - Permanent</v>
          </cell>
          <cell r="K411" t="str">
            <v/>
          </cell>
          <cell r="L411" t="str">
            <v>Line Maintainer - Apprentice</v>
          </cell>
          <cell r="M411" t="str">
            <v>B</v>
          </cell>
          <cell r="N411" t="str">
            <v>W</v>
          </cell>
          <cell r="O411">
            <v>40</v>
          </cell>
          <cell r="P411" t="str">
            <v/>
          </cell>
          <cell r="Q411" t="str">
            <v/>
          </cell>
          <cell r="R411" t="str">
            <v/>
          </cell>
          <cell r="S411" t="str">
            <v/>
          </cell>
          <cell r="T411">
            <v>0.75</v>
          </cell>
          <cell r="U411" t="str">
            <v>502</v>
          </cell>
          <cell r="V411" t="str">
            <v>101</v>
          </cell>
          <cell r="W411" t="str">
            <v>5020</v>
          </cell>
          <cell r="X411" t="str">
            <v>5020</v>
          </cell>
          <cell r="Y411" t="str">
            <v>5020</v>
          </cell>
          <cell r="Z411">
            <v>9090</v>
          </cell>
        </row>
        <row r="412">
          <cell r="B412" t="str">
            <v>Bud2010-12</v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>Line Maintainer - Apprentice</v>
          </cell>
          <cell r="H412" t="str">
            <v>502</v>
          </cell>
          <cell r="I412" t="str">
            <v>Overhead</v>
          </cell>
          <cell r="J412" t="str">
            <v>Full Time - Permanent</v>
          </cell>
          <cell r="K412" t="str">
            <v/>
          </cell>
          <cell r="L412" t="str">
            <v>Line Maintainer - Apprentice</v>
          </cell>
          <cell r="M412" t="str">
            <v>B</v>
          </cell>
          <cell r="N412" t="str">
            <v>W</v>
          </cell>
          <cell r="O412">
            <v>40</v>
          </cell>
          <cell r="P412" t="str">
            <v/>
          </cell>
          <cell r="Q412" t="str">
            <v/>
          </cell>
          <cell r="R412" t="str">
            <v/>
          </cell>
          <cell r="S412" t="str">
            <v/>
          </cell>
          <cell r="T412">
            <v>0.75</v>
          </cell>
          <cell r="U412" t="str">
            <v>502</v>
          </cell>
          <cell r="V412" t="str">
            <v>101</v>
          </cell>
          <cell r="W412" t="str">
            <v>5020</v>
          </cell>
          <cell r="X412" t="str">
            <v>5020</v>
          </cell>
          <cell r="Y412" t="str">
            <v>5020</v>
          </cell>
          <cell r="Z412">
            <v>9090</v>
          </cell>
        </row>
        <row r="413">
          <cell r="B413" t="str">
            <v>Bud2010-13</v>
          </cell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>Line Maintainer - Apprentice</v>
          </cell>
          <cell r="H413" t="str">
            <v>502</v>
          </cell>
          <cell r="I413" t="str">
            <v>Overhead</v>
          </cell>
          <cell r="J413" t="str">
            <v>Full Time - Permanent</v>
          </cell>
          <cell r="K413" t="str">
            <v/>
          </cell>
          <cell r="L413" t="str">
            <v>Line Maintainer - Apprentice</v>
          </cell>
          <cell r="M413" t="str">
            <v>B</v>
          </cell>
          <cell r="N413" t="str">
            <v>W</v>
          </cell>
          <cell r="O413">
            <v>40</v>
          </cell>
          <cell r="P413" t="str">
            <v/>
          </cell>
          <cell r="Q413" t="str">
            <v/>
          </cell>
          <cell r="R413" t="str">
            <v/>
          </cell>
          <cell r="S413" t="str">
            <v/>
          </cell>
          <cell r="T413">
            <v>0.75</v>
          </cell>
          <cell r="U413" t="str">
            <v>502</v>
          </cell>
          <cell r="V413" t="str">
            <v>101</v>
          </cell>
          <cell r="W413" t="str">
            <v>5020</v>
          </cell>
          <cell r="X413" t="str">
            <v>5020</v>
          </cell>
          <cell r="Y413" t="str">
            <v>5020</v>
          </cell>
          <cell r="Z413">
            <v>9090</v>
          </cell>
        </row>
        <row r="414">
          <cell r="B414" t="str">
            <v>New 2011-22</v>
          </cell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>Line Maintainer - Apprentice</v>
          </cell>
          <cell r="H414" t="str">
            <v>502</v>
          </cell>
          <cell r="I414" t="str">
            <v>Overhead</v>
          </cell>
          <cell r="J414" t="str">
            <v>Full Time - Permanent</v>
          </cell>
          <cell r="K414" t="str">
            <v/>
          </cell>
          <cell r="L414" t="str">
            <v>Line Maintainer - Apprentice</v>
          </cell>
          <cell r="M414" t="str">
            <v>B</v>
          </cell>
          <cell r="N414" t="str">
            <v>W</v>
          </cell>
          <cell r="O414">
            <v>40</v>
          </cell>
          <cell r="P414" t="str">
            <v/>
          </cell>
          <cell r="Q414" t="str">
            <v/>
          </cell>
          <cell r="R414" t="str">
            <v/>
          </cell>
          <cell r="S414" t="str">
            <v/>
          </cell>
          <cell r="T414">
            <v>0.75</v>
          </cell>
          <cell r="U414" t="str">
            <v>502</v>
          </cell>
          <cell r="V414" t="str">
            <v>101</v>
          </cell>
          <cell r="W414" t="str">
            <v>5020</v>
          </cell>
          <cell r="X414" t="str">
            <v>5020</v>
          </cell>
          <cell r="Y414" t="str">
            <v>5020</v>
          </cell>
          <cell r="Z414">
            <v>9090</v>
          </cell>
        </row>
        <row r="415">
          <cell r="B415" t="str">
            <v>New 2011-23</v>
          </cell>
          <cell r="C415" t="str">
            <v/>
          </cell>
          <cell r="D415" t="str">
            <v/>
          </cell>
          <cell r="E415" t="str">
            <v/>
          </cell>
          <cell r="F415" t="str">
            <v/>
          </cell>
          <cell r="G415" t="str">
            <v>Line Maintainer - Apprentice</v>
          </cell>
          <cell r="H415" t="str">
            <v>502</v>
          </cell>
          <cell r="I415" t="str">
            <v>Overhead</v>
          </cell>
          <cell r="J415" t="str">
            <v>Full Time - Permanent</v>
          </cell>
          <cell r="K415" t="str">
            <v/>
          </cell>
          <cell r="L415" t="str">
            <v>Line Maintainer - Apprentice</v>
          </cell>
          <cell r="M415" t="str">
            <v>B</v>
          </cell>
          <cell r="N415" t="str">
            <v>W</v>
          </cell>
          <cell r="O415">
            <v>40</v>
          </cell>
          <cell r="P415" t="str">
            <v/>
          </cell>
          <cell r="Q415" t="str">
            <v/>
          </cell>
          <cell r="R415" t="str">
            <v/>
          </cell>
          <cell r="S415" t="str">
            <v/>
          </cell>
          <cell r="T415">
            <v>0.75</v>
          </cell>
          <cell r="U415" t="str">
            <v>502</v>
          </cell>
          <cell r="V415" t="str">
            <v>101</v>
          </cell>
          <cell r="W415" t="str">
            <v>5020</v>
          </cell>
          <cell r="X415" t="str">
            <v>5020</v>
          </cell>
          <cell r="Y415" t="str">
            <v>5020</v>
          </cell>
          <cell r="Z415">
            <v>9090</v>
          </cell>
        </row>
        <row r="416">
          <cell r="B416" t="str">
            <v>Bud2010-18</v>
          </cell>
          <cell r="C416" t="str">
            <v/>
          </cell>
          <cell r="D416" t="str">
            <v/>
          </cell>
          <cell r="E416" t="str">
            <v/>
          </cell>
          <cell r="F416" t="str">
            <v/>
          </cell>
          <cell r="G416" t="str">
            <v>Apprentice Power Worker</v>
          </cell>
          <cell r="H416" t="str">
            <v>502</v>
          </cell>
          <cell r="I416" t="str">
            <v>Overhead</v>
          </cell>
          <cell r="J416" t="str">
            <v>Full Time - Permanent</v>
          </cell>
          <cell r="K416" t="str">
            <v/>
          </cell>
          <cell r="L416" t="str">
            <v>Apprentice Power Worker</v>
          </cell>
          <cell r="M416" t="str">
            <v>B</v>
          </cell>
          <cell r="N416" t="str">
            <v>W</v>
          </cell>
          <cell r="O416">
            <v>40</v>
          </cell>
          <cell r="P416" t="str">
            <v/>
          </cell>
          <cell r="Q416" t="str">
            <v/>
          </cell>
          <cell r="R416" t="str">
            <v/>
          </cell>
          <cell r="S416" t="str">
            <v/>
          </cell>
          <cell r="T416">
            <v>0.75</v>
          </cell>
          <cell r="U416" t="str">
            <v>502</v>
          </cell>
          <cell r="V416" t="str">
            <v>102</v>
          </cell>
          <cell r="W416" t="str">
            <v>5020</v>
          </cell>
          <cell r="X416" t="str">
            <v>5020</v>
          </cell>
          <cell r="Y416" t="str">
            <v>5020</v>
          </cell>
          <cell r="Z416">
            <v>9090</v>
          </cell>
        </row>
        <row r="417">
          <cell r="B417" t="str">
            <v>New 2011-24</v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>Apprentice Power Worker</v>
          </cell>
          <cell r="H417" t="str">
            <v>502</v>
          </cell>
          <cell r="I417" t="str">
            <v>Overhead</v>
          </cell>
          <cell r="J417" t="str">
            <v>Full Time - Permanent</v>
          </cell>
          <cell r="K417" t="str">
            <v/>
          </cell>
          <cell r="L417" t="str">
            <v>Apprentice Power Worker</v>
          </cell>
          <cell r="M417" t="str">
            <v>B</v>
          </cell>
          <cell r="N417" t="str">
            <v>W</v>
          </cell>
          <cell r="O417">
            <v>40</v>
          </cell>
          <cell r="P417" t="str">
            <v/>
          </cell>
          <cell r="Q417" t="str">
            <v/>
          </cell>
          <cell r="R417" t="str">
            <v/>
          </cell>
          <cell r="S417" t="str">
            <v/>
          </cell>
          <cell r="T417">
            <v>0.75</v>
          </cell>
          <cell r="U417" t="str">
            <v>502</v>
          </cell>
          <cell r="V417" t="str">
            <v>102</v>
          </cell>
          <cell r="W417" t="str">
            <v>5020</v>
          </cell>
          <cell r="X417" t="str">
            <v>5020</v>
          </cell>
          <cell r="Y417" t="str">
            <v>5020</v>
          </cell>
          <cell r="Z417">
            <v>9090</v>
          </cell>
        </row>
        <row r="418">
          <cell r="B418" t="str">
            <v>New 2011-25</v>
          </cell>
          <cell r="C418" t="str">
            <v/>
          </cell>
          <cell r="D418" t="str">
            <v/>
          </cell>
          <cell r="E418" t="str">
            <v/>
          </cell>
          <cell r="F418" t="str">
            <v/>
          </cell>
          <cell r="G418" t="str">
            <v xml:space="preserve">Splicer Apprentice </v>
          </cell>
          <cell r="H418" t="str">
            <v>503</v>
          </cell>
          <cell r="I418" t="str">
            <v>Underground</v>
          </cell>
          <cell r="J418" t="str">
            <v>Full Time - Permanent</v>
          </cell>
          <cell r="K418" t="str">
            <v/>
          </cell>
          <cell r="L418" t="str">
            <v xml:space="preserve">Splicer Apprentice </v>
          </cell>
          <cell r="M418" t="str">
            <v>B</v>
          </cell>
          <cell r="N418" t="str">
            <v>W</v>
          </cell>
          <cell r="O418">
            <v>40</v>
          </cell>
          <cell r="P418" t="str">
            <v/>
          </cell>
          <cell r="Q418" t="str">
            <v/>
          </cell>
          <cell r="R418" t="str">
            <v/>
          </cell>
          <cell r="S418" t="str">
            <v/>
          </cell>
          <cell r="T418">
            <v>0.75</v>
          </cell>
          <cell r="U418" t="str">
            <v>503</v>
          </cell>
          <cell r="V418" t="str">
            <v>101</v>
          </cell>
          <cell r="W418" t="str">
            <v>5020</v>
          </cell>
          <cell r="X418" t="str">
            <v>5020</v>
          </cell>
          <cell r="Y418" t="str">
            <v>5020</v>
          </cell>
          <cell r="Z418">
            <v>9090</v>
          </cell>
        </row>
        <row r="419">
          <cell r="B419" t="str">
            <v>New 2011-26</v>
          </cell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G419" t="str">
            <v xml:space="preserve">Splicer Apprentice </v>
          </cell>
          <cell r="H419" t="str">
            <v>503</v>
          </cell>
          <cell r="I419" t="str">
            <v>Underground</v>
          </cell>
          <cell r="J419" t="str">
            <v>Full Time - Permanent</v>
          </cell>
          <cell r="K419" t="str">
            <v/>
          </cell>
          <cell r="L419" t="str">
            <v xml:space="preserve">Splicer Apprentice </v>
          </cell>
          <cell r="M419" t="str">
            <v>B</v>
          </cell>
          <cell r="N419" t="str">
            <v>W</v>
          </cell>
          <cell r="O419">
            <v>40</v>
          </cell>
          <cell r="P419" t="str">
            <v/>
          </cell>
          <cell r="Q419" t="str">
            <v/>
          </cell>
          <cell r="R419" t="str">
            <v/>
          </cell>
          <cell r="S419" t="str">
            <v/>
          </cell>
          <cell r="T419">
            <v>0.75</v>
          </cell>
          <cell r="U419" t="str">
            <v>503</v>
          </cell>
          <cell r="V419" t="str">
            <v>101</v>
          </cell>
          <cell r="W419" t="str">
            <v>5020</v>
          </cell>
          <cell r="X419" t="str">
            <v>5020</v>
          </cell>
          <cell r="Y419" t="str">
            <v>5020</v>
          </cell>
          <cell r="Z419">
            <v>9090</v>
          </cell>
        </row>
        <row r="420">
          <cell r="B420" t="str">
            <v>New 2011-27</v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>Smart Grid Eng (Hired in 2010 under variance account)</v>
          </cell>
          <cell r="H420" t="str">
            <v>521</v>
          </cell>
          <cell r="I420" t="str">
            <v>Network Assets</v>
          </cell>
          <cell r="J420" t="str">
            <v>Full Time - Permanent</v>
          </cell>
          <cell r="K420" t="str">
            <v/>
          </cell>
          <cell r="L420" t="str">
            <v>Smart Grid Eng (Hired in 2010 under variance account)</v>
          </cell>
          <cell r="M420" t="str">
            <v>N</v>
          </cell>
          <cell r="N420" t="str">
            <v>P</v>
          </cell>
          <cell r="O420">
            <v>35</v>
          </cell>
          <cell r="P420" t="str">
            <v/>
          </cell>
          <cell r="Q420" t="str">
            <v/>
          </cell>
          <cell r="R420" t="str">
            <v/>
          </cell>
          <cell r="S420" t="str">
            <v/>
          </cell>
          <cell r="T420">
            <v>0.55000000000000004</v>
          </cell>
          <cell r="U420" t="str">
            <v>521</v>
          </cell>
          <cell r="V420" t="str">
            <v>101</v>
          </cell>
          <cell r="W420" t="str">
            <v>9080</v>
          </cell>
          <cell r="X420" t="str">
            <v>9080</v>
          </cell>
          <cell r="Y420" t="str">
            <v>9080</v>
          </cell>
          <cell r="Z420" t="str">
            <v>9080</v>
          </cell>
        </row>
        <row r="421">
          <cell r="B421" t="str">
            <v>New 2011-45</v>
          </cell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>Standards Technician - New Hire</v>
          </cell>
          <cell r="H421" t="str">
            <v>521</v>
          </cell>
          <cell r="I421" t="str">
            <v>Network Assets</v>
          </cell>
          <cell r="J421" t="str">
            <v>Full Time - Permanent</v>
          </cell>
          <cell r="K421" t="str">
            <v/>
          </cell>
          <cell r="L421" t="str">
            <v>Standards Technician - New Hire</v>
          </cell>
          <cell r="M421" t="str">
            <v>B</v>
          </cell>
          <cell r="N421" t="str">
            <v>P</v>
          </cell>
          <cell r="O421">
            <v>35</v>
          </cell>
          <cell r="P421" t="str">
            <v/>
          </cell>
          <cell r="Q421" t="str">
            <v/>
          </cell>
          <cell r="R421" t="str">
            <v/>
          </cell>
          <cell r="S421" t="str">
            <v/>
          </cell>
          <cell r="T421">
            <v>0.55000000000000004</v>
          </cell>
          <cell r="U421" t="str">
            <v>521</v>
          </cell>
          <cell r="V421" t="str">
            <v>101</v>
          </cell>
          <cell r="W421" t="str">
            <v>9080</v>
          </cell>
          <cell r="X421" t="str">
            <v>9080</v>
          </cell>
          <cell r="Y421" t="str">
            <v>9080</v>
          </cell>
          <cell r="Z421" t="str">
            <v>9080</v>
          </cell>
        </row>
        <row r="422">
          <cell r="B422" t="str">
            <v>Bud2010-14</v>
          </cell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G422" t="str">
            <v>Engineering Draftsperson</v>
          </cell>
          <cell r="H422" t="str">
            <v>522</v>
          </cell>
          <cell r="I422" t="str">
            <v>Network Records</v>
          </cell>
          <cell r="J422" t="str">
            <v>Full Time - Permanent</v>
          </cell>
          <cell r="K422" t="str">
            <v/>
          </cell>
          <cell r="L422" t="str">
            <v>Engineering Draftsperson</v>
          </cell>
          <cell r="M422" t="str">
            <v>B</v>
          </cell>
          <cell r="N422" t="str">
            <v>W</v>
          </cell>
          <cell r="O422">
            <v>35</v>
          </cell>
          <cell r="P422" t="str">
            <v/>
          </cell>
          <cell r="Q422" t="str">
            <v/>
          </cell>
          <cell r="R422" t="str">
            <v/>
          </cell>
          <cell r="S422" t="str">
            <v/>
          </cell>
          <cell r="T422">
            <v>1</v>
          </cell>
          <cell r="U422" t="str">
            <v>522</v>
          </cell>
          <cell r="V422" t="str">
            <v>101</v>
          </cell>
          <cell r="W422" t="str">
            <v>9080</v>
          </cell>
          <cell r="X422" t="str">
            <v>9080</v>
          </cell>
          <cell r="Y422" t="str">
            <v>9080</v>
          </cell>
          <cell r="Z422" t="str">
            <v>9080</v>
          </cell>
        </row>
        <row r="423">
          <cell r="B423" t="str">
            <v>New 2011-29</v>
          </cell>
          <cell r="C423" t="str">
            <v/>
          </cell>
          <cell r="D423" t="str">
            <v/>
          </cell>
          <cell r="E423" t="str">
            <v/>
          </cell>
          <cell r="F423" t="str">
            <v/>
          </cell>
          <cell r="G423" t="str">
            <v>Grid Shift Technolgy Supervisor</v>
          </cell>
          <cell r="H423" t="str">
            <v>523</v>
          </cell>
          <cell r="I423" t="str">
            <v>Network Operating</v>
          </cell>
          <cell r="J423" t="str">
            <v>Full Time - Permanent</v>
          </cell>
          <cell r="K423" t="str">
            <v/>
          </cell>
          <cell r="L423" t="str">
            <v>Grid Shift Technolgy Supervisor</v>
          </cell>
          <cell r="M423" t="str">
            <v>N</v>
          </cell>
          <cell r="N423" t="str">
            <v>P</v>
          </cell>
          <cell r="O423">
            <v>40</v>
          </cell>
          <cell r="P423" t="str">
            <v/>
          </cell>
          <cell r="Q423" t="str">
            <v/>
          </cell>
          <cell r="R423" t="str">
            <v/>
          </cell>
          <cell r="S423" t="str">
            <v/>
          </cell>
          <cell r="T423">
            <v>0.55000000000000004</v>
          </cell>
          <cell r="U423" t="str">
            <v>523</v>
          </cell>
          <cell r="V423" t="str">
            <v>101</v>
          </cell>
          <cell r="W423" t="str">
            <v>5005</v>
          </cell>
          <cell r="X423" t="str">
            <v>5005</v>
          </cell>
          <cell r="Y423" t="str">
            <v>5005</v>
          </cell>
          <cell r="Z423" t="str">
            <v>5005</v>
          </cell>
        </row>
        <row r="424">
          <cell r="B424" t="str">
            <v>New 2011-30</v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>Op-4 Apprentices 2011</v>
          </cell>
          <cell r="H424" t="str">
            <v>523</v>
          </cell>
          <cell r="I424" t="str">
            <v>Network Operating</v>
          </cell>
          <cell r="J424" t="str">
            <v>Full Time - Permanent</v>
          </cell>
          <cell r="K424" t="str">
            <v/>
          </cell>
          <cell r="L424" t="str">
            <v>Op-4 Apprentices 2011</v>
          </cell>
          <cell r="M424" t="str">
            <v>B</v>
          </cell>
          <cell r="N424" t="str">
            <v>W</v>
          </cell>
          <cell r="O424">
            <v>40</v>
          </cell>
          <cell r="P424" t="str">
            <v/>
          </cell>
          <cell r="Q424" t="str">
            <v/>
          </cell>
          <cell r="R424" t="str">
            <v/>
          </cell>
          <cell r="S424" t="str">
            <v/>
          </cell>
          <cell r="T424">
            <v>0.5</v>
          </cell>
          <cell r="U424" t="str">
            <v>523</v>
          </cell>
          <cell r="V424" t="str">
            <v>101</v>
          </cell>
          <cell r="W424" t="str">
            <v>5005</v>
          </cell>
          <cell r="X424" t="str">
            <v>5005</v>
          </cell>
          <cell r="Y424">
            <v>5010</v>
          </cell>
          <cell r="Z424">
            <v>5010</v>
          </cell>
        </row>
        <row r="425">
          <cell r="B425" t="str">
            <v>New 2011-31</v>
          </cell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G425" t="str">
            <v>Op-4 Apprentices 2011</v>
          </cell>
          <cell r="H425" t="str">
            <v>523</v>
          </cell>
          <cell r="I425" t="str">
            <v>Network Operating</v>
          </cell>
          <cell r="J425" t="str">
            <v>Full Time - Permanent</v>
          </cell>
          <cell r="K425" t="str">
            <v/>
          </cell>
          <cell r="L425" t="str">
            <v>Op-4 Apprentices 2011</v>
          </cell>
          <cell r="M425" t="str">
            <v>B</v>
          </cell>
          <cell r="N425" t="str">
            <v>W</v>
          </cell>
          <cell r="O425">
            <v>40</v>
          </cell>
          <cell r="P425" t="str">
            <v/>
          </cell>
          <cell r="Q425" t="str">
            <v/>
          </cell>
          <cell r="R425" t="str">
            <v/>
          </cell>
          <cell r="S425" t="str">
            <v/>
          </cell>
          <cell r="T425">
            <v>0.5</v>
          </cell>
          <cell r="U425" t="str">
            <v>523</v>
          </cell>
          <cell r="V425" t="str">
            <v>101</v>
          </cell>
          <cell r="W425" t="str">
            <v>5005</v>
          </cell>
          <cell r="X425" t="str">
            <v>5005</v>
          </cell>
          <cell r="Y425">
            <v>5010</v>
          </cell>
          <cell r="Z425">
            <v>5010</v>
          </cell>
        </row>
        <row r="426">
          <cell r="B426" t="str">
            <v>New 2011-32</v>
          </cell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G426" t="str">
            <v>Op-4 Apprentices 2011</v>
          </cell>
          <cell r="H426" t="str">
            <v>523</v>
          </cell>
          <cell r="I426" t="str">
            <v>Network Operating</v>
          </cell>
          <cell r="J426" t="str">
            <v>Full Time - Permanent</v>
          </cell>
          <cell r="K426" t="str">
            <v/>
          </cell>
          <cell r="L426" t="str">
            <v>Op-4 Apprentices 2011</v>
          </cell>
          <cell r="M426" t="str">
            <v>B</v>
          </cell>
          <cell r="N426" t="str">
            <v>W</v>
          </cell>
          <cell r="O426">
            <v>40</v>
          </cell>
          <cell r="P426" t="str">
            <v/>
          </cell>
          <cell r="Q426" t="str">
            <v/>
          </cell>
          <cell r="R426" t="str">
            <v/>
          </cell>
          <cell r="S426" t="str">
            <v/>
          </cell>
          <cell r="T426">
            <v>0.5</v>
          </cell>
          <cell r="U426" t="str">
            <v>523</v>
          </cell>
          <cell r="V426" t="str">
            <v>101</v>
          </cell>
          <cell r="W426" t="str">
            <v>5005</v>
          </cell>
          <cell r="X426" t="str">
            <v>5005</v>
          </cell>
          <cell r="Y426">
            <v>5010</v>
          </cell>
          <cell r="Z426">
            <v>5010</v>
          </cell>
        </row>
        <row r="427">
          <cell r="B427" t="str">
            <v>New 2011-33</v>
          </cell>
          <cell r="C427" t="str">
            <v/>
          </cell>
          <cell r="D427" t="str">
            <v/>
          </cell>
          <cell r="E427" t="str">
            <v/>
          </cell>
          <cell r="F427" t="str">
            <v/>
          </cell>
          <cell r="G427" t="str">
            <v xml:space="preserve">DSO (2nd) </v>
          </cell>
          <cell r="H427" t="str">
            <v>523</v>
          </cell>
          <cell r="I427" t="str">
            <v>Network Operating</v>
          </cell>
          <cell r="J427" t="str">
            <v>Full Time - Permanent</v>
          </cell>
          <cell r="K427" t="str">
            <v/>
          </cell>
          <cell r="L427" t="str">
            <v xml:space="preserve">DSO (2nd) </v>
          </cell>
          <cell r="M427" t="str">
            <v>B</v>
          </cell>
          <cell r="N427" t="str">
            <v>W</v>
          </cell>
          <cell r="O427">
            <v>40</v>
          </cell>
          <cell r="P427" t="str">
            <v/>
          </cell>
          <cell r="Q427" t="str">
            <v/>
          </cell>
          <cell r="R427" t="str">
            <v/>
          </cell>
          <cell r="S427" t="str">
            <v/>
          </cell>
          <cell r="T427">
            <v>0.5</v>
          </cell>
          <cell r="U427" t="str">
            <v>523</v>
          </cell>
          <cell r="V427" t="str">
            <v>101</v>
          </cell>
          <cell r="W427" t="str">
            <v>5005</v>
          </cell>
          <cell r="X427" t="str">
            <v>5005</v>
          </cell>
          <cell r="Y427">
            <v>5010</v>
          </cell>
          <cell r="Z427">
            <v>5010</v>
          </cell>
        </row>
        <row r="428">
          <cell r="B428" t="str">
            <v>New 2011-33</v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>N ew Project Specialist Operational Improvement</v>
          </cell>
          <cell r="H428" t="str">
            <v>524</v>
          </cell>
          <cell r="I428" t="str">
            <v>Operational Improvement</v>
          </cell>
          <cell r="J428" t="str">
            <v>Full Time - Permanent</v>
          </cell>
          <cell r="K428" t="str">
            <v/>
          </cell>
          <cell r="L428" t="str">
            <v>N ew Project Specialist Operational Improvement</v>
          </cell>
          <cell r="M428" t="str">
            <v>N</v>
          </cell>
          <cell r="N428" t="str">
            <v>P</v>
          </cell>
          <cell r="O428">
            <v>35</v>
          </cell>
          <cell r="P428" t="str">
            <v/>
          </cell>
          <cell r="Q428" t="str">
            <v/>
          </cell>
          <cell r="R428" t="str">
            <v/>
          </cell>
          <cell r="S428" t="str">
            <v/>
          </cell>
          <cell r="T428">
            <v>0.55000000000000004</v>
          </cell>
          <cell r="U428" t="str">
            <v>524</v>
          </cell>
          <cell r="V428" t="str">
            <v>101</v>
          </cell>
          <cell r="W428" t="str">
            <v>5005</v>
          </cell>
          <cell r="X428" t="str">
            <v>5005</v>
          </cell>
          <cell r="Y428" t="str">
            <v>5005</v>
          </cell>
          <cell r="Z428" t="str">
            <v>5005</v>
          </cell>
        </row>
        <row r="429">
          <cell r="B429" t="str">
            <v>Bud2010-15</v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>Performance Measurement &amp; Resource Management Specialist</v>
          </cell>
          <cell r="H429" t="str">
            <v>524</v>
          </cell>
          <cell r="I429" t="str">
            <v>Operational Improvement</v>
          </cell>
          <cell r="J429" t="str">
            <v>Full Time - Permanent</v>
          </cell>
          <cell r="K429" t="str">
            <v/>
          </cell>
          <cell r="L429" t="str">
            <v>Performance Measurement &amp; Resource Management Specialist</v>
          </cell>
          <cell r="M429" t="str">
            <v>N</v>
          </cell>
          <cell r="N429" t="str">
            <v>P</v>
          </cell>
          <cell r="O429">
            <v>35</v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  <cell r="T429">
            <v>0.55000000000000004</v>
          </cell>
          <cell r="U429" t="str">
            <v>524</v>
          </cell>
          <cell r="V429" t="str">
            <v>101</v>
          </cell>
          <cell r="W429" t="str">
            <v>5005</v>
          </cell>
          <cell r="X429" t="str">
            <v>5005</v>
          </cell>
          <cell r="Y429" t="str">
            <v>5005</v>
          </cell>
          <cell r="Z429" t="str">
            <v>5005</v>
          </cell>
        </row>
        <row r="430">
          <cell r="B430" t="str">
            <v>New 2011-34</v>
          </cell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>Substation Apprentice</v>
          </cell>
          <cell r="H430" t="str">
            <v>525</v>
          </cell>
          <cell r="I430" t="str">
            <v>Substations</v>
          </cell>
          <cell r="J430" t="str">
            <v>Full Time - Permanent</v>
          </cell>
          <cell r="K430" t="str">
            <v/>
          </cell>
          <cell r="L430" t="str">
            <v>Substation Apprentice</v>
          </cell>
          <cell r="M430" t="str">
            <v>B</v>
          </cell>
          <cell r="N430" t="str">
            <v>W</v>
          </cell>
          <cell r="O430">
            <v>40</v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  <cell r="T430">
            <v>0.75</v>
          </cell>
          <cell r="U430" t="str">
            <v>525</v>
          </cell>
          <cell r="V430" t="str">
            <v>101</v>
          </cell>
          <cell r="W430" t="str">
            <v>5016</v>
          </cell>
          <cell r="X430" t="str">
            <v>5016</v>
          </cell>
          <cell r="Y430" t="str">
            <v>5016</v>
          </cell>
          <cell r="Z430">
            <v>9090</v>
          </cell>
        </row>
        <row r="431">
          <cell r="B431" t="str">
            <v>New 2011-35</v>
          </cell>
          <cell r="C431" t="str">
            <v/>
          </cell>
          <cell r="D431" t="str">
            <v/>
          </cell>
          <cell r="E431" t="str">
            <v/>
          </cell>
          <cell r="F431" t="str">
            <v/>
          </cell>
          <cell r="G431" t="str">
            <v>Substation Apprentice</v>
          </cell>
          <cell r="H431" t="str">
            <v>525</v>
          </cell>
          <cell r="I431" t="str">
            <v>Substations</v>
          </cell>
          <cell r="J431" t="str">
            <v>Full Time - Permanent</v>
          </cell>
          <cell r="K431" t="str">
            <v/>
          </cell>
          <cell r="L431" t="str">
            <v>Substation Apprentice</v>
          </cell>
          <cell r="M431" t="str">
            <v>B</v>
          </cell>
          <cell r="N431" t="str">
            <v>W</v>
          </cell>
          <cell r="O431">
            <v>40</v>
          </cell>
          <cell r="P431" t="str">
            <v/>
          </cell>
          <cell r="Q431" t="str">
            <v/>
          </cell>
          <cell r="R431" t="str">
            <v/>
          </cell>
          <cell r="S431" t="str">
            <v/>
          </cell>
          <cell r="T431">
            <v>0.75</v>
          </cell>
          <cell r="U431" t="str">
            <v>525</v>
          </cell>
          <cell r="V431" t="str">
            <v>101</v>
          </cell>
          <cell r="W431" t="str">
            <v>5016</v>
          </cell>
          <cell r="X431" t="str">
            <v>5016</v>
          </cell>
          <cell r="Y431" t="str">
            <v>5016</v>
          </cell>
          <cell r="Z431">
            <v>9090</v>
          </cell>
        </row>
        <row r="432">
          <cell r="B432" t="str">
            <v>New 2011-36</v>
          </cell>
          <cell r="C432" t="str">
            <v/>
          </cell>
          <cell r="D432" t="str">
            <v/>
          </cell>
          <cell r="E432" t="str">
            <v/>
          </cell>
          <cell r="F432" t="str">
            <v/>
          </cell>
          <cell r="G432" t="str">
            <v>Substation Apprentice</v>
          </cell>
          <cell r="H432" t="str">
            <v>525</v>
          </cell>
          <cell r="I432" t="str">
            <v>Substations</v>
          </cell>
          <cell r="J432" t="str">
            <v>Full Time - Permanent</v>
          </cell>
          <cell r="K432" t="str">
            <v/>
          </cell>
          <cell r="L432" t="str">
            <v>Substation Apprentice</v>
          </cell>
          <cell r="M432" t="str">
            <v>B</v>
          </cell>
          <cell r="N432" t="str">
            <v>W</v>
          </cell>
          <cell r="O432">
            <v>40</v>
          </cell>
          <cell r="P432" t="str">
            <v/>
          </cell>
          <cell r="Q432" t="str">
            <v/>
          </cell>
          <cell r="R432" t="str">
            <v/>
          </cell>
          <cell r="S432" t="str">
            <v/>
          </cell>
          <cell r="T432">
            <v>0.75</v>
          </cell>
          <cell r="U432" t="str">
            <v>525</v>
          </cell>
          <cell r="V432" t="str">
            <v>101</v>
          </cell>
          <cell r="W432" t="str">
            <v>5016</v>
          </cell>
          <cell r="X432" t="str">
            <v>5016</v>
          </cell>
          <cell r="Y432" t="str">
            <v>5016</v>
          </cell>
          <cell r="Z432">
            <v>9090</v>
          </cell>
        </row>
        <row r="433">
          <cell r="B433" t="str">
            <v>New 2011-57</v>
          </cell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>Substation Apprentice</v>
          </cell>
          <cell r="H433" t="str">
            <v>525</v>
          </cell>
          <cell r="I433" t="str">
            <v>Substations</v>
          </cell>
          <cell r="J433" t="str">
            <v>Full Time - Permanent</v>
          </cell>
          <cell r="K433" t="str">
            <v/>
          </cell>
          <cell r="L433" t="str">
            <v>Substation Apprentice</v>
          </cell>
          <cell r="M433" t="str">
            <v>B</v>
          </cell>
          <cell r="N433" t="str">
            <v>W</v>
          </cell>
          <cell r="O433">
            <v>40</v>
          </cell>
          <cell r="P433" t="str">
            <v/>
          </cell>
          <cell r="Q433" t="str">
            <v/>
          </cell>
          <cell r="R433" t="str">
            <v/>
          </cell>
          <cell r="S433" t="str">
            <v/>
          </cell>
          <cell r="T433">
            <v>0.75</v>
          </cell>
          <cell r="U433" t="str">
            <v>525</v>
          </cell>
          <cell r="V433" t="str">
            <v>102</v>
          </cell>
          <cell r="W433" t="str">
            <v>5016</v>
          </cell>
          <cell r="X433" t="str">
            <v>5016</v>
          </cell>
          <cell r="Y433" t="str">
            <v>5016</v>
          </cell>
          <cell r="Z433">
            <v>9090</v>
          </cell>
        </row>
        <row r="434">
          <cell r="B434" t="str">
            <v>New 2011-58</v>
          </cell>
          <cell r="C434" t="str">
            <v/>
          </cell>
          <cell r="D434" t="str">
            <v/>
          </cell>
          <cell r="E434" t="str">
            <v/>
          </cell>
          <cell r="F434" t="str">
            <v/>
          </cell>
          <cell r="G434" t="str">
            <v>Substation Apprentice</v>
          </cell>
          <cell r="H434" t="str">
            <v>525</v>
          </cell>
          <cell r="I434" t="str">
            <v>Substations</v>
          </cell>
          <cell r="J434" t="str">
            <v>Full Time - Permanent</v>
          </cell>
          <cell r="K434" t="str">
            <v/>
          </cell>
          <cell r="L434" t="str">
            <v>Substation Apprentice</v>
          </cell>
          <cell r="M434" t="str">
            <v>B</v>
          </cell>
          <cell r="N434" t="str">
            <v>W</v>
          </cell>
          <cell r="O434">
            <v>40</v>
          </cell>
          <cell r="P434" t="str">
            <v/>
          </cell>
          <cell r="Q434" t="str">
            <v/>
          </cell>
          <cell r="R434" t="str">
            <v/>
          </cell>
          <cell r="S434" t="str">
            <v/>
          </cell>
          <cell r="T434">
            <v>0.75</v>
          </cell>
          <cell r="U434" t="str">
            <v>525</v>
          </cell>
          <cell r="V434" t="str">
            <v>102</v>
          </cell>
          <cell r="W434" t="str">
            <v>5016</v>
          </cell>
          <cell r="X434" t="str">
            <v>5016</v>
          </cell>
          <cell r="Y434" t="str">
            <v>5016</v>
          </cell>
          <cell r="Z434">
            <v>9090</v>
          </cell>
        </row>
        <row r="435">
          <cell r="B435" t="str">
            <v>New 2011-59</v>
          </cell>
          <cell r="C435" t="str">
            <v/>
          </cell>
          <cell r="D435" t="str">
            <v/>
          </cell>
          <cell r="E435" t="str">
            <v/>
          </cell>
          <cell r="F435" t="str">
            <v/>
          </cell>
          <cell r="G435" t="str">
            <v>Substation Apprentice</v>
          </cell>
          <cell r="H435" t="str">
            <v>525</v>
          </cell>
          <cell r="I435" t="str">
            <v>Substations</v>
          </cell>
          <cell r="J435" t="str">
            <v>Full Time - Permanent</v>
          </cell>
          <cell r="K435" t="str">
            <v/>
          </cell>
          <cell r="L435" t="str">
            <v>Substation Apprentice</v>
          </cell>
          <cell r="M435" t="str">
            <v>B</v>
          </cell>
          <cell r="N435" t="str">
            <v>W</v>
          </cell>
          <cell r="O435">
            <v>40</v>
          </cell>
          <cell r="P435" t="str">
            <v/>
          </cell>
          <cell r="Q435" t="str">
            <v/>
          </cell>
          <cell r="R435" t="str">
            <v/>
          </cell>
          <cell r="S435" t="str">
            <v/>
          </cell>
          <cell r="T435">
            <v>0.75</v>
          </cell>
          <cell r="U435" t="str">
            <v>525</v>
          </cell>
          <cell r="V435" t="str">
            <v>102</v>
          </cell>
          <cell r="W435" t="str">
            <v>5016</v>
          </cell>
          <cell r="X435" t="str">
            <v>5016</v>
          </cell>
          <cell r="Y435" t="str">
            <v>5016</v>
          </cell>
          <cell r="Z435">
            <v>9090</v>
          </cell>
        </row>
        <row r="436">
          <cell r="B436" t="str">
            <v>New 2011-37</v>
          </cell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>Specialist, Commodity Management #2</v>
          </cell>
          <cell r="H436" t="str">
            <v>543</v>
          </cell>
          <cell r="I436" t="str">
            <v>Procurement</v>
          </cell>
          <cell r="J436" t="str">
            <v>Full Time - Permanent</v>
          </cell>
          <cell r="K436" t="str">
            <v/>
          </cell>
          <cell r="L436" t="str">
            <v>Specialist, Commodity Management #2</v>
          </cell>
          <cell r="M436" t="str">
            <v>N</v>
          </cell>
          <cell r="N436" t="str">
            <v>P</v>
          </cell>
          <cell r="O436">
            <v>35</v>
          </cell>
          <cell r="P436" t="str">
            <v/>
          </cell>
          <cell r="Q436" t="str">
            <v/>
          </cell>
          <cell r="R436" t="str">
            <v/>
          </cell>
          <cell r="S436" t="str">
            <v/>
          </cell>
          <cell r="T436">
            <v>0.55000000000000004</v>
          </cell>
          <cell r="U436" t="str">
            <v>543</v>
          </cell>
          <cell r="V436" t="str">
            <v>101</v>
          </cell>
          <cell r="W436" t="str">
            <v>9041</v>
          </cell>
          <cell r="X436" t="str">
            <v>9041</v>
          </cell>
          <cell r="Y436" t="str">
            <v>9041</v>
          </cell>
          <cell r="Z436" t="str">
            <v>9041</v>
          </cell>
        </row>
        <row r="437">
          <cell r="B437" t="str">
            <v>Bud2010-19</v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 xml:space="preserve">Data Analyst </v>
          </cell>
          <cell r="H437" t="str">
            <v>593</v>
          </cell>
          <cell r="I437" t="str">
            <v>Supply Chain</v>
          </cell>
          <cell r="J437" t="str">
            <v>Full Time - Permanent</v>
          </cell>
          <cell r="K437" t="str">
            <v/>
          </cell>
          <cell r="L437" t="str">
            <v xml:space="preserve">Data Analyst </v>
          </cell>
          <cell r="M437" t="str">
            <v>N</v>
          </cell>
          <cell r="N437" t="str">
            <v>P</v>
          </cell>
          <cell r="O437">
            <v>35</v>
          </cell>
          <cell r="P437" t="str">
            <v/>
          </cell>
          <cell r="Q437" t="str">
            <v/>
          </cell>
          <cell r="R437" t="str">
            <v/>
          </cell>
          <cell r="S437" t="str">
            <v/>
          </cell>
          <cell r="T437">
            <v>0.55000000000000004</v>
          </cell>
          <cell r="U437" t="str">
            <v>593</v>
          </cell>
          <cell r="V437" t="str">
            <v>101</v>
          </cell>
          <cell r="W437" t="str">
            <v>5615</v>
          </cell>
          <cell r="X437" t="str">
            <v>5615</v>
          </cell>
          <cell r="Y437" t="str">
            <v>5615</v>
          </cell>
          <cell r="Z437" t="str">
            <v>5615</v>
          </cell>
        </row>
        <row r="438">
          <cell r="B438" t="str">
            <v>New 2011-38</v>
          </cell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>Manager Documents &amp; Records</v>
          </cell>
          <cell r="H438" t="str">
            <v>600</v>
          </cell>
          <cell r="I438" t="str">
            <v>Corporate Services - Executive</v>
          </cell>
          <cell r="J438" t="str">
            <v>Full Time - Permanent</v>
          </cell>
          <cell r="K438" t="str">
            <v/>
          </cell>
          <cell r="L438" t="str">
            <v>Manager Documents &amp; Records</v>
          </cell>
          <cell r="M438" t="str">
            <v>B</v>
          </cell>
          <cell r="N438" t="str">
            <v>P</v>
          </cell>
          <cell r="O438">
            <v>35</v>
          </cell>
          <cell r="P438" t="str">
            <v/>
          </cell>
          <cell r="Q438" t="str">
            <v/>
          </cell>
          <cell r="R438" t="str">
            <v/>
          </cell>
          <cell r="S438" t="str">
            <v/>
          </cell>
          <cell r="T438">
            <v>0.55000000000000004</v>
          </cell>
          <cell r="U438" t="str">
            <v>600</v>
          </cell>
          <cell r="V438" t="str">
            <v>101</v>
          </cell>
          <cell r="W438" t="str">
            <v>5605</v>
          </cell>
          <cell r="X438" t="str">
            <v>5605</v>
          </cell>
          <cell r="Y438">
            <v>5610</v>
          </cell>
          <cell r="Z438">
            <v>5610</v>
          </cell>
        </row>
        <row r="439">
          <cell r="B439" t="str">
            <v>Bud2010-16</v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>Communications Specialist</v>
          </cell>
          <cell r="H439" t="str">
            <v>680</v>
          </cell>
          <cell r="I439" t="str">
            <v>Corporate Communications</v>
          </cell>
          <cell r="J439" t="str">
            <v>Full Time - Permanent</v>
          </cell>
          <cell r="K439" t="str">
            <v/>
          </cell>
          <cell r="L439" t="str">
            <v>Communications Specialist</v>
          </cell>
          <cell r="M439" t="str">
            <v>B</v>
          </cell>
          <cell r="N439" t="str">
            <v>P</v>
          </cell>
          <cell r="O439">
            <v>35</v>
          </cell>
          <cell r="P439" t="str">
            <v/>
          </cell>
          <cell r="Q439" t="str">
            <v/>
          </cell>
          <cell r="R439" t="str">
            <v/>
          </cell>
          <cell r="S439" t="str">
            <v/>
          </cell>
          <cell r="T439">
            <v>0.55000000000000004</v>
          </cell>
          <cell r="U439" t="str">
            <v>680</v>
          </cell>
          <cell r="V439" t="str">
            <v>101</v>
          </cell>
          <cell r="W439" t="str">
            <v>5615</v>
          </cell>
          <cell r="X439" t="str">
            <v>5615</v>
          </cell>
          <cell r="Y439" t="str">
            <v>5615</v>
          </cell>
          <cell r="Z439" t="str">
            <v>5615</v>
          </cell>
        </row>
        <row r="440">
          <cell r="B440" t="str">
            <v>Student-2011-1</v>
          </cell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>Student - Summer</v>
          </cell>
          <cell r="H440" t="str">
            <v>205</v>
          </cell>
          <cell r="I440" t="str">
            <v>Financial Services</v>
          </cell>
          <cell r="J440" t="str">
            <v/>
          </cell>
          <cell r="K440" t="str">
            <v/>
          </cell>
          <cell r="L440" t="str">
            <v>Student - Summer</v>
          </cell>
          <cell r="M440" t="str">
            <v>N</v>
          </cell>
          <cell r="N440" t="str">
            <v>W</v>
          </cell>
          <cell r="O440">
            <v>35</v>
          </cell>
          <cell r="P440" t="str">
            <v/>
          </cell>
          <cell r="Q440" t="str">
            <v/>
          </cell>
          <cell r="R440" t="str">
            <v/>
          </cell>
          <cell r="S440" t="str">
            <v/>
          </cell>
          <cell r="T440">
            <v>0</v>
          </cell>
          <cell r="U440" t="str">
            <v>205</v>
          </cell>
          <cell r="V440" t="str">
            <v>101</v>
          </cell>
          <cell r="W440" t="str">
            <v>5615</v>
          </cell>
          <cell r="X440" t="str">
            <v>5615</v>
          </cell>
          <cell r="Y440" t="str">
            <v>5615</v>
          </cell>
          <cell r="Z440" t="str">
            <v>5615</v>
          </cell>
        </row>
        <row r="441">
          <cell r="B441" t="str">
            <v>Student-2011-10</v>
          </cell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>Student</v>
          </cell>
          <cell r="H441" t="str">
            <v>303</v>
          </cell>
          <cell r="I441" t="str">
            <v>Customer Care - Customer Service</v>
          </cell>
          <cell r="J441" t="str">
            <v/>
          </cell>
          <cell r="K441" t="str">
            <v/>
          </cell>
          <cell r="L441" t="str">
            <v>Student</v>
          </cell>
          <cell r="M441" t="str">
            <v>N</v>
          </cell>
          <cell r="N441" t="str">
            <v>w</v>
          </cell>
          <cell r="O441">
            <v>35</v>
          </cell>
          <cell r="P441" t="str">
            <v/>
          </cell>
          <cell r="Q441" t="str">
            <v/>
          </cell>
          <cell r="R441" t="str">
            <v/>
          </cell>
          <cell r="S441" t="str">
            <v/>
          </cell>
          <cell r="T441">
            <v>0</v>
          </cell>
          <cell r="U441" t="str">
            <v>303</v>
          </cell>
          <cell r="V441" t="str">
            <v>101</v>
          </cell>
          <cell r="W441" t="str">
            <v>9909</v>
          </cell>
          <cell r="X441" t="str">
            <v>9909</v>
          </cell>
          <cell r="Y441" t="str">
            <v>9909</v>
          </cell>
          <cell r="Z441" t="str">
            <v>9909</v>
          </cell>
        </row>
        <row r="442">
          <cell r="B442" t="str">
            <v>Student-2011-11</v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 xml:space="preserve">Summer Student </v>
          </cell>
          <cell r="H442" t="str">
            <v>310</v>
          </cell>
          <cell r="I442" t="str">
            <v>Meter Assets and inside Service</v>
          </cell>
          <cell r="J442" t="str">
            <v/>
          </cell>
          <cell r="K442" t="str">
            <v/>
          </cell>
          <cell r="L442" t="str">
            <v xml:space="preserve">Summer Student </v>
          </cell>
          <cell r="M442" t="str">
            <v>N</v>
          </cell>
          <cell r="N442" t="str">
            <v>W</v>
          </cell>
          <cell r="O442">
            <v>35</v>
          </cell>
          <cell r="P442" t="str">
            <v/>
          </cell>
          <cell r="Q442" t="str">
            <v/>
          </cell>
          <cell r="R442" t="str">
            <v/>
          </cell>
          <cell r="S442" t="str">
            <v/>
          </cell>
          <cell r="T442">
            <v>0</v>
          </cell>
          <cell r="U442" t="str">
            <v>310</v>
          </cell>
          <cell r="V442" t="str">
            <v>101</v>
          </cell>
          <cell r="W442" t="str">
            <v>5065</v>
          </cell>
          <cell r="X442" t="str">
            <v>5065</v>
          </cell>
          <cell r="Y442" t="str">
            <v>5065</v>
          </cell>
          <cell r="Z442" t="str">
            <v>5065</v>
          </cell>
        </row>
        <row r="443">
          <cell r="B443" t="str">
            <v>Student-2011-12</v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>Co-op Student (Technologist Background)</v>
          </cell>
          <cell r="H443" t="str">
            <v>310</v>
          </cell>
          <cell r="I443" t="str">
            <v>Meter Assets and inside Service</v>
          </cell>
          <cell r="J443" t="str">
            <v/>
          </cell>
          <cell r="K443" t="str">
            <v/>
          </cell>
          <cell r="L443" t="str">
            <v>Co-op Student (Technologist Background)</v>
          </cell>
          <cell r="M443" t="str">
            <v>N</v>
          </cell>
          <cell r="N443" t="str">
            <v>W</v>
          </cell>
          <cell r="O443">
            <v>40</v>
          </cell>
          <cell r="P443" t="str">
            <v/>
          </cell>
          <cell r="Q443" t="str">
            <v/>
          </cell>
          <cell r="R443" t="str">
            <v/>
          </cell>
          <cell r="S443" t="str">
            <v/>
          </cell>
          <cell r="T443">
            <v>0</v>
          </cell>
          <cell r="U443" t="str">
            <v>310</v>
          </cell>
          <cell r="V443" t="str">
            <v>101</v>
          </cell>
          <cell r="W443" t="str">
            <v>5065</v>
          </cell>
          <cell r="X443" t="str">
            <v>5065</v>
          </cell>
          <cell r="Y443" t="str">
            <v>5065</v>
          </cell>
          <cell r="Z443" t="str">
            <v>5065</v>
          </cell>
        </row>
        <row r="444">
          <cell r="B444" t="str">
            <v>Student-2011-13</v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>Summer Student</v>
          </cell>
          <cell r="H444" t="str">
            <v>311</v>
          </cell>
          <cell r="I444" t="str">
            <v>Customer Connections</v>
          </cell>
          <cell r="J444" t="str">
            <v/>
          </cell>
          <cell r="K444" t="str">
            <v/>
          </cell>
          <cell r="L444" t="str">
            <v>Summer Student</v>
          </cell>
          <cell r="M444" t="str">
            <v>N</v>
          </cell>
          <cell r="N444" t="str">
            <v>W</v>
          </cell>
          <cell r="O444">
            <v>40</v>
          </cell>
          <cell r="P444" t="str">
            <v/>
          </cell>
          <cell r="Q444" t="str">
            <v/>
          </cell>
          <cell r="R444" t="str">
            <v/>
          </cell>
          <cell r="S444" t="str">
            <v/>
          </cell>
          <cell r="T444">
            <v>0</v>
          </cell>
          <cell r="U444" t="str">
            <v>311</v>
          </cell>
          <cell r="V444" t="str">
            <v>101</v>
          </cell>
          <cell r="W444" t="str">
            <v>5065</v>
          </cell>
          <cell r="X444" t="str">
            <v>5065</v>
          </cell>
          <cell r="Y444" t="str">
            <v>5065</v>
          </cell>
          <cell r="Z444" t="str">
            <v>5065</v>
          </cell>
        </row>
        <row r="445">
          <cell r="B445" t="str">
            <v>Student-2011-14</v>
          </cell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>Summer Student - CDM Clerk</v>
          </cell>
          <cell r="H445" t="str">
            <v>330</v>
          </cell>
          <cell r="I445" t="str">
            <v>Conservation &amp; Demand Management</v>
          </cell>
          <cell r="J445" t="str">
            <v/>
          </cell>
          <cell r="K445" t="str">
            <v/>
          </cell>
          <cell r="L445" t="str">
            <v>Summer Student - CDM Clerk</v>
          </cell>
          <cell r="M445" t="str">
            <v>N</v>
          </cell>
          <cell r="N445" t="str">
            <v>W</v>
          </cell>
          <cell r="O445">
            <v>35</v>
          </cell>
          <cell r="P445" t="str">
            <v/>
          </cell>
          <cell r="Q445" t="str">
            <v/>
          </cell>
          <cell r="R445" t="str">
            <v/>
          </cell>
          <cell r="S445" t="str">
            <v/>
          </cell>
          <cell r="T445">
            <v>0</v>
          </cell>
          <cell r="U445" t="str">
            <v>330</v>
          </cell>
          <cell r="V445" t="str">
            <v>101</v>
          </cell>
          <cell r="W445" t="str">
            <v>5410</v>
          </cell>
          <cell r="X445" t="str">
            <v>5410</v>
          </cell>
          <cell r="Y445">
            <v>5415</v>
          </cell>
          <cell r="Z445">
            <v>5415</v>
          </cell>
        </row>
        <row r="446">
          <cell r="B446" t="str">
            <v>Student-2011-15</v>
          </cell>
          <cell r="C446" t="str">
            <v/>
          </cell>
          <cell r="D446" t="str">
            <v/>
          </cell>
          <cell r="E446" t="str">
            <v/>
          </cell>
          <cell r="F446" t="str">
            <v/>
          </cell>
          <cell r="G446" t="str">
            <v xml:space="preserve">Coop Student </v>
          </cell>
          <cell r="H446" t="str">
            <v>330</v>
          </cell>
          <cell r="I446" t="str">
            <v>Conservation &amp; Demand Management</v>
          </cell>
          <cell r="J446" t="str">
            <v/>
          </cell>
          <cell r="K446" t="str">
            <v/>
          </cell>
          <cell r="L446" t="str">
            <v xml:space="preserve">Coop Student </v>
          </cell>
          <cell r="M446" t="str">
            <v>N</v>
          </cell>
          <cell r="N446" t="str">
            <v>P</v>
          </cell>
          <cell r="O446">
            <v>35</v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>
            <v>0</v>
          </cell>
          <cell r="U446" t="str">
            <v>330</v>
          </cell>
          <cell r="V446" t="str">
            <v>101</v>
          </cell>
          <cell r="W446" t="str">
            <v>5410</v>
          </cell>
          <cell r="X446" t="str">
            <v>5410</v>
          </cell>
          <cell r="Y446">
            <v>5415</v>
          </cell>
          <cell r="Z446">
            <v>5415</v>
          </cell>
        </row>
        <row r="447">
          <cell r="B447" t="str">
            <v>Student-2011-16</v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>Student Engineering Assistant</v>
          </cell>
          <cell r="H447" t="str">
            <v>501</v>
          </cell>
          <cell r="I447" t="str">
            <v>Capital Projects</v>
          </cell>
          <cell r="J447" t="str">
            <v/>
          </cell>
          <cell r="K447" t="str">
            <v/>
          </cell>
          <cell r="L447" t="str">
            <v>Student Engineering Assistant</v>
          </cell>
          <cell r="M447" t="str">
            <v>N</v>
          </cell>
          <cell r="N447" t="str">
            <v>P</v>
          </cell>
          <cell r="O447">
            <v>35</v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>
            <v>0</v>
          </cell>
          <cell r="U447" t="str">
            <v>501</v>
          </cell>
          <cell r="V447" t="str">
            <v>101</v>
          </cell>
          <cell r="W447" t="str">
            <v>9080</v>
          </cell>
          <cell r="X447" t="str">
            <v>9080</v>
          </cell>
          <cell r="Y447" t="str">
            <v>9080</v>
          </cell>
          <cell r="Z447" t="str">
            <v>9080</v>
          </cell>
        </row>
        <row r="448">
          <cell r="B448" t="str">
            <v>Student-2011-17</v>
          </cell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>Cambrian Co-Op</v>
          </cell>
          <cell r="H448" t="str">
            <v>502</v>
          </cell>
          <cell r="I448" t="str">
            <v>Overhead</v>
          </cell>
          <cell r="J448" t="str">
            <v/>
          </cell>
          <cell r="K448" t="str">
            <v/>
          </cell>
          <cell r="L448" t="str">
            <v>Cambrian Co-Op</v>
          </cell>
          <cell r="M448" t="str">
            <v>N</v>
          </cell>
          <cell r="N448" t="str">
            <v>W</v>
          </cell>
          <cell r="O448">
            <v>40</v>
          </cell>
          <cell r="P448" t="str">
            <v/>
          </cell>
          <cell r="Q448" t="str">
            <v/>
          </cell>
          <cell r="R448" t="str">
            <v/>
          </cell>
          <cell r="S448" t="str">
            <v/>
          </cell>
          <cell r="T448">
            <v>0</v>
          </cell>
          <cell r="U448" t="str">
            <v>502</v>
          </cell>
          <cell r="V448" t="str">
            <v>101</v>
          </cell>
          <cell r="W448" t="str">
            <v>5020</v>
          </cell>
          <cell r="X448" t="str">
            <v>5020</v>
          </cell>
          <cell r="Y448" t="str">
            <v>5020</v>
          </cell>
          <cell r="Z448">
            <v>9090</v>
          </cell>
        </row>
        <row r="449">
          <cell r="B449" t="str">
            <v>Student-2011-18</v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>Cambrian Co-Op</v>
          </cell>
          <cell r="H449" t="str">
            <v>502</v>
          </cell>
          <cell r="I449" t="str">
            <v>Overhead</v>
          </cell>
          <cell r="J449" t="str">
            <v/>
          </cell>
          <cell r="K449" t="str">
            <v/>
          </cell>
          <cell r="L449" t="str">
            <v>Cambrian Co-Op</v>
          </cell>
          <cell r="M449" t="str">
            <v>N</v>
          </cell>
          <cell r="N449" t="str">
            <v>W</v>
          </cell>
          <cell r="O449">
            <v>40</v>
          </cell>
          <cell r="P449" t="str">
            <v/>
          </cell>
          <cell r="Q449" t="str">
            <v/>
          </cell>
          <cell r="R449" t="str">
            <v/>
          </cell>
          <cell r="S449" t="str">
            <v/>
          </cell>
          <cell r="T449">
            <v>0</v>
          </cell>
          <cell r="U449" t="str">
            <v>502</v>
          </cell>
          <cell r="V449" t="str">
            <v>101</v>
          </cell>
          <cell r="W449" t="str">
            <v>5020</v>
          </cell>
          <cell r="X449" t="str">
            <v>5020</v>
          </cell>
          <cell r="Y449" t="str">
            <v>5020</v>
          </cell>
          <cell r="Z449">
            <v>9090</v>
          </cell>
        </row>
        <row r="450">
          <cell r="B450" t="str">
            <v>Student-2011-19</v>
          </cell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>Cambrian Co-Op</v>
          </cell>
          <cell r="H450" t="str">
            <v>502</v>
          </cell>
          <cell r="I450" t="str">
            <v>Overhead</v>
          </cell>
          <cell r="J450" t="str">
            <v/>
          </cell>
          <cell r="K450" t="str">
            <v/>
          </cell>
          <cell r="L450" t="str">
            <v>Cambrian Co-Op</v>
          </cell>
          <cell r="M450" t="str">
            <v>N</v>
          </cell>
          <cell r="N450" t="str">
            <v>W</v>
          </cell>
          <cell r="O450">
            <v>40</v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>
            <v>0</v>
          </cell>
          <cell r="U450" t="str">
            <v>502</v>
          </cell>
          <cell r="V450" t="str">
            <v>101</v>
          </cell>
          <cell r="W450" t="str">
            <v>5020</v>
          </cell>
          <cell r="X450" t="str">
            <v>5020</v>
          </cell>
          <cell r="Y450" t="str">
            <v>5020</v>
          </cell>
          <cell r="Z450">
            <v>9090</v>
          </cell>
        </row>
        <row r="451">
          <cell r="B451" t="str">
            <v>Student-2011-2</v>
          </cell>
          <cell r="C451" t="str">
            <v/>
          </cell>
          <cell r="D451" t="str">
            <v/>
          </cell>
          <cell r="E451" t="str">
            <v/>
          </cell>
          <cell r="F451" t="str">
            <v/>
          </cell>
          <cell r="G451" t="str">
            <v>Co-op Student</v>
          </cell>
          <cell r="H451" t="str">
            <v>205</v>
          </cell>
          <cell r="I451" t="str">
            <v>Financial Services</v>
          </cell>
          <cell r="J451" t="str">
            <v/>
          </cell>
          <cell r="K451" t="str">
            <v/>
          </cell>
          <cell r="L451" t="str">
            <v>Co-op Student</v>
          </cell>
          <cell r="M451" t="str">
            <v>N</v>
          </cell>
          <cell r="N451" t="str">
            <v>W</v>
          </cell>
          <cell r="O451">
            <v>35</v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>
            <v>0</v>
          </cell>
          <cell r="U451" t="str">
            <v>205</v>
          </cell>
          <cell r="V451" t="str">
            <v>101</v>
          </cell>
          <cell r="W451" t="str">
            <v>5615</v>
          </cell>
          <cell r="X451" t="str">
            <v>5615</v>
          </cell>
          <cell r="Y451" t="str">
            <v>5615</v>
          </cell>
          <cell r="Z451" t="str">
            <v>5615</v>
          </cell>
        </row>
        <row r="452">
          <cell r="B452" t="str">
            <v>Student-2011-20</v>
          </cell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>Cambrian Co-Op</v>
          </cell>
          <cell r="H452" t="str">
            <v>502</v>
          </cell>
          <cell r="I452" t="str">
            <v>Overhead</v>
          </cell>
          <cell r="J452" t="str">
            <v/>
          </cell>
          <cell r="K452" t="str">
            <v/>
          </cell>
          <cell r="L452" t="str">
            <v>Cambrian Co-Op</v>
          </cell>
          <cell r="M452" t="str">
            <v>N</v>
          </cell>
          <cell r="N452" t="str">
            <v>W</v>
          </cell>
          <cell r="O452">
            <v>40</v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>
            <v>0</v>
          </cell>
          <cell r="U452" t="str">
            <v>502</v>
          </cell>
          <cell r="V452" t="str">
            <v>101</v>
          </cell>
          <cell r="W452" t="str">
            <v>5020</v>
          </cell>
          <cell r="X452" t="str">
            <v>5020</v>
          </cell>
          <cell r="Y452" t="str">
            <v>5020</v>
          </cell>
          <cell r="Z452">
            <v>9090</v>
          </cell>
        </row>
        <row r="453">
          <cell r="B453" t="str">
            <v>Student-2011-21</v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>Summer strudent</v>
          </cell>
          <cell r="H453" t="str">
            <v>502</v>
          </cell>
          <cell r="I453" t="str">
            <v>Overhead</v>
          </cell>
          <cell r="J453" t="str">
            <v/>
          </cell>
          <cell r="K453" t="str">
            <v/>
          </cell>
          <cell r="L453" t="str">
            <v>Summer strudent</v>
          </cell>
          <cell r="M453" t="str">
            <v>N</v>
          </cell>
          <cell r="N453" t="str">
            <v>W</v>
          </cell>
          <cell r="O453">
            <v>40</v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  <cell r="T453">
            <v>0</v>
          </cell>
          <cell r="U453" t="str">
            <v>502</v>
          </cell>
          <cell r="V453" t="str">
            <v>102</v>
          </cell>
          <cell r="W453" t="str">
            <v>5020</v>
          </cell>
          <cell r="X453" t="str">
            <v>5020</v>
          </cell>
          <cell r="Y453" t="str">
            <v>5020</v>
          </cell>
          <cell r="Z453">
            <v>9090</v>
          </cell>
        </row>
        <row r="454">
          <cell r="B454" t="str">
            <v>Student-2011-22</v>
          </cell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>Summer strudent</v>
          </cell>
          <cell r="H454" t="str">
            <v>502</v>
          </cell>
          <cell r="I454" t="str">
            <v>Overhead</v>
          </cell>
          <cell r="J454" t="str">
            <v/>
          </cell>
          <cell r="K454" t="str">
            <v/>
          </cell>
          <cell r="L454" t="str">
            <v>Summer strudent</v>
          </cell>
          <cell r="M454" t="str">
            <v>N</v>
          </cell>
          <cell r="N454" t="str">
            <v>W</v>
          </cell>
          <cell r="O454">
            <v>40</v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>
            <v>0</v>
          </cell>
          <cell r="U454" t="str">
            <v>502</v>
          </cell>
          <cell r="V454" t="str">
            <v>102</v>
          </cell>
          <cell r="W454" t="str">
            <v>5020</v>
          </cell>
          <cell r="X454" t="str">
            <v>5020</v>
          </cell>
          <cell r="Y454" t="str">
            <v>5020</v>
          </cell>
          <cell r="Z454">
            <v>9090</v>
          </cell>
        </row>
        <row r="455">
          <cell r="B455" t="str">
            <v>Student-2011-23</v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>Cambrian Collage Co-op</v>
          </cell>
          <cell r="H455" t="str">
            <v>502</v>
          </cell>
          <cell r="I455" t="str">
            <v>Overhead</v>
          </cell>
          <cell r="J455" t="str">
            <v/>
          </cell>
          <cell r="K455" t="str">
            <v/>
          </cell>
          <cell r="L455" t="str">
            <v>Cambrian Collage Co-op</v>
          </cell>
          <cell r="M455" t="str">
            <v>N</v>
          </cell>
          <cell r="N455" t="str">
            <v>W</v>
          </cell>
          <cell r="O455">
            <v>40</v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>
            <v>0</v>
          </cell>
          <cell r="U455" t="str">
            <v>502</v>
          </cell>
          <cell r="V455" t="str">
            <v>102</v>
          </cell>
          <cell r="W455" t="str">
            <v>5020</v>
          </cell>
          <cell r="X455" t="str">
            <v>5020</v>
          </cell>
          <cell r="Y455" t="str">
            <v>5020</v>
          </cell>
          <cell r="Z455">
            <v>9090</v>
          </cell>
        </row>
        <row r="456">
          <cell r="B456" t="str">
            <v>Student-2011-24</v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>Cambrian Collage Co-op</v>
          </cell>
          <cell r="H456" t="str">
            <v>502</v>
          </cell>
          <cell r="I456" t="str">
            <v>Overhead</v>
          </cell>
          <cell r="J456" t="str">
            <v/>
          </cell>
          <cell r="K456" t="str">
            <v/>
          </cell>
          <cell r="L456" t="str">
            <v>Cambrian Collage Co-op</v>
          </cell>
          <cell r="M456" t="str">
            <v>N</v>
          </cell>
          <cell r="N456" t="str">
            <v>W</v>
          </cell>
          <cell r="O456">
            <v>40</v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>
            <v>0</v>
          </cell>
          <cell r="U456" t="str">
            <v>502</v>
          </cell>
          <cell r="V456" t="str">
            <v>102</v>
          </cell>
          <cell r="W456" t="str">
            <v>5020</v>
          </cell>
          <cell r="X456" t="str">
            <v>5020</v>
          </cell>
          <cell r="Y456" t="str">
            <v>5020</v>
          </cell>
          <cell r="Z456">
            <v>9090</v>
          </cell>
        </row>
        <row r="457">
          <cell r="B457" t="str">
            <v>Student-2011-25</v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>Duct Crew Backfill</v>
          </cell>
          <cell r="H457" t="str">
            <v>503</v>
          </cell>
          <cell r="I457" t="str">
            <v>Underground</v>
          </cell>
          <cell r="J457" t="str">
            <v/>
          </cell>
          <cell r="K457" t="str">
            <v/>
          </cell>
          <cell r="L457" t="str">
            <v>Duct Crew Backfill</v>
          </cell>
          <cell r="M457" t="str">
            <v>N</v>
          </cell>
          <cell r="N457" t="str">
            <v>W</v>
          </cell>
          <cell r="O457">
            <v>40</v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>
            <v>0</v>
          </cell>
          <cell r="U457" t="str">
            <v>503</v>
          </cell>
          <cell r="V457" t="str">
            <v>101</v>
          </cell>
          <cell r="W457" t="str">
            <v>5020</v>
          </cell>
          <cell r="X457" t="str">
            <v>5020</v>
          </cell>
          <cell r="Y457" t="str">
            <v>5020</v>
          </cell>
          <cell r="Z457">
            <v>9090</v>
          </cell>
        </row>
        <row r="458">
          <cell r="B458" t="str">
            <v>Student-2011-26</v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>Duct Crew Backfill</v>
          </cell>
          <cell r="H458" t="str">
            <v>503</v>
          </cell>
          <cell r="I458" t="str">
            <v>Underground</v>
          </cell>
          <cell r="J458" t="str">
            <v/>
          </cell>
          <cell r="K458" t="str">
            <v/>
          </cell>
          <cell r="L458" t="str">
            <v>Duct Crew Backfill</v>
          </cell>
          <cell r="M458" t="str">
            <v>N</v>
          </cell>
          <cell r="N458" t="str">
            <v>W</v>
          </cell>
          <cell r="O458">
            <v>40</v>
          </cell>
          <cell r="P458" t="str">
            <v/>
          </cell>
          <cell r="Q458" t="str">
            <v/>
          </cell>
          <cell r="R458" t="str">
            <v/>
          </cell>
          <cell r="S458" t="str">
            <v/>
          </cell>
          <cell r="T458">
            <v>0</v>
          </cell>
          <cell r="U458" t="str">
            <v>503</v>
          </cell>
          <cell r="V458" t="str">
            <v>101</v>
          </cell>
          <cell r="W458" t="str">
            <v>5020</v>
          </cell>
          <cell r="X458" t="str">
            <v>5020</v>
          </cell>
          <cell r="Y458" t="str">
            <v>5020</v>
          </cell>
          <cell r="Z458">
            <v>9090</v>
          </cell>
        </row>
        <row r="459">
          <cell r="B459" t="str">
            <v>Student-2011-27</v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>Paint vault covers</v>
          </cell>
          <cell r="H459" t="str">
            <v>503</v>
          </cell>
          <cell r="I459" t="str">
            <v>Underground</v>
          </cell>
          <cell r="J459" t="str">
            <v/>
          </cell>
          <cell r="K459" t="str">
            <v/>
          </cell>
          <cell r="L459" t="str">
            <v>Paint vault covers</v>
          </cell>
          <cell r="M459" t="str">
            <v>N</v>
          </cell>
          <cell r="N459" t="str">
            <v>W</v>
          </cell>
          <cell r="O459">
            <v>40</v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>
            <v>0</v>
          </cell>
          <cell r="U459" t="str">
            <v>503</v>
          </cell>
          <cell r="V459" t="str">
            <v>101</v>
          </cell>
          <cell r="W459" t="str">
            <v>5020</v>
          </cell>
          <cell r="X459" t="str">
            <v>5020</v>
          </cell>
          <cell r="Y459" t="str">
            <v>5020</v>
          </cell>
          <cell r="Z459">
            <v>9090</v>
          </cell>
        </row>
        <row r="460">
          <cell r="B460" t="str">
            <v>Student-2011-28</v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>Paint vault covers</v>
          </cell>
          <cell r="H460" t="str">
            <v>503</v>
          </cell>
          <cell r="I460" t="str">
            <v>Underground</v>
          </cell>
          <cell r="J460" t="str">
            <v/>
          </cell>
          <cell r="K460" t="str">
            <v/>
          </cell>
          <cell r="L460" t="str">
            <v>Paint vault covers</v>
          </cell>
          <cell r="M460" t="str">
            <v>N</v>
          </cell>
          <cell r="N460" t="str">
            <v>W</v>
          </cell>
          <cell r="O460">
            <v>40</v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>
            <v>0</v>
          </cell>
          <cell r="U460" t="str">
            <v>503</v>
          </cell>
          <cell r="V460" t="str">
            <v>101</v>
          </cell>
          <cell r="W460" t="str">
            <v>5020</v>
          </cell>
          <cell r="X460" t="str">
            <v>5020</v>
          </cell>
          <cell r="Y460" t="str">
            <v>5020</v>
          </cell>
          <cell r="Z460">
            <v>9090</v>
          </cell>
        </row>
        <row r="461">
          <cell r="B461" t="str">
            <v>Student-2011-29</v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>Landscaping</v>
          </cell>
          <cell r="H461" t="str">
            <v>503</v>
          </cell>
          <cell r="I461" t="str">
            <v>Underground</v>
          </cell>
          <cell r="J461" t="str">
            <v/>
          </cell>
          <cell r="K461" t="str">
            <v/>
          </cell>
          <cell r="L461" t="str">
            <v>Landscaping</v>
          </cell>
          <cell r="M461" t="str">
            <v>N</v>
          </cell>
          <cell r="N461" t="str">
            <v>W</v>
          </cell>
          <cell r="O461">
            <v>40</v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>
            <v>0</v>
          </cell>
          <cell r="U461" t="str">
            <v>503</v>
          </cell>
          <cell r="V461" t="str">
            <v>101</v>
          </cell>
          <cell r="W461" t="str">
            <v>5020</v>
          </cell>
          <cell r="X461" t="str">
            <v>5020</v>
          </cell>
          <cell r="Y461" t="str">
            <v>5020</v>
          </cell>
          <cell r="Z461">
            <v>9090</v>
          </cell>
        </row>
        <row r="462">
          <cell r="B462" t="str">
            <v>Student-2011-3</v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>Summer Student</v>
          </cell>
          <cell r="H462" t="str">
            <v>211</v>
          </cell>
          <cell r="I462" t="str">
            <v>PC Services</v>
          </cell>
          <cell r="J462" t="str">
            <v/>
          </cell>
          <cell r="K462" t="str">
            <v/>
          </cell>
          <cell r="L462" t="str">
            <v>Summer Student</v>
          </cell>
          <cell r="M462" t="str">
            <v>N</v>
          </cell>
          <cell r="N462" t="str">
            <v>P</v>
          </cell>
          <cell r="O462">
            <v>35</v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>
            <v>0</v>
          </cell>
          <cell r="U462" t="str">
            <v>211</v>
          </cell>
          <cell r="V462" t="str">
            <v>101</v>
          </cell>
          <cell r="W462" t="str">
            <v>9099</v>
          </cell>
          <cell r="X462" t="str">
            <v>9099</v>
          </cell>
          <cell r="Y462" t="str">
            <v>9099</v>
          </cell>
          <cell r="Z462" t="str">
            <v>9099</v>
          </cell>
        </row>
        <row r="463">
          <cell r="B463" t="str">
            <v>Student-2011-30</v>
          </cell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>Landscaping</v>
          </cell>
          <cell r="H463" t="str">
            <v>503</v>
          </cell>
          <cell r="I463" t="str">
            <v>Underground</v>
          </cell>
          <cell r="J463" t="str">
            <v/>
          </cell>
          <cell r="K463" t="str">
            <v/>
          </cell>
          <cell r="L463" t="str">
            <v>Landscaping</v>
          </cell>
          <cell r="M463" t="str">
            <v>N</v>
          </cell>
          <cell r="N463" t="str">
            <v>W</v>
          </cell>
          <cell r="O463">
            <v>40</v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>
            <v>0</v>
          </cell>
          <cell r="U463" t="str">
            <v>503</v>
          </cell>
          <cell r="V463" t="str">
            <v>101</v>
          </cell>
          <cell r="W463" t="str">
            <v>5020</v>
          </cell>
          <cell r="X463" t="str">
            <v>5020</v>
          </cell>
          <cell r="Y463" t="str">
            <v>5020</v>
          </cell>
          <cell r="Z463">
            <v>9090</v>
          </cell>
        </row>
        <row r="464">
          <cell r="B464" t="str">
            <v>Student-2011-31</v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>Networks Student</v>
          </cell>
          <cell r="H464" t="str">
            <v>521</v>
          </cell>
          <cell r="I464" t="str">
            <v>Network Assets</v>
          </cell>
          <cell r="J464" t="str">
            <v/>
          </cell>
          <cell r="K464" t="str">
            <v/>
          </cell>
          <cell r="L464" t="str">
            <v>Networks Student</v>
          </cell>
          <cell r="M464" t="str">
            <v>N</v>
          </cell>
          <cell r="N464" t="str">
            <v>P</v>
          </cell>
          <cell r="O464">
            <v>35</v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>
            <v>0</v>
          </cell>
          <cell r="U464" t="str">
            <v>521</v>
          </cell>
          <cell r="V464" t="str">
            <v>101</v>
          </cell>
          <cell r="W464" t="str">
            <v>9080</v>
          </cell>
          <cell r="X464" t="str">
            <v>9080</v>
          </cell>
          <cell r="Y464" t="str">
            <v>9080</v>
          </cell>
          <cell r="Z464" t="str">
            <v>9080</v>
          </cell>
        </row>
        <row r="465">
          <cell r="B465" t="str">
            <v>Student-2011-32</v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>Networks Student</v>
          </cell>
          <cell r="H465" t="str">
            <v>521</v>
          </cell>
          <cell r="I465" t="str">
            <v>Network Assets</v>
          </cell>
          <cell r="J465" t="str">
            <v/>
          </cell>
          <cell r="K465" t="str">
            <v/>
          </cell>
          <cell r="L465" t="str">
            <v>Networks Student</v>
          </cell>
          <cell r="M465" t="str">
            <v>N</v>
          </cell>
          <cell r="N465" t="str">
            <v>P</v>
          </cell>
          <cell r="O465">
            <v>35</v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>
            <v>0</v>
          </cell>
          <cell r="U465" t="str">
            <v>521</v>
          </cell>
          <cell r="V465" t="str">
            <v>101</v>
          </cell>
          <cell r="W465" t="str">
            <v>9080</v>
          </cell>
          <cell r="X465" t="str">
            <v>9080</v>
          </cell>
          <cell r="Y465" t="str">
            <v>9080</v>
          </cell>
          <cell r="Z465" t="str">
            <v>9080</v>
          </cell>
        </row>
        <row r="466">
          <cell r="B466" t="str">
            <v>Student-2011-33</v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>Networks Student</v>
          </cell>
          <cell r="H466" t="str">
            <v>521</v>
          </cell>
          <cell r="I466" t="str">
            <v>Network Assets</v>
          </cell>
          <cell r="J466" t="str">
            <v/>
          </cell>
          <cell r="K466" t="str">
            <v/>
          </cell>
          <cell r="L466" t="str">
            <v>Networks Student</v>
          </cell>
          <cell r="M466" t="str">
            <v>N</v>
          </cell>
          <cell r="N466" t="str">
            <v>P</v>
          </cell>
          <cell r="O466">
            <v>35</v>
          </cell>
          <cell r="P466" t="str">
            <v/>
          </cell>
          <cell r="Q466" t="str">
            <v/>
          </cell>
          <cell r="R466" t="str">
            <v/>
          </cell>
          <cell r="S466" t="str">
            <v/>
          </cell>
          <cell r="T466">
            <v>0</v>
          </cell>
          <cell r="U466" t="str">
            <v>521</v>
          </cell>
          <cell r="V466" t="str">
            <v>101</v>
          </cell>
          <cell r="W466" t="str">
            <v>9080</v>
          </cell>
          <cell r="X466" t="str">
            <v>9080</v>
          </cell>
          <cell r="Y466" t="str">
            <v>9080</v>
          </cell>
          <cell r="Z466" t="str">
            <v>9080</v>
          </cell>
        </row>
        <row r="467">
          <cell r="B467" t="str">
            <v>Student-2011-34</v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>Student Co-op</v>
          </cell>
          <cell r="H467" t="str">
            <v>522</v>
          </cell>
          <cell r="I467" t="str">
            <v>Network Records</v>
          </cell>
          <cell r="J467" t="str">
            <v/>
          </cell>
          <cell r="K467" t="str">
            <v/>
          </cell>
          <cell r="L467" t="str">
            <v>Student Co-op</v>
          </cell>
          <cell r="M467" t="str">
            <v>N</v>
          </cell>
          <cell r="N467" t="str">
            <v>W</v>
          </cell>
          <cell r="O467">
            <v>35</v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  <cell r="T467">
            <v>0</v>
          </cell>
          <cell r="U467" t="str">
            <v>522</v>
          </cell>
          <cell r="V467" t="str">
            <v>101</v>
          </cell>
          <cell r="W467" t="str">
            <v>9080</v>
          </cell>
          <cell r="X467" t="str">
            <v>9080</v>
          </cell>
          <cell r="Y467" t="str">
            <v>9080</v>
          </cell>
          <cell r="Z467" t="str">
            <v>9080</v>
          </cell>
        </row>
        <row r="468">
          <cell r="B468" t="str">
            <v>Student-2011-35</v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>Student Co-op</v>
          </cell>
          <cell r="H468" t="str">
            <v>522</v>
          </cell>
          <cell r="I468" t="str">
            <v>Network Records</v>
          </cell>
          <cell r="J468" t="str">
            <v/>
          </cell>
          <cell r="K468" t="str">
            <v/>
          </cell>
          <cell r="L468" t="str">
            <v>Student Co-op</v>
          </cell>
          <cell r="M468" t="str">
            <v>N</v>
          </cell>
          <cell r="N468" t="str">
            <v>W</v>
          </cell>
          <cell r="O468">
            <v>35</v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  <cell r="T468">
            <v>0</v>
          </cell>
          <cell r="U468" t="str">
            <v>522</v>
          </cell>
          <cell r="V468" t="str">
            <v>101</v>
          </cell>
          <cell r="W468" t="str">
            <v>9080</v>
          </cell>
          <cell r="X468" t="str">
            <v>9080</v>
          </cell>
          <cell r="Y468" t="str">
            <v>9080</v>
          </cell>
          <cell r="Z468" t="str">
            <v>9080</v>
          </cell>
        </row>
        <row r="469">
          <cell r="B469" t="str">
            <v>Student-2011-36</v>
          </cell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>Student - Procurement</v>
          </cell>
          <cell r="H469" t="str">
            <v>543</v>
          </cell>
          <cell r="I469" t="str">
            <v>Procurement</v>
          </cell>
          <cell r="J469" t="str">
            <v/>
          </cell>
          <cell r="K469" t="str">
            <v/>
          </cell>
          <cell r="L469" t="str">
            <v>Student - Procurement</v>
          </cell>
          <cell r="M469" t="str">
            <v>N</v>
          </cell>
          <cell r="N469" t="str">
            <v>W</v>
          </cell>
          <cell r="O469">
            <v>35</v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>
            <v>0</v>
          </cell>
          <cell r="U469" t="str">
            <v>543</v>
          </cell>
          <cell r="V469" t="str">
            <v>101</v>
          </cell>
          <cell r="W469" t="str">
            <v>9041</v>
          </cell>
          <cell r="X469" t="str">
            <v>9041</v>
          </cell>
          <cell r="Y469" t="str">
            <v>9041</v>
          </cell>
          <cell r="Z469" t="str">
            <v>9041</v>
          </cell>
        </row>
        <row r="470">
          <cell r="B470" t="str">
            <v>Student-2011-37</v>
          </cell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>Summer Student</v>
          </cell>
          <cell r="H470" t="str">
            <v>545</v>
          </cell>
          <cell r="I470" t="str">
            <v>Logistics</v>
          </cell>
          <cell r="J470" t="str">
            <v/>
          </cell>
          <cell r="K470" t="str">
            <v/>
          </cell>
          <cell r="L470" t="str">
            <v>Summer Student</v>
          </cell>
          <cell r="M470" t="str">
            <v>N</v>
          </cell>
          <cell r="N470" t="str">
            <v>W</v>
          </cell>
          <cell r="O470">
            <v>40</v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>
            <v>0</v>
          </cell>
          <cell r="U470" t="str">
            <v>545</v>
          </cell>
          <cell r="V470" t="str">
            <v>101</v>
          </cell>
          <cell r="W470" t="str">
            <v>5020</v>
          </cell>
          <cell r="X470" t="str">
            <v>5020</v>
          </cell>
          <cell r="Y470">
            <v>9040</v>
          </cell>
          <cell r="Z470">
            <v>9040</v>
          </cell>
        </row>
        <row r="471">
          <cell r="B471" t="str">
            <v>Student-2011-38</v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>Summer Student</v>
          </cell>
          <cell r="H471" t="str">
            <v>545</v>
          </cell>
          <cell r="I471" t="str">
            <v>Logistics</v>
          </cell>
          <cell r="J471" t="str">
            <v/>
          </cell>
          <cell r="K471" t="str">
            <v/>
          </cell>
          <cell r="L471" t="str">
            <v>Summer Student</v>
          </cell>
          <cell r="M471" t="str">
            <v>N</v>
          </cell>
          <cell r="N471" t="str">
            <v>W</v>
          </cell>
          <cell r="O471">
            <v>40</v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>
            <v>0</v>
          </cell>
          <cell r="U471" t="str">
            <v>545</v>
          </cell>
          <cell r="V471" t="str">
            <v>102</v>
          </cell>
          <cell r="W471" t="str">
            <v>5020</v>
          </cell>
          <cell r="X471" t="str">
            <v>5020</v>
          </cell>
          <cell r="Y471">
            <v>9040</v>
          </cell>
          <cell r="Z471">
            <v>9040</v>
          </cell>
        </row>
        <row r="472">
          <cell r="B472" t="str">
            <v>Student-2011-39</v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 xml:space="preserve">Student - SCM </v>
          </cell>
          <cell r="H472" t="str">
            <v>593</v>
          </cell>
          <cell r="I472" t="str">
            <v>Supply Chain</v>
          </cell>
          <cell r="J472" t="str">
            <v/>
          </cell>
          <cell r="K472" t="str">
            <v/>
          </cell>
          <cell r="L472" t="str">
            <v xml:space="preserve">Student - SCM </v>
          </cell>
          <cell r="M472" t="str">
            <v>N</v>
          </cell>
          <cell r="N472" t="str">
            <v>W</v>
          </cell>
          <cell r="O472">
            <v>35</v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  <cell r="T472">
            <v>0</v>
          </cell>
          <cell r="U472" t="str">
            <v>593</v>
          </cell>
          <cell r="V472" t="str">
            <v>101</v>
          </cell>
          <cell r="W472" t="str">
            <v>5615</v>
          </cell>
          <cell r="X472" t="str">
            <v>5615</v>
          </cell>
          <cell r="Y472" t="str">
            <v>5615</v>
          </cell>
          <cell r="Z472" t="str">
            <v>5615</v>
          </cell>
        </row>
        <row r="473">
          <cell r="B473" t="str">
            <v>Student-2011-4</v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>Student</v>
          </cell>
          <cell r="H473" t="str">
            <v>302</v>
          </cell>
          <cell r="I473" t="str">
            <v>Customer Care - Billing</v>
          </cell>
          <cell r="J473" t="str">
            <v/>
          </cell>
          <cell r="K473" t="str">
            <v/>
          </cell>
          <cell r="L473" t="str">
            <v>Student</v>
          </cell>
          <cell r="M473" t="str">
            <v>N</v>
          </cell>
          <cell r="N473" t="str">
            <v>W</v>
          </cell>
          <cell r="O473">
            <v>35</v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>
            <v>0</v>
          </cell>
          <cell r="U473" t="str">
            <v>302</v>
          </cell>
          <cell r="V473" t="str">
            <v>101</v>
          </cell>
          <cell r="W473" t="str">
            <v>9909</v>
          </cell>
          <cell r="X473" t="str">
            <v>9909</v>
          </cell>
          <cell r="Y473" t="str">
            <v>9909</v>
          </cell>
          <cell r="Z473" t="str">
            <v>9909</v>
          </cell>
        </row>
        <row r="474">
          <cell r="B474" t="str">
            <v>Student-2011-40</v>
          </cell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>Student</v>
          </cell>
          <cell r="H474" t="str">
            <v>650</v>
          </cell>
          <cell r="I474" t="str">
            <v>Building John Street hamilton</v>
          </cell>
          <cell r="J474" t="str">
            <v/>
          </cell>
          <cell r="K474" t="str">
            <v/>
          </cell>
          <cell r="L474" t="str">
            <v>Student</v>
          </cell>
          <cell r="M474" t="str">
            <v>N</v>
          </cell>
          <cell r="N474" t="str">
            <v>W</v>
          </cell>
          <cell r="O474">
            <v>40</v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>
            <v>0</v>
          </cell>
          <cell r="U474" t="str">
            <v>651</v>
          </cell>
          <cell r="V474" t="str">
            <v>101</v>
          </cell>
          <cell r="W474" t="str">
            <v>5675</v>
          </cell>
          <cell r="X474" t="str">
            <v>5675</v>
          </cell>
          <cell r="Y474" t="str">
            <v>5675</v>
          </cell>
          <cell r="Z474" t="str">
            <v>5675</v>
          </cell>
        </row>
        <row r="475">
          <cell r="B475" t="str">
            <v>Student-2011-41</v>
          </cell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>Student</v>
          </cell>
          <cell r="H475" t="str">
            <v>650</v>
          </cell>
          <cell r="I475" t="str">
            <v>Building John Street hamilton</v>
          </cell>
          <cell r="J475" t="str">
            <v/>
          </cell>
          <cell r="K475" t="str">
            <v/>
          </cell>
          <cell r="L475" t="str">
            <v>Student</v>
          </cell>
          <cell r="M475" t="str">
            <v>N</v>
          </cell>
          <cell r="N475" t="str">
            <v>W</v>
          </cell>
          <cell r="O475">
            <v>40</v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  <cell r="T475">
            <v>0</v>
          </cell>
          <cell r="U475" t="str">
            <v>651</v>
          </cell>
          <cell r="V475" t="str">
            <v>101</v>
          </cell>
          <cell r="W475" t="str">
            <v>5675</v>
          </cell>
          <cell r="X475" t="str">
            <v>5675</v>
          </cell>
          <cell r="Y475" t="str">
            <v>5675</v>
          </cell>
          <cell r="Z475" t="str">
            <v>5675</v>
          </cell>
        </row>
        <row r="476">
          <cell r="B476" t="str">
            <v>Student-2011-5</v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>Student</v>
          </cell>
          <cell r="H476" t="str">
            <v>303</v>
          </cell>
          <cell r="I476" t="str">
            <v>Customer Care - Customer Service</v>
          </cell>
          <cell r="J476" t="str">
            <v/>
          </cell>
          <cell r="K476" t="str">
            <v/>
          </cell>
          <cell r="L476" t="str">
            <v>Student</v>
          </cell>
          <cell r="M476" t="str">
            <v>N</v>
          </cell>
          <cell r="N476" t="str">
            <v>W</v>
          </cell>
          <cell r="O476">
            <v>35</v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>
            <v>0</v>
          </cell>
          <cell r="U476" t="str">
            <v>303</v>
          </cell>
          <cell r="V476" t="str">
            <v>101</v>
          </cell>
          <cell r="W476" t="str">
            <v>9909</v>
          </cell>
          <cell r="X476" t="str">
            <v>9909</v>
          </cell>
          <cell r="Y476" t="str">
            <v>9909</v>
          </cell>
          <cell r="Z476" t="str">
            <v>9909</v>
          </cell>
        </row>
        <row r="477">
          <cell r="B477" t="str">
            <v>Student-2011-6</v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>Student</v>
          </cell>
          <cell r="H477" t="str">
            <v>303</v>
          </cell>
          <cell r="I477" t="str">
            <v>Customer Care - Customer Service</v>
          </cell>
          <cell r="J477" t="str">
            <v/>
          </cell>
          <cell r="K477" t="str">
            <v/>
          </cell>
          <cell r="L477" t="str">
            <v>Student</v>
          </cell>
          <cell r="M477" t="str">
            <v>N</v>
          </cell>
          <cell r="N477" t="str">
            <v>W</v>
          </cell>
          <cell r="O477">
            <v>35</v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>
            <v>0</v>
          </cell>
          <cell r="U477" t="str">
            <v>303</v>
          </cell>
          <cell r="V477" t="str">
            <v>101</v>
          </cell>
          <cell r="W477" t="str">
            <v>9909</v>
          </cell>
          <cell r="X477" t="str">
            <v>9909</v>
          </cell>
          <cell r="Y477" t="str">
            <v>9909</v>
          </cell>
          <cell r="Z477" t="str">
            <v>9909</v>
          </cell>
        </row>
        <row r="478">
          <cell r="B478" t="str">
            <v>Student-2011-7</v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>Student</v>
          </cell>
          <cell r="H478" t="str">
            <v>303</v>
          </cell>
          <cell r="I478" t="str">
            <v>Customer Care - Customer Service</v>
          </cell>
          <cell r="J478" t="str">
            <v/>
          </cell>
          <cell r="K478" t="str">
            <v/>
          </cell>
          <cell r="L478" t="str">
            <v>Student</v>
          </cell>
          <cell r="M478" t="str">
            <v>N</v>
          </cell>
          <cell r="N478" t="str">
            <v>W</v>
          </cell>
          <cell r="O478">
            <v>35</v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>
            <v>0</v>
          </cell>
          <cell r="U478" t="str">
            <v>303</v>
          </cell>
          <cell r="V478" t="str">
            <v>101</v>
          </cell>
          <cell r="W478" t="str">
            <v>9909</v>
          </cell>
          <cell r="X478" t="str">
            <v>9909</v>
          </cell>
          <cell r="Y478" t="str">
            <v>9909</v>
          </cell>
          <cell r="Z478" t="str">
            <v>9909</v>
          </cell>
        </row>
        <row r="479">
          <cell r="B479" t="str">
            <v>Student-2011-8</v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>Student</v>
          </cell>
          <cell r="H479" t="str">
            <v>303</v>
          </cell>
          <cell r="I479" t="str">
            <v>Customer Care - Customer Service</v>
          </cell>
          <cell r="J479" t="str">
            <v/>
          </cell>
          <cell r="K479" t="str">
            <v/>
          </cell>
          <cell r="L479" t="str">
            <v>Student</v>
          </cell>
          <cell r="M479" t="str">
            <v>N</v>
          </cell>
          <cell r="N479" t="str">
            <v>W</v>
          </cell>
          <cell r="O479">
            <v>35</v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>
            <v>0</v>
          </cell>
          <cell r="U479" t="str">
            <v>303</v>
          </cell>
          <cell r="V479" t="str">
            <v>101</v>
          </cell>
          <cell r="W479" t="str">
            <v>9909</v>
          </cell>
          <cell r="X479" t="str">
            <v>9909</v>
          </cell>
          <cell r="Y479" t="str">
            <v>9909</v>
          </cell>
          <cell r="Z479" t="str">
            <v>9909</v>
          </cell>
        </row>
        <row r="480">
          <cell r="B480" t="str">
            <v>Student-2011-9</v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>Student</v>
          </cell>
          <cell r="H480" t="str">
            <v>303</v>
          </cell>
          <cell r="I480" t="str">
            <v>Customer Care - Customer Service</v>
          </cell>
          <cell r="J480" t="str">
            <v/>
          </cell>
          <cell r="K480" t="str">
            <v/>
          </cell>
          <cell r="L480" t="str">
            <v>Student</v>
          </cell>
          <cell r="M480" t="str">
            <v>N</v>
          </cell>
          <cell r="N480" t="str">
            <v>W</v>
          </cell>
          <cell r="O480">
            <v>35</v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>
            <v>0</v>
          </cell>
          <cell r="U480" t="str">
            <v>303</v>
          </cell>
          <cell r="V480" t="str">
            <v>101</v>
          </cell>
          <cell r="W480" t="str">
            <v>9909</v>
          </cell>
          <cell r="X480" t="str">
            <v>9909</v>
          </cell>
          <cell r="Y480" t="str">
            <v>9909</v>
          </cell>
          <cell r="Z480" t="str">
            <v>9909</v>
          </cell>
        </row>
        <row r="481">
          <cell r="B481" t="str">
            <v>Vac29</v>
          </cell>
          <cell r="C481" t="str">
            <v>VACANCY</v>
          </cell>
          <cell r="D481" t="str">
            <v/>
          </cell>
          <cell r="E481" t="str">
            <v/>
          </cell>
          <cell r="F481" t="str">
            <v/>
          </cell>
          <cell r="G481" t="str">
            <v>MANAGER, RATES AND PBR</v>
          </cell>
          <cell r="H481" t="str">
            <v>201</v>
          </cell>
          <cell r="I481" t="str">
            <v>Regulatory Services</v>
          </cell>
          <cell r="J481" t="str">
            <v>Full Time - Permanent</v>
          </cell>
          <cell r="K481" t="str">
            <v/>
          </cell>
          <cell r="L481" t="str">
            <v>MANAGER, RATES AND PBR</v>
          </cell>
          <cell r="M481" t="str">
            <v>N</v>
          </cell>
          <cell r="N481" t="str">
            <v>P</v>
          </cell>
          <cell r="O481">
            <v>35</v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  <cell r="T481">
            <v>0.55000000000000004</v>
          </cell>
          <cell r="U481" t="str">
            <v>201</v>
          </cell>
          <cell r="V481" t="str">
            <v>101</v>
          </cell>
          <cell r="W481" t="str">
            <v>5615</v>
          </cell>
          <cell r="X481" t="str">
            <v>5615</v>
          </cell>
          <cell r="Y481">
            <v>5610</v>
          </cell>
          <cell r="Z481">
            <v>5610</v>
          </cell>
        </row>
        <row r="482">
          <cell r="B482" t="str">
            <v>Vac31</v>
          </cell>
          <cell r="C482" t="str">
            <v>VACANCY</v>
          </cell>
          <cell r="D482" t="str">
            <v/>
          </cell>
          <cell r="E482" t="str">
            <v/>
          </cell>
          <cell r="F482" t="str">
            <v/>
          </cell>
          <cell r="G482" t="str">
            <v>Rates Analyst</v>
          </cell>
          <cell r="H482" t="str">
            <v>201</v>
          </cell>
          <cell r="I482" t="str">
            <v>Regulatory Services</v>
          </cell>
          <cell r="J482" t="str">
            <v>Full Time - Permanent</v>
          </cell>
          <cell r="K482" t="str">
            <v/>
          </cell>
          <cell r="L482" t="str">
            <v>Rates Analyst</v>
          </cell>
          <cell r="M482" t="str">
            <v>B</v>
          </cell>
          <cell r="N482" t="str">
            <v>W</v>
          </cell>
          <cell r="O482">
            <v>35</v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>
            <v>0.55000000000000004</v>
          </cell>
          <cell r="U482" t="str">
            <v>201</v>
          </cell>
          <cell r="V482" t="str">
            <v>101</v>
          </cell>
          <cell r="W482" t="str">
            <v>5615</v>
          </cell>
          <cell r="X482" t="str">
            <v>5615</v>
          </cell>
          <cell r="Y482" t="str">
            <v>5615</v>
          </cell>
          <cell r="Z482" t="str">
            <v>5615</v>
          </cell>
        </row>
        <row r="483">
          <cell r="B483" t="str">
            <v>Vac30</v>
          </cell>
          <cell r="C483" t="str">
            <v>VACANCY</v>
          </cell>
          <cell r="D483" t="str">
            <v/>
          </cell>
          <cell r="E483" t="str">
            <v/>
          </cell>
          <cell r="F483" t="str">
            <v/>
          </cell>
          <cell r="G483" t="str">
            <v>Executive Assistant</v>
          </cell>
          <cell r="H483" t="str">
            <v>205</v>
          </cell>
          <cell r="I483" t="str">
            <v>Financial Services</v>
          </cell>
          <cell r="J483" t="str">
            <v>Full Time - Permanent</v>
          </cell>
          <cell r="K483" t="str">
            <v/>
          </cell>
          <cell r="L483" t="str">
            <v>Executive Assistant</v>
          </cell>
          <cell r="M483" t="str">
            <v>N</v>
          </cell>
          <cell r="N483" t="str">
            <v>P</v>
          </cell>
          <cell r="O483">
            <v>35</v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>
            <v>0.55000000000000004</v>
          </cell>
          <cell r="U483" t="str">
            <v>205</v>
          </cell>
          <cell r="V483" t="str">
            <v>101</v>
          </cell>
          <cell r="W483" t="str">
            <v>5610</v>
          </cell>
          <cell r="X483" t="str">
            <v>5610</v>
          </cell>
          <cell r="Y483" t="str">
            <v>5610</v>
          </cell>
          <cell r="Z483" t="str">
            <v>5610</v>
          </cell>
        </row>
        <row r="484">
          <cell r="B484" t="str">
            <v>Vac32</v>
          </cell>
          <cell r="C484" t="str">
            <v>VACANCY</v>
          </cell>
          <cell r="D484" t="str">
            <v/>
          </cell>
          <cell r="E484" t="str">
            <v/>
          </cell>
          <cell r="F484" t="str">
            <v/>
          </cell>
          <cell r="G484" t="str">
            <v>MANAGER, TREASURY AND RISK</v>
          </cell>
          <cell r="H484" t="str">
            <v>205</v>
          </cell>
          <cell r="I484" t="str">
            <v>Financial Services</v>
          </cell>
          <cell r="J484" t="str">
            <v>Full Time - Permanent</v>
          </cell>
          <cell r="K484" t="str">
            <v/>
          </cell>
          <cell r="L484" t="str">
            <v>MANAGER, TREASURY AND RISK</v>
          </cell>
          <cell r="M484" t="str">
            <v>N</v>
          </cell>
          <cell r="N484" t="str">
            <v>P</v>
          </cell>
          <cell r="O484">
            <v>35</v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>
            <v>0.55000000000000004</v>
          </cell>
          <cell r="U484" t="str">
            <v>205</v>
          </cell>
          <cell r="V484" t="str">
            <v>101</v>
          </cell>
          <cell r="W484" t="str">
            <v>5610</v>
          </cell>
          <cell r="X484" t="str">
            <v>5610</v>
          </cell>
          <cell r="Y484" t="str">
            <v>5610</v>
          </cell>
          <cell r="Z484" t="str">
            <v>5610</v>
          </cell>
        </row>
        <row r="485">
          <cell r="B485" t="str">
            <v>Vac33</v>
          </cell>
          <cell r="C485" t="str">
            <v>VACANCY</v>
          </cell>
          <cell r="D485" t="str">
            <v/>
          </cell>
          <cell r="E485" t="str">
            <v/>
          </cell>
          <cell r="F485" t="str">
            <v/>
          </cell>
          <cell r="G485" t="str">
            <v>MANAGER, TAXATION</v>
          </cell>
          <cell r="H485" t="str">
            <v>205</v>
          </cell>
          <cell r="I485" t="str">
            <v>Financial Services</v>
          </cell>
          <cell r="J485" t="str">
            <v>Full Time - Permanent</v>
          </cell>
          <cell r="K485" t="str">
            <v/>
          </cell>
          <cell r="L485" t="str">
            <v>MANAGER, TAXATION</v>
          </cell>
          <cell r="M485" t="str">
            <v>N</v>
          </cell>
          <cell r="N485" t="str">
            <v>P</v>
          </cell>
          <cell r="O485">
            <v>35</v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>
            <v>0.55000000000000004</v>
          </cell>
          <cell r="U485" t="str">
            <v>205</v>
          </cell>
          <cell r="V485" t="str">
            <v>101</v>
          </cell>
          <cell r="W485" t="str">
            <v>5610</v>
          </cell>
          <cell r="X485" t="str">
            <v>5610</v>
          </cell>
          <cell r="Y485" t="str">
            <v>5610</v>
          </cell>
          <cell r="Z485" t="str">
            <v>5610</v>
          </cell>
        </row>
        <row r="486">
          <cell r="B486" t="str">
            <v>Vac43</v>
          </cell>
          <cell r="C486" t="str">
            <v>VACANCY</v>
          </cell>
          <cell r="D486" t="str">
            <v/>
          </cell>
          <cell r="E486" t="str">
            <v/>
          </cell>
          <cell r="F486" t="str">
            <v/>
          </cell>
          <cell r="G486" t="str">
            <v>IFRS reporting specialist</v>
          </cell>
          <cell r="H486" t="str">
            <v>205</v>
          </cell>
          <cell r="I486" t="str">
            <v>Financial Services</v>
          </cell>
          <cell r="J486" t="str">
            <v>Full Time - Permanent</v>
          </cell>
          <cell r="K486" t="str">
            <v/>
          </cell>
          <cell r="L486" t="str">
            <v>IFRS reporting specialist</v>
          </cell>
          <cell r="M486" t="str">
            <v>N</v>
          </cell>
          <cell r="N486" t="str">
            <v>P</v>
          </cell>
          <cell r="O486">
            <v>35</v>
          </cell>
          <cell r="P486" t="str">
            <v/>
          </cell>
          <cell r="Q486" t="str">
            <v/>
          </cell>
          <cell r="R486" t="str">
            <v/>
          </cell>
          <cell r="S486" t="str">
            <v/>
          </cell>
          <cell r="T486">
            <v>0.55000000000000004</v>
          </cell>
          <cell r="U486" t="str">
            <v>205</v>
          </cell>
          <cell r="V486" t="str">
            <v>101</v>
          </cell>
          <cell r="W486" t="str">
            <v>5610</v>
          </cell>
          <cell r="X486" t="str">
            <v>5610</v>
          </cell>
          <cell r="Y486" t="str">
            <v>5610</v>
          </cell>
          <cell r="Z486" t="str">
            <v>5610</v>
          </cell>
        </row>
        <row r="487">
          <cell r="B487" t="str">
            <v>Vac34</v>
          </cell>
          <cell r="C487" t="str">
            <v>VACANCY</v>
          </cell>
          <cell r="D487" t="str">
            <v/>
          </cell>
          <cell r="E487" t="str">
            <v/>
          </cell>
          <cell r="F487" t="str">
            <v/>
          </cell>
          <cell r="G487" t="str">
            <v>PC Technician</v>
          </cell>
          <cell r="H487" t="str">
            <v>211</v>
          </cell>
          <cell r="I487" t="str">
            <v>PC Services</v>
          </cell>
          <cell r="J487" t="str">
            <v>Full Time - Permanent</v>
          </cell>
          <cell r="K487" t="str">
            <v/>
          </cell>
          <cell r="L487" t="str">
            <v>PC Technician</v>
          </cell>
          <cell r="M487" t="str">
            <v>B</v>
          </cell>
          <cell r="N487" t="str">
            <v>W</v>
          </cell>
          <cell r="O487">
            <v>35</v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>
            <v>0.55000000000000004</v>
          </cell>
          <cell r="U487" t="str">
            <v>211</v>
          </cell>
          <cell r="V487" t="str">
            <v>101</v>
          </cell>
          <cell r="W487" t="str">
            <v>9099</v>
          </cell>
          <cell r="X487" t="str">
            <v>9099</v>
          </cell>
          <cell r="Y487" t="str">
            <v>9099</v>
          </cell>
          <cell r="Z487" t="str">
            <v>9099</v>
          </cell>
        </row>
        <row r="488">
          <cell r="B488" t="str">
            <v>Vac2</v>
          </cell>
          <cell r="C488" t="str">
            <v>VACANCY</v>
          </cell>
          <cell r="D488" t="str">
            <v/>
          </cell>
          <cell r="E488" t="str">
            <v/>
          </cell>
          <cell r="F488" t="str">
            <v/>
          </cell>
          <cell r="G488" t="str">
            <v>Billing Clerk</v>
          </cell>
          <cell r="H488" t="str">
            <v>301</v>
          </cell>
          <cell r="I488" t="str">
            <v>Customer Care - Billing</v>
          </cell>
          <cell r="J488" t="str">
            <v>Full Time - Permanent</v>
          </cell>
          <cell r="K488" t="str">
            <v/>
          </cell>
          <cell r="L488" t="str">
            <v>Billing Clerk</v>
          </cell>
          <cell r="M488" t="str">
            <v>B</v>
          </cell>
          <cell r="N488" t="str">
            <v>W</v>
          </cell>
          <cell r="O488">
            <v>35</v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>
            <v>0.55000000000000004</v>
          </cell>
          <cell r="U488" t="str">
            <v>302</v>
          </cell>
          <cell r="V488" t="str">
            <v>101</v>
          </cell>
          <cell r="W488" t="str">
            <v>9909</v>
          </cell>
          <cell r="X488" t="str">
            <v>9909</v>
          </cell>
          <cell r="Y488" t="str">
            <v>9909</v>
          </cell>
          <cell r="Z488" t="str">
            <v>9909</v>
          </cell>
        </row>
        <row r="489">
          <cell r="B489" t="str">
            <v>Vac3</v>
          </cell>
          <cell r="C489" t="str">
            <v>VACANCY</v>
          </cell>
          <cell r="D489" t="str">
            <v/>
          </cell>
          <cell r="E489" t="str">
            <v/>
          </cell>
          <cell r="F489" t="str">
            <v/>
          </cell>
          <cell r="G489" t="str">
            <v>Billing Clerk</v>
          </cell>
          <cell r="H489" t="str">
            <v>301</v>
          </cell>
          <cell r="I489" t="str">
            <v>Customer Care - Billing</v>
          </cell>
          <cell r="J489" t="str">
            <v>Full Time - Permanent</v>
          </cell>
          <cell r="K489" t="str">
            <v/>
          </cell>
          <cell r="L489" t="str">
            <v>Billing Clerk</v>
          </cell>
          <cell r="M489" t="str">
            <v>B</v>
          </cell>
          <cell r="N489" t="str">
            <v>W</v>
          </cell>
          <cell r="O489">
            <v>35</v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>
            <v>0.55000000000000004</v>
          </cell>
          <cell r="U489" t="str">
            <v>302</v>
          </cell>
          <cell r="V489" t="str">
            <v>101</v>
          </cell>
          <cell r="W489" t="str">
            <v>9909</v>
          </cell>
          <cell r="X489" t="str">
            <v>9909</v>
          </cell>
          <cell r="Y489" t="str">
            <v>9909</v>
          </cell>
          <cell r="Z489" t="str">
            <v>9909</v>
          </cell>
        </row>
        <row r="490">
          <cell r="B490" t="str">
            <v>Vac39</v>
          </cell>
          <cell r="C490" t="str">
            <v>VACANCY</v>
          </cell>
          <cell r="D490" t="str">
            <v/>
          </cell>
          <cell r="E490" t="str">
            <v/>
          </cell>
          <cell r="F490" t="str">
            <v/>
          </cell>
          <cell r="G490" t="str">
            <v>Customer Service Representative</v>
          </cell>
          <cell r="H490" t="str">
            <v>303</v>
          </cell>
          <cell r="I490" t="str">
            <v>Customer Care - Customer Service</v>
          </cell>
          <cell r="J490" t="str">
            <v>Full Time - Permanent</v>
          </cell>
          <cell r="K490" t="str">
            <v/>
          </cell>
          <cell r="L490" t="str">
            <v>Customer Service Representative</v>
          </cell>
          <cell r="M490" t="str">
            <v>B</v>
          </cell>
          <cell r="N490" t="str">
            <v>W</v>
          </cell>
          <cell r="O490">
            <v>35</v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>
            <v>0.55000000000000004</v>
          </cell>
          <cell r="U490" t="str">
            <v>303</v>
          </cell>
          <cell r="V490" t="str">
            <v>102</v>
          </cell>
          <cell r="W490" t="str">
            <v>9909</v>
          </cell>
          <cell r="X490" t="str">
            <v>9909</v>
          </cell>
          <cell r="Y490" t="str">
            <v>9909</v>
          </cell>
          <cell r="Z490" t="str">
            <v>9909</v>
          </cell>
        </row>
        <row r="491">
          <cell r="B491" t="str">
            <v>Vac40</v>
          </cell>
          <cell r="C491" t="str">
            <v>VACANCY</v>
          </cell>
          <cell r="D491" t="str">
            <v/>
          </cell>
          <cell r="E491" t="str">
            <v/>
          </cell>
          <cell r="F491" t="str">
            <v/>
          </cell>
          <cell r="G491" t="str">
            <v>General Clerk</v>
          </cell>
          <cell r="H491" t="str">
            <v>391</v>
          </cell>
          <cell r="I491" t="str">
            <v>Customer Care - Customer Service</v>
          </cell>
          <cell r="J491" t="str">
            <v>Full Time - Permanent</v>
          </cell>
          <cell r="K491" t="str">
            <v/>
          </cell>
          <cell r="L491" t="str">
            <v>General Clerk</v>
          </cell>
          <cell r="M491" t="str">
            <v>B</v>
          </cell>
          <cell r="N491" t="str">
            <v>W</v>
          </cell>
          <cell r="O491">
            <v>35</v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>
            <v>0.55000000000000004</v>
          </cell>
          <cell r="U491" t="str">
            <v>303</v>
          </cell>
          <cell r="V491" t="str">
            <v>101</v>
          </cell>
          <cell r="W491" t="str">
            <v>9909</v>
          </cell>
          <cell r="X491" t="str">
            <v>9909</v>
          </cell>
          <cell r="Y491" t="str">
            <v>9909</v>
          </cell>
          <cell r="Z491" t="str">
            <v>9909</v>
          </cell>
        </row>
        <row r="492">
          <cell r="B492" t="str">
            <v>Vac4</v>
          </cell>
          <cell r="C492" t="str">
            <v>VACANCY</v>
          </cell>
          <cell r="D492" t="str">
            <v/>
          </cell>
          <cell r="E492" t="str">
            <v/>
          </cell>
          <cell r="F492" t="str">
            <v/>
          </cell>
          <cell r="G492" t="str">
            <v>LH QMS</v>
          </cell>
          <cell r="H492" t="str">
            <v>310</v>
          </cell>
          <cell r="I492" t="str">
            <v>Meter Assets and inside Service</v>
          </cell>
          <cell r="J492" t="str">
            <v>Full Time - Permanent</v>
          </cell>
          <cell r="K492" t="str">
            <v/>
          </cell>
          <cell r="L492" t="str">
            <v>LH QMS</v>
          </cell>
          <cell r="M492" t="str">
            <v>B</v>
          </cell>
          <cell r="N492" t="str">
            <v>W</v>
          </cell>
          <cell r="O492">
            <v>40</v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>
            <v>0.55000000000000004</v>
          </cell>
          <cell r="U492" t="str">
            <v>310</v>
          </cell>
          <cell r="V492" t="str">
            <v>101</v>
          </cell>
          <cell r="W492" t="str">
            <v>5065</v>
          </cell>
          <cell r="X492" t="str">
            <v>5065</v>
          </cell>
          <cell r="Y492" t="str">
            <v>5065</v>
          </cell>
          <cell r="Z492" t="str">
            <v>5065</v>
          </cell>
        </row>
        <row r="493">
          <cell r="B493" t="str">
            <v>Vac38</v>
          </cell>
          <cell r="C493" t="str">
            <v>VACANCY</v>
          </cell>
          <cell r="D493" t="str">
            <v/>
          </cell>
          <cell r="E493" t="str">
            <v/>
          </cell>
          <cell r="F493" t="str">
            <v/>
          </cell>
          <cell r="G493" t="str">
            <v>Engineering Technician 2</v>
          </cell>
          <cell r="H493" t="str">
            <v>311</v>
          </cell>
          <cell r="I493" t="str">
            <v>Customer Connections</v>
          </cell>
          <cell r="J493" t="str">
            <v>Full Time - Permanent</v>
          </cell>
          <cell r="K493" t="str">
            <v/>
          </cell>
          <cell r="L493" t="str">
            <v>Engineering Technician 2</v>
          </cell>
          <cell r="M493" t="str">
            <v>B</v>
          </cell>
          <cell r="N493" t="str">
            <v>W</v>
          </cell>
          <cell r="O493">
            <v>35</v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>
            <v>0.55000000000000004</v>
          </cell>
          <cell r="U493" t="str">
            <v>311</v>
          </cell>
          <cell r="V493" t="str">
            <v>101</v>
          </cell>
          <cell r="W493" t="str">
            <v>5065</v>
          </cell>
          <cell r="X493" t="str">
            <v>5065</v>
          </cell>
          <cell r="Y493" t="str">
            <v>5065</v>
          </cell>
          <cell r="Z493" t="str">
            <v>5065</v>
          </cell>
        </row>
        <row r="494">
          <cell r="B494" t="str">
            <v>Vac6</v>
          </cell>
          <cell r="C494" t="str">
            <v>VACANCY</v>
          </cell>
          <cell r="D494" t="str">
            <v/>
          </cell>
          <cell r="E494" t="str">
            <v/>
          </cell>
          <cell r="F494" t="str">
            <v/>
          </cell>
          <cell r="G494" t="str">
            <v>SPECIALIST CONSERVATION PROGRAMS</v>
          </cell>
          <cell r="H494" t="str">
            <v>330</v>
          </cell>
          <cell r="I494" t="str">
            <v>Conservation &amp; Demand Management</v>
          </cell>
          <cell r="J494" t="str">
            <v>Contractor</v>
          </cell>
          <cell r="K494" t="str">
            <v/>
          </cell>
          <cell r="L494" t="str">
            <v>SPECIALIST CONSERVATION PROGRAMS</v>
          </cell>
          <cell r="M494" t="str">
            <v>N</v>
          </cell>
          <cell r="N494" t="str">
            <v>P</v>
          </cell>
          <cell r="O494">
            <v>35</v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>
            <v>0.55000000000000004</v>
          </cell>
          <cell r="U494" t="str">
            <v>330</v>
          </cell>
          <cell r="V494" t="str">
            <v>101</v>
          </cell>
          <cell r="W494" t="str">
            <v>5415</v>
          </cell>
          <cell r="X494" t="str">
            <v>5415</v>
          </cell>
          <cell r="Y494">
            <v>5415</v>
          </cell>
          <cell r="Z494">
            <v>5415</v>
          </cell>
        </row>
        <row r="495">
          <cell r="B495" t="str">
            <v>Vac5</v>
          </cell>
          <cell r="C495" t="str">
            <v>VACANCY</v>
          </cell>
          <cell r="D495" t="str">
            <v/>
          </cell>
          <cell r="E495" t="str">
            <v/>
          </cell>
          <cell r="F495" t="str">
            <v/>
          </cell>
          <cell r="G495" t="str">
            <v>Engineering Technician 2</v>
          </cell>
          <cell r="H495" t="str">
            <v>501</v>
          </cell>
          <cell r="I495" t="str">
            <v>Capital Projects</v>
          </cell>
          <cell r="J495" t="str">
            <v>Full Time - Permanent</v>
          </cell>
          <cell r="K495" t="str">
            <v/>
          </cell>
          <cell r="L495" t="str">
            <v>Engineering Technician 2</v>
          </cell>
          <cell r="M495" t="str">
            <v>B</v>
          </cell>
          <cell r="N495" t="str">
            <v>W</v>
          </cell>
          <cell r="O495">
            <v>35</v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>
            <v>1.85</v>
          </cell>
          <cell r="U495" t="str">
            <v>501</v>
          </cell>
          <cell r="V495" t="str">
            <v>101</v>
          </cell>
          <cell r="W495" t="str">
            <v>9080</v>
          </cell>
          <cell r="X495" t="str">
            <v>9080</v>
          </cell>
          <cell r="Y495" t="str">
            <v>9080</v>
          </cell>
          <cell r="Z495" t="str">
            <v>9080</v>
          </cell>
        </row>
        <row r="496">
          <cell r="B496" t="str">
            <v>Vac12</v>
          </cell>
          <cell r="C496" t="str">
            <v>VACANCY</v>
          </cell>
          <cell r="D496" t="str">
            <v/>
          </cell>
          <cell r="E496" t="str">
            <v/>
          </cell>
          <cell r="F496" t="str">
            <v/>
          </cell>
          <cell r="G496" t="str">
            <v>Line Maintainer - 1st Class</v>
          </cell>
          <cell r="H496" t="str">
            <v>502</v>
          </cell>
          <cell r="I496" t="str">
            <v>Overhead</v>
          </cell>
          <cell r="J496" t="str">
            <v>Full Time - Permanent</v>
          </cell>
          <cell r="K496" t="str">
            <v/>
          </cell>
          <cell r="L496" t="str">
            <v>Line Maintainer - 1st Class</v>
          </cell>
          <cell r="M496" t="str">
            <v>B</v>
          </cell>
          <cell r="N496" t="str">
            <v>W</v>
          </cell>
          <cell r="O496">
            <v>40</v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>
            <v>0.75</v>
          </cell>
          <cell r="U496" t="str">
            <v>502</v>
          </cell>
          <cell r="V496" t="str">
            <v>102</v>
          </cell>
          <cell r="W496" t="str">
            <v>5020</v>
          </cell>
          <cell r="X496" t="str">
            <v>5020</v>
          </cell>
          <cell r="Y496" t="str">
            <v>5020</v>
          </cell>
          <cell r="Z496">
            <v>9090</v>
          </cell>
        </row>
        <row r="497">
          <cell r="B497" t="str">
            <v>Vac13</v>
          </cell>
          <cell r="C497" t="str">
            <v>VACANCY</v>
          </cell>
          <cell r="D497" t="str">
            <v/>
          </cell>
          <cell r="E497" t="str">
            <v/>
          </cell>
          <cell r="F497" t="str">
            <v/>
          </cell>
          <cell r="G497" t="str">
            <v>Line Maintainer - 1st Class</v>
          </cell>
          <cell r="H497" t="str">
            <v>502</v>
          </cell>
          <cell r="I497" t="str">
            <v>Overhead</v>
          </cell>
          <cell r="J497" t="str">
            <v>Full Time - Permanent</v>
          </cell>
          <cell r="K497" t="str">
            <v/>
          </cell>
          <cell r="L497" t="str">
            <v>Line Maintainer - 1st Class</v>
          </cell>
          <cell r="M497" t="str">
            <v>B</v>
          </cell>
          <cell r="N497" t="str">
            <v>W</v>
          </cell>
          <cell r="O497">
            <v>40</v>
          </cell>
          <cell r="P497" t="str">
            <v/>
          </cell>
          <cell r="Q497" t="str">
            <v/>
          </cell>
          <cell r="R497" t="str">
            <v/>
          </cell>
          <cell r="S497" t="str">
            <v/>
          </cell>
          <cell r="T497">
            <v>0.75</v>
          </cell>
          <cell r="U497" t="str">
            <v>502</v>
          </cell>
          <cell r="V497" t="str">
            <v>102</v>
          </cell>
          <cell r="W497" t="str">
            <v>5020</v>
          </cell>
          <cell r="X497" t="str">
            <v>5020</v>
          </cell>
          <cell r="Y497" t="str">
            <v>5020</v>
          </cell>
          <cell r="Z497">
            <v>9090</v>
          </cell>
        </row>
        <row r="498">
          <cell r="B498" t="str">
            <v>Vac14</v>
          </cell>
          <cell r="C498" t="str">
            <v>VACANCY</v>
          </cell>
          <cell r="D498" t="str">
            <v/>
          </cell>
          <cell r="E498" t="str">
            <v/>
          </cell>
          <cell r="F498" t="str">
            <v/>
          </cell>
          <cell r="G498" t="str">
            <v>Labourer</v>
          </cell>
          <cell r="H498" t="str">
            <v>502</v>
          </cell>
          <cell r="I498" t="str">
            <v>Overhead</v>
          </cell>
          <cell r="J498" t="str">
            <v>Full Time - Permanent</v>
          </cell>
          <cell r="K498" t="str">
            <v/>
          </cell>
          <cell r="L498" t="str">
            <v>Labourer</v>
          </cell>
          <cell r="M498" t="str">
            <v>B</v>
          </cell>
          <cell r="N498" t="str">
            <v>W</v>
          </cell>
          <cell r="O498">
            <v>40</v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>
            <v>0.75</v>
          </cell>
          <cell r="U498" t="str">
            <v>502</v>
          </cell>
          <cell r="V498" t="str">
            <v>102</v>
          </cell>
          <cell r="W498" t="str">
            <v>5020</v>
          </cell>
          <cell r="X498" t="str">
            <v>5020</v>
          </cell>
          <cell r="Y498" t="str">
            <v>5020</v>
          </cell>
          <cell r="Z498">
            <v>9090</v>
          </cell>
        </row>
        <row r="499">
          <cell r="B499" t="str">
            <v>Vac15</v>
          </cell>
          <cell r="C499" t="str">
            <v>VACANCY</v>
          </cell>
          <cell r="D499" t="str">
            <v/>
          </cell>
          <cell r="E499" t="str">
            <v/>
          </cell>
          <cell r="F499" t="str">
            <v/>
          </cell>
          <cell r="G499" t="str">
            <v>Cable Splicer - Apprentice</v>
          </cell>
          <cell r="H499" t="str">
            <v>503</v>
          </cell>
          <cell r="I499" t="str">
            <v>Underground</v>
          </cell>
          <cell r="J499" t="str">
            <v>Full Time - Permanent</v>
          </cell>
          <cell r="K499" t="str">
            <v/>
          </cell>
          <cell r="L499" t="str">
            <v>Cable Splicer - Apprentice</v>
          </cell>
          <cell r="M499" t="str">
            <v>B</v>
          </cell>
          <cell r="N499" t="str">
            <v>W</v>
          </cell>
          <cell r="O499">
            <v>40</v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>
            <v>0.75</v>
          </cell>
          <cell r="U499" t="str">
            <v>503</v>
          </cell>
          <cell r="V499" t="str">
            <v>101</v>
          </cell>
          <cell r="W499" t="str">
            <v>5040</v>
          </cell>
          <cell r="X499" t="str">
            <v>5040</v>
          </cell>
          <cell r="Y499" t="str">
            <v>5040</v>
          </cell>
          <cell r="Z499">
            <v>9090</v>
          </cell>
        </row>
        <row r="500">
          <cell r="B500" t="str">
            <v>Vac16</v>
          </cell>
          <cell r="C500" t="str">
            <v>VACANCY</v>
          </cell>
          <cell r="D500" t="str">
            <v/>
          </cell>
          <cell r="E500" t="str">
            <v/>
          </cell>
          <cell r="F500" t="str">
            <v/>
          </cell>
          <cell r="G500" t="str">
            <v>Cable Splicer - Apprentice</v>
          </cell>
          <cell r="H500" t="str">
            <v>503</v>
          </cell>
          <cell r="I500" t="str">
            <v>Underground</v>
          </cell>
          <cell r="J500" t="str">
            <v>Full Time - Permanent</v>
          </cell>
          <cell r="K500" t="str">
            <v/>
          </cell>
          <cell r="L500" t="str">
            <v>Cable Splicer - Apprentice</v>
          </cell>
          <cell r="M500" t="str">
            <v>B</v>
          </cell>
          <cell r="N500" t="str">
            <v>W</v>
          </cell>
          <cell r="O500">
            <v>40</v>
          </cell>
          <cell r="P500" t="str">
            <v/>
          </cell>
          <cell r="Q500" t="str">
            <v/>
          </cell>
          <cell r="R500" t="str">
            <v/>
          </cell>
          <cell r="S500" t="str">
            <v/>
          </cell>
          <cell r="T500">
            <v>0.75</v>
          </cell>
          <cell r="U500" t="str">
            <v>503</v>
          </cell>
          <cell r="V500" t="str">
            <v>101</v>
          </cell>
          <cell r="W500" t="str">
            <v>5040</v>
          </cell>
          <cell r="X500" t="str">
            <v>5040</v>
          </cell>
          <cell r="Y500" t="str">
            <v>5040</v>
          </cell>
          <cell r="Z500">
            <v>9090</v>
          </cell>
        </row>
        <row r="501">
          <cell r="B501" t="str">
            <v>Vac17</v>
          </cell>
          <cell r="C501" t="str">
            <v>VACANCY</v>
          </cell>
          <cell r="D501" t="str">
            <v/>
          </cell>
          <cell r="E501" t="str">
            <v/>
          </cell>
          <cell r="F501" t="str">
            <v/>
          </cell>
          <cell r="G501" t="str">
            <v>Cable Splicer - Apprentice</v>
          </cell>
          <cell r="H501" t="str">
            <v>503</v>
          </cell>
          <cell r="I501" t="str">
            <v>Underground</v>
          </cell>
          <cell r="J501" t="str">
            <v>Full Time - Permanent</v>
          </cell>
          <cell r="K501" t="str">
            <v/>
          </cell>
          <cell r="L501" t="str">
            <v>Cable Splicer - Apprentice</v>
          </cell>
          <cell r="M501" t="str">
            <v>B</v>
          </cell>
          <cell r="N501" t="str">
            <v>W</v>
          </cell>
          <cell r="O501">
            <v>40</v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>
            <v>0.75</v>
          </cell>
          <cell r="U501" t="str">
            <v>503</v>
          </cell>
          <cell r="V501" t="str">
            <v>101</v>
          </cell>
          <cell r="W501" t="str">
            <v>5040</v>
          </cell>
          <cell r="X501" t="str">
            <v>5040</v>
          </cell>
          <cell r="Y501" t="str">
            <v>5040</v>
          </cell>
          <cell r="Z501">
            <v>9090</v>
          </cell>
        </row>
        <row r="502">
          <cell r="B502" t="str">
            <v>Vac41</v>
          </cell>
          <cell r="C502" t="str">
            <v>VACANCY</v>
          </cell>
          <cell r="D502" t="str">
            <v/>
          </cell>
          <cell r="E502" t="str">
            <v/>
          </cell>
          <cell r="F502" t="str">
            <v/>
          </cell>
          <cell r="G502" t="str">
            <v>Contractor Inspector</v>
          </cell>
          <cell r="H502" t="str">
            <v>503</v>
          </cell>
          <cell r="I502" t="str">
            <v>Contractor Management</v>
          </cell>
          <cell r="J502" t="str">
            <v>Full Time - Permanent</v>
          </cell>
          <cell r="K502" t="str">
            <v/>
          </cell>
          <cell r="L502" t="str">
            <v>Contractor Inspector</v>
          </cell>
          <cell r="M502" t="str">
            <v>B</v>
          </cell>
          <cell r="N502" t="str">
            <v>W</v>
          </cell>
          <cell r="O502">
            <v>40</v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>
            <v>0.55000000000000004</v>
          </cell>
          <cell r="U502" t="str">
            <v>504</v>
          </cell>
          <cell r="V502" t="str">
            <v>101</v>
          </cell>
          <cell r="W502" t="str">
            <v>5105</v>
          </cell>
          <cell r="X502" t="str">
            <v>5105</v>
          </cell>
          <cell r="Y502" t="str">
            <v>5105</v>
          </cell>
          <cell r="Z502" t="str">
            <v>5105</v>
          </cell>
        </row>
        <row r="503">
          <cell r="B503" t="str">
            <v>Vac42</v>
          </cell>
          <cell r="C503" t="str">
            <v>VACANCY</v>
          </cell>
          <cell r="D503" t="str">
            <v/>
          </cell>
          <cell r="E503" t="str">
            <v/>
          </cell>
          <cell r="F503" t="str">
            <v/>
          </cell>
          <cell r="G503" t="str">
            <v>Contractor Inspector</v>
          </cell>
          <cell r="H503" t="str">
            <v>503</v>
          </cell>
          <cell r="I503" t="str">
            <v>Contractor Management</v>
          </cell>
          <cell r="J503" t="str">
            <v>Full Time - Permanent</v>
          </cell>
          <cell r="K503" t="str">
            <v/>
          </cell>
          <cell r="L503" t="str">
            <v>Contractor Inspector</v>
          </cell>
          <cell r="M503" t="str">
            <v>B</v>
          </cell>
          <cell r="N503" t="str">
            <v>W</v>
          </cell>
          <cell r="O503">
            <v>40</v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>
            <v>0.55000000000000004</v>
          </cell>
          <cell r="U503" t="str">
            <v>504</v>
          </cell>
          <cell r="V503" t="str">
            <v>101</v>
          </cell>
          <cell r="W503" t="str">
            <v>5105</v>
          </cell>
          <cell r="X503" t="str">
            <v>5105</v>
          </cell>
          <cell r="Y503" t="str">
            <v>5105</v>
          </cell>
          <cell r="Z503" t="str">
            <v>5105</v>
          </cell>
        </row>
        <row r="504">
          <cell r="B504" t="str">
            <v>Vac7</v>
          </cell>
          <cell r="C504" t="str">
            <v>VACANCY</v>
          </cell>
          <cell r="D504" t="str">
            <v/>
          </cell>
          <cell r="E504" t="str">
            <v/>
          </cell>
          <cell r="F504" t="str">
            <v/>
          </cell>
          <cell r="G504" t="str">
            <v>Engineer in Training, Project Specialist</v>
          </cell>
          <cell r="H504" t="str">
            <v>521</v>
          </cell>
          <cell r="I504" t="str">
            <v>Network Assets</v>
          </cell>
          <cell r="J504" t="str">
            <v>Full Time - Permanent</v>
          </cell>
          <cell r="K504" t="str">
            <v/>
          </cell>
          <cell r="L504" t="str">
            <v>Engineer in Training, Project Specialist</v>
          </cell>
          <cell r="M504" t="str">
            <v>N</v>
          </cell>
          <cell r="N504" t="str">
            <v>P</v>
          </cell>
          <cell r="O504">
            <v>35</v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>
            <v>0.55000000000000004</v>
          </cell>
          <cell r="U504" t="str">
            <v>521</v>
          </cell>
          <cell r="V504" t="str">
            <v>101</v>
          </cell>
          <cell r="W504" t="str">
            <v>9080</v>
          </cell>
          <cell r="X504" t="str">
            <v>9080</v>
          </cell>
          <cell r="Y504" t="str">
            <v>9080</v>
          </cell>
          <cell r="Z504" t="str">
            <v>9080</v>
          </cell>
        </row>
        <row r="505">
          <cell r="B505" t="str">
            <v>Vac20</v>
          </cell>
          <cell r="C505" t="str">
            <v>VACANCY</v>
          </cell>
          <cell r="D505" t="str">
            <v/>
          </cell>
          <cell r="E505" t="str">
            <v/>
          </cell>
          <cell r="F505" t="str">
            <v/>
          </cell>
          <cell r="G505" t="str">
            <v>Op-4</v>
          </cell>
          <cell r="H505" t="str">
            <v>523</v>
          </cell>
          <cell r="I505" t="str">
            <v>Network Operating</v>
          </cell>
          <cell r="J505" t="str">
            <v>Full Time - Permanent</v>
          </cell>
          <cell r="K505" t="str">
            <v/>
          </cell>
          <cell r="L505" t="str">
            <v>Op-4</v>
          </cell>
          <cell r="M505" t="str">
            <v>B</v>
          </cell>
          <cell r="N505" t="str">
            <v>W</v>
          </cell>
          <cell r="O505">
            <v>40</v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>
            <v>0.55000000000000004</v>
          </cell>
          <cell r="U505" t="str">
            <v>523</v>
          </cell>
          <cell r="V505" t="str">
            <v>101</v>
          </cell>
          <cell r="W505" t="str">
            <v>5010</v>
          </cell>
          <cell r="X505" t="str">
            <v>5010</v>
          </cell>
          <cell r="Y505" t="str">
            <v>5010</v>
          </cell>
          <cell r="Z505" t="str">
            <v>5010</v>
          </cell>
        </row>
        <row r="506">
          <cell r="B506" t="str">
            <v>Vac21</v>
          </cell>
          <cell r="C506" t="str">
            <v>VACANCY</v>
          </cell>
          <cell r="D506" t="str">
            <v/>
          </cell>
          <cell r="E506" t="str">
            <v/>
          </cell>
          <cell r="F506" t="str">
            <v/>
          </cell>
          <cell r="G506" t="str">
            <v>MANAGER, SUBSTATIONS</v>
          </cell>
          <cell r="H506" t="str">
            <v>525</v>
          </cell>
          <cell r="I506" t="str">
            <v>Substations</v>
          </cell>
          <cell r="J506" t="str">
            <v>Full Time - Permanent</v>
          </cell>
          <cell r="K506" t="str">
            <v/>
          </cell>
          <cell r="L506" t="str">
            <v>MANAGER, SUBSTATIONS</v>
          </cell>
          <cell r="M506" t="str">
            <v>N</v>
          </cell>
          <cell r="N506" t="str">
            <v>P</v>
          </cell>
          <cell r="O506">
            <v>40</v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T506">
            <v>0.75</v>
          </cell>
          <cell r="U506" t="str">
            <v>525</v>
          </cell>
          <cell r="V506" t="str">
            <v>101</v>
          </cell>
          <cell r="W506" t="str">
            <v>5016</v>
          </cell>
          <cell r="X506" t="str">
            <v>5016</v>
          </cell>
          <cell r="Y506" t="str">
            <v>5016</v>
          </cell>
          <cell r="Z506">
            <v>9090</v>
          </cell>
        </row>
        <row r="507">
          <cell r="B507" t="str">
            <v>Vac22</v>
          </cell>
          <cell r="C507" t="str">
            <v>VACANCY</v>
          </cell>
          <cell r="D507" t="str">
            <v/>
          </cell>
          <cell r="E507" t="str">
            <v/>
          </cell>
          <cell r="F507" t="str">
            <v/>
          </cell>
          <cell r="G507" t="str">
            <v>PURCHASING ASSITANT</v>
          </cell>
          <cell r="H507" t="str">
            <v>543</v>
          </cell>
          <cell r="I507" t="str">
            <v>Procurement</v>
          </cell>
          <cell r="J507" t="str">
            <v>Full Time - Permanent</v>
          </cell>
          <cell r="K507" t="str">
            <v/>
          </cell>
          <cell r="L507" t="str">
            <v>PURCHASING ASSITANT</v>
          </cell>
          <cell r="M507" t="str">
            <v>B</v>
          </cell>
          <cell r="N507" t="str">
            <v>W</v>
          </cell>
          <cell r="O507">
            <v>35</v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T507">
            <v>0.55000000000000004</v>
          </cell>
          <cell r="U507" t="str">
            <v>543</v>
          </cell>
          <cell r="V507" t="str">
            <v>101</v>
          </cell>
          <cell r="W507" t="str">
            <v>9041</v>
          </cell>
          <cell r="X507" t="str">
            <v>9041</v>
          </cell>
          <cell r="Y507" t="str">
            <v>9041</v>
          </cell>
          <cell r="Z507" t="str">
            <v>9041</v>
          </cell>
        </row>
        <row r="508">
          <cell r="B508" t="str">
            <v>Vac24</v>
          </cell>
          <cell r="C508" t="str">
            <v>Randy Coomber</v>
          </cell>
          <cell r="D508" t="str">
            <v/>
          </cell>
          <cell r="E508" t="str">
            <v/>
          </cell>
          <cell r="F508" t="str">
            <v/>
          </cell>
          <cell r="G508" t="str">
            <v>MANAGER, LOGISTICS</v>
          </cell>
          <cell r="H508" t="str">
            <v>545</v>
          </cell>
          <cell r="I508" t="str">
            <v>Logistics</v>
          </cell>
          <cell r="J508" t="str">
            <v>Full Time - Permanent</v>
          </cell>
          <cell r="K508" t="str">
            <v/>
          </cell>
          <cell r="L508" t="str">
            <v>MANAGER, LOGISTICS</v>
          </cell>
          <cell r="M508" t="str">
            <v>N</v>
          </cell>
          <cell r="N508" t="str">
            <v>P</v>
          </cell>
          <cell r="O508">
            <v>40</v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>
            <v>0.55000000000000004</v>
          </cell>
          <cell r="U508" t="str">
            <v>545</v>
          </cell>
          <cell r="V508" t="str">
            <v>101</v>
          </cell>
          <cell r="W508" t="str">
            <v>9040</v>
          </cell>
          <cell r="X508" t="str">
            <v>9040</v>
          </cell>
          <cell r="Y508" t="str">
            <v>9040</v>
          </cell>
          <cell r="Z508" t="str">
            <v>9040</v>
          </cell>
        </row>
        <row r="509">
          <cell r="B509" t="str">
            <v>Bud2010-17</v>
          </cell>
          <cell r="C509" t="str">
            <v>VACANCY</v>
          </cell>
          <cell r="D509" t="str">
            <v/>
          </cell>
          <cell r="E509" t="str">
            <v/>
          </cell>
          <cell r="F509" t="str">
            <v/>
          </cell>
          <cell r="G509" t="str">
            <v>Storekeeper 2nd Class</v>
          </cell>
          <cell r="H509" t="str">
            <v>545</v>
          </cell>
          <cell r="I509" t="str">
            <v>Logistics</v>
          </cell>
          <cell r="J509" t="str">
            <v>Full Time - Permanent</v>
          </cell>
          <cell r="K509" t="str">
            <v/>
          </cell>
          <cell r="L509" t="str">
            <v>Storekeeper 2nd Class</v>
          </cell>
          <cell r="M509" t="str">
            <v>B</v>
          </cell>
          <cell r="N509" t="str">
            <v>W</v>
          </cell>
          <cell r="O509">
            <v>40</v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  <cell r="T509">
            <v>0.55000000000000004</v>
          </cell>
          <cell r="U509" t="str">
            <v>545</v>
          </cell>
          <cell r="V509" t="str">
            <v>101</v>
          </cell>
          <cell r="W509" t="str">
            <v>9040</v>
          </cell>
          <cell r="X509" t="str">
            <v>9040</v>
          </cell>
          <cell r="Y509" t="str">
            <v>9040</v>
          </cell>
          <cell r="Z509" t="str">
            <v>9040</v>
          </cell>
        </row>
        <row r="510">
          <cell r="B510" t="str">
            <v>Vac23</v>
          </cell>
          <cell r="C510" t="str">
            <v>VACANCY</v>
          </cell>
          <cell r="D510" t="str">
            <v/>
          </cell>
          <cell r="E510" t="str">
            <v/>
          </cell>
          <cell r="F510" t="str">
            <v/>
          </cell>
          <cell r="G510" t="str">
            <v>ENVIRONMENTAL SPECIALIST</v>
          </cell>
          <cell r="H510" t="str">
            <v>593</v>
          </cell>
          <cell r="I510" t="str">
            <v>Supply Chain</v>
          </cell>
          <cell r="J510" t="str">
            <v>Full Time - Permanent</v>
          </cell>
          <cell r="K510" t="str">
            <v/>
          </cell>
          <cell r="L510" t="str">
            <v>ENVIRONMENTAL SPECIALIST</v>
          </cell>
          <cell r="M510" t="str">
            <v>N</v>
          </cell>
          <cell r="N510" t="str">
            <v>P</v>
          </cell>
          <cell r="O510">
            <v>35</v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  <cell r="T510">
            <v>0.55000000000000004</v>
          </cell>
          <cell r="U510" t="str">
            <v>593</v>
          </cell>
          <cell r="V510" t="str">
            <v>101</v>
          </cell>
          <cell r="W510" t="str">
            <v>5615</v>
          </cell>
          <cell r="X510" t="str">
            <v>5615</v>
          </cell>
          <cell r="Y510" t="str">
            <v>5615</v>
          </cell>
          <cell r="Z510" t="str">
            <v>5615</v>
          </cell>
        </row>
        <row r="511">
          <cell r="B511" t="str">
            <v>Vac36</v>
          </cell>
          <cell r="C511" t="str">
            <v>VACANCY</v>
          </cell>
          <cell r="D511" t="str">
            <v/>
          </cell>
          <cell r="E511" t="str">
            <v/>
          </cell>
          <cell r="F511" t="str">
            <v/>
          </cell>
          <cell r="G511" t="str">
            <v>SPECIALIST, COMPENSATION AND PROJECTS</v>
          </cell>
          <cell r="H511" t="str">
            <v>620</v>
          </cell>
          <cell r="I511" t="str">
            <v>Human Resources</v>
          </cell>
          <cell r="J511" t="str">
            <v>Full Time - Permanent</v>
          </cell>
          <cell r="K511" t="str">
            <v/>
          </cell>
          <cell r="L511" t="str">
            <v>SPECIALIST, COMPENSATION AND PROJECTS</v>
          </cell>
          <cell r="M511" t="str">
            <v>N</v>
          </cell>
          <cell r="N511" t="str">
            <v>P</v>
          </cell>
          <cell r="O511">
            <v>35</v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>
            <v>0.55000000000000004</v>
          </cell>
          <cell r="U511" t="str">
            <v>620</v>
          </cell>
          <cell r="V511" t="str">
            <v>101</v>
          </cell>
          <cell r="W511" t="str">
            <v>5615</v>
          </cell>
          <cell r="X511" t="str">
            <v>5615</v>
          </cell>
          <cell r="Y511" t="str">
            <v>5615</v>
          </cell>
          <cell r="Z511" t="str">
            <v>5615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97 (3)"/>
      <sheetName val="Projects"/>
      <sheetName val="Global"/>
      <sheetName val="RPCAP97"/>
      <sheetName val="Budget98"/>
      <sheetName val="Work Units"/>
      <sheetName val="Items98"/>
      <sheetName val="Items98 (2)"/>
      <sheetName val="SUM98"/>
      <sheetName val="MW-min"/>
      <sheetName val="SUM98 - MW-min"/>
      <sheetName val="Res Pla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2004 Overall Comparison"/>
      <sheetName val="Energy "/>
      <sheetName val="Nov DEGDAYS"/>
      <sheetName val="CustPT"/>
    </sheetNames>
    <sheetDataSet>
      <sheetData sheetId="0" refreshError="1"/>
      <sheetData sheetId="1" refreshError="1"/>
      <sheetData sheetId="2" refreshError="1">
        <row r="1">
          <cell r="A1" t="str">
            <v>ENVIRONMENT CANADA - MONTHLY METEROLOGICAL SUMMARY</v>
          </cell>
        </row>
        <row r="2">
          <cell r="A2" t="str">
            <v>HEATING DEGREE DAYS</v>
          </cell>
        </row>
        <row r="3">
          <cell r="B3" t="str">
            <v xml:space="preserve">       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</row>
        <row r="4">
          <cell r="B4">
            <v>1990</v>
          </cell>
          <cell r="C4">
            <v>582.79999999999995</v>
          </cell>
          <cell r="D4">
            <v>603.1</v>
          </cell>
          <cell r="E4">
            <v>539.29999999999995</v>
          </cell>
          <cell r="F4">
            <v>305</v>
          </cell>
          <cell r="G4">
            <v>198.9</v>
          </cell>
          <cell r="H4">
            <v>31.7</v>
          </cell>
          <cell r="I4">
            <v>3.8</v>
          </cell>
          <cell r="J4">
            <v>3.5</v>
          </cell>
          <cell r="K4">
            <v>310</v>
          </cell>
          <cell r="L4">
            <v>269</v>
          </cell>
          <cell r="M4">
            <v>403.2</v>
          </cell>
          <cell r="N4">
            <v>587.4</v>
          </cell>
        </row>
        <row r="5">
          <cell r="B5">
            <v>1991</v>
          </cell>
          <cell r="C5">
            <v>734.5</v>
          </cell>
          <cell r="D5">
            <v>571.79999999999995</v>
          </cell>
          <cell r="E5">
            <v>507.5</v>
          </cell>
          <cell r="F5">
            <v>283.39999999999998</v>
          </cell>
          <cell r="G5">
            <v>105.5</v>
          </cell>
          <cell r="H5">
            <v>17.8</v>
          </cell>
          <cell r="I5">
            <v>0.8</v>
          </cell>
          <cell r="J5">
            <v>2.5</v>
          </cell>
          <cell r="K5">
            <v>126.6</v>
          </cell>
          <cell r="L5">
            <v>237</v>
          </cell>
          <cell r="M5">
            <v>467.1</v>
          </cell>
          <cell r="N5">
            <v>631</v>
          </cell>
        </row>
        <row r="6">
          <cell r="B6">
            <v>1992</v>
          </cell>
          <cell r="C6">
            <v>688</v>
          </cell>
          <cell r="D6">
            <v>636</v>
          </cell>
          <cell r="E6">
            <v>593</v>
          </cell>
          <cell r="F6">
            <v>373</v>
          </cell>
          <cell r="G6">
            <v>179</v>
          </cell>
          <cell r="H6">
            <v>67</v>
          </cell>
          <cell r="I6">
            <v>24</v>
          </cell>
          <cell r="J6">
            <v>35</v>
          </cell>
          <cell r="K6">
            <v>102</v>
          </cell>
          <cell r="L6">
            <v>329</v>
          </cell>
          <cell r="M6">
            <v>456</v>
          </cell>
          <cell r="N6">
            <v>609</v>
          </cell>
        </row>
        <row r="7">
          <cell r="B7">
            <v>1993</v>
          </cell>
          <cell r="C7">
            <v>680.6</v>
          </cell>
          <cell r="D7">
            <v>738</v>
          </cell>
          <cell r="E7">
            <v>621</v>
          </cell>
          <cell r="F7">
            <v>344</v>
          </cell>
          <cell r="G7">
            <v>186</v>
          </cell>
          <cell r="H7">
            <v>48</v>
          </cell>
          <cell r="I7">
            <v>1</v>
          </cell>
          <cell r="J7">
            <v>9.6999999999999993</v>
          </cell>
          <cell r="K7">
            <v>146.6</v>
          </cell>
          <cell r="L7">
            <v>317</v>
          </cell>
          <cell r="M7">
            <v>448</v>
          </cell>
          <cell r="N7">
            <v>641</v>
          </cell>
        </row>
        <row r="8">
          <cell r="B8">
            <v>1994</v>
          </cell>
          <cell r="C8">
            <v>941.4</v>
          </cell>
          <cell r="D8">
            <v>738</v>
          </cell>
          <cell r="E8">
            <v>582</v>
          </cell>
          <cell r="F8">
            <v>325.5</v>
          </cell>
          <cell r="G8">
            <v>200</v>
          </cell>
          <cell r="H8">
            <v>36</v>
          </cell>
          <cell r="I8">
            <v>2</v>
          </cell>
          <cell r="J8">
            <v>25</v>
          </cell>
          <cell r="K8">
            <v>76</v>
          </cell>
          <cell r="L8">
            <v>249</v>
          </cell>
          <cell r="M8">
            <v>379</v>
          </cell>
          <cell r="N8">
            <v>563</v>
          </cell>
        </row>
        <row r="9">
          <cell r="B9">
            <v>1995</v>
          </cell>
          <cell r="C9">
            <v>653</v>
          </cell>
          <cell r="D9">
            <v>707.3</v>
          </cell>
          <cell r="E9">
            <v>498.1</v>
          </cell>
          <cell r="F9">
            <v>417.6</v>
          </cell>
          <cell r="G9">
            <v>149.19999999999999</v>
          </cell>
          <cell r="H9">
            <v>20</v>
          </cell>
          <cell r="I9">
            <v>10.3</v>
          </cell>
          <cell r="J9">
            <v>4.5999999999999996</v>
          </cell>
          <cell r="K9">
            <v>133.69999999999999</v>
          </cell>
          <cell r="L9">
            <v>219.4</v>
          </cell>
          <cell r="M9">
            <v>511.3</v>
          </cell>
          <cell r="N9">
            <v>714.8</v>
          </cell>
        </row>
        <row r="10">
          <cell r="B10">
            <v>1996</v>
          </cell>
          <cell r="C10">
            <v>765.2</v>
          </cell>
          <cell r="D10">
            <v>689.8</v>
          </cell>
          <cell r="E10">
            <v>645.6</v>
          </cell>
          <cell r="F10">
            <v>408</v>
          </cell>
          <cell r="G10">
            <v>205.9</v>
          </cell>
          <cell r="H10">
            <v>20.9</v>
          </cell>
          <cell r="I10">
            <v>10.3</v>
          </cell>
          <cell r="J10">
            <v>2.5</v>
          </cell>
          <cell r="K10">
            <v>71.7</v>
          </cell>
          <cell r="L10">
            <v>273.10000000000002</v>
          </cell>
          <cell r="M10">
            <v>512.1</v>
          </cell>
          <cell r="N10">
            <v>571.6</v>
          </cell>
        </row>
        <row r="11">
          <cell r="B11">
            <v>1997</v>
          </cell>
          <cell r="C11">
            <v>756.5</v>
          </cell>
          <cell r="D11">
            <v>593</v>
          </cell>
          <cell r="E11">
            <v>600</v>
          </cell>
          <cell r="F11">
            <v>366.8</v>
          </cell>
          <cell r="G11">
            <v>255.8</v>
          </cell>
          <cell r="H11">
            <v>17.7</v>
          </cell>
          <cell r="I11">
            <v>12.4</v>
          </cell>
          <cell r="J11">
            <v>17</v>
          </cell>
          <cell r="K11">
            <v>87.1</v>
          </cell>
          <cell r="L11">
            <v>266.89999999999998</v>
          </cell>
          <cell r="M11">
            <v>466.5</v>
          </cell>
          <cell r="N11">
            <v>586.29999999999995</v>
          </cell>
        </row>
        <row r="12">
          <cell r="B12">
            <v>1998</v>
          </cell>
          <cell r="C12">
            <v>624.79999999999995</v>
          </cell>
          <cell r="D12">
            <v>512.6</v>
          </cell>
          <cell r="E12">
            <v>492.3</v>
          </cell>
          <cell r="F12">
            <v>282</v>
          </cell>
          <cell r="G12">
            <v>59.1</v>
          </cell>
          <cell r="H12">
            <v>54.7</v>
          </cell>
          <cell r="I12">
            <v>1</v>
          </cell>
          <cell r="J12">
            <v>3.4</v>
          </cell>
          <cell r="K12">
            <v>39.700000000000003</v>
          </cell>
          <cell r="L12">
            <v>223.4</v>
          </cell>
          <cell r="M12">
            <v>391.5</v>
          </cell>
          <cell r="N12">
            <v>535.1</v>
          </cell>
        </row>
        <row r="13">
          <cell r="B13">
            <v>2003</v>
          </cell>
          <cell r="C13">
            <v>814.1</v>
          </cell>
          <cell r="D13">
            <v>698.5</v>
          </cell>
          <cell r="E13">
            <v>581</v>
          </cell>
          <cell r="F13">
            <v>356</v>
          </cell>
          <cell r="G13">
            <v>178.6</v>
          </cell>
          <cell r="H13">
            <v>43.6</v>
          </cell>
          <cell r="I13">
            <v>0.3</v>
          </cell>
          <cell r="J13">
            <v>2.1</v>
          </cell>
          <cell r="K13">
            <v>55.4</v>
          </cell>
          <cell r="L13">
            <v>276.3</v>
          </cell>
          <cell r="M13">
            <v>399.15</v>
          </cell>
          <cell r="N13">
            <v>561.45000000000005</v>
          </cell>
        </row>
        <row r="14">
          <cell r="B14">
            <v>2004</v>
          </cell>
          <cell r="C14">
            <v>849.1</v>
          </cell>
          <cell r="D14">
            <v>631.70000000000005</v>
          </cell>
          <cell r="E14">
            <v>487.3</v>
          </cell>
          <cell r="F14">
            <v>331.5</v>
          </cell>
          <cell r="G14">
            <v>158.9</v>
          </cell>
          <cell r="H14">
            <v>44.2</v>
          </cell>
          <cell r="I14">
            <v>3.6</v>
          </cell>
          <cell r="J14">
            <v>12.8</v>
          </cell>
          <cell r="K14">
            <v>30</v>
          </cell>
          <cell r="L14">
            <v>226.3</v>
          </cell>
          <cell r="M14">
            <v>380.3</v>
          </cell>
        </row>
        <row r="16">
          <cell r="B16" t="str">
            <v>NORMAL</v>
          </cell>
          <cell r="C16">
            <v>752.9</v>
          </cell>
          <cell r="D16">
            <v>662.1</v>
          </cell>
          <cell r="E16">
            <v>571.6</v>
          </cell>
          <cell r="F16">
            <v>353.3</v>
          </cell>
          <cell r="G16">
            <v>171.8</v>
          </cell>
          <cell r="H16">
            <v>49.4</v>
          </cell>
          <cell r="I16">
            <v>8.9</v>
          </cell>
          <cell r="J16">
            <v>17.8</v>
          </cell>
          <cell r="K16">
            <v>102.5</v>
          </cell>
          <cell r="L16">
            <v>282.60000000000002</v>
          </cell>
          <cell r="M16">
            <v>445.5</v>
          </cell>
          <cell r="N16">
            <v>647.4</v>
          </cell>
        </row>
        <row r="20">
          <cell r="A20" t="str">
            <v>ENVIRONMENT CANADA - MONTHLY METEROLOGICAL SUMMARY</v>
          </cell>
        </row>
        <row r="21">
          <cell r="A21" t="str">
            <v>COOLING DEGREE DAYS</v>
          </cell>
        </row>
        <row r="22">
          <cell r="C22" t="str">
            <v>January</v>
          </cell>
          <cell r="D22" t="str">
            <v>February</v>
          </cell>
          <cell r="E22" t="str">
            <v>March</v>
          </cell>
          <cell r="F22" t="str">
            <v>April</v>
          </cell>
          <cell r="G22" t="str">
            <v>May</v>
          </cell>
          <cell r="H22" t="str">
            <v>June</v>
          </cell>
          <cell r="I22" t="str">
            <v>July</v>
          </cell>
          <cell r="J22" t="str">
            <v>August</v>
          </cell>
          <cell r="K22" t="str">
            <v>September</v>
          </cell>
          <cell r="L22" t="str">
            <v>October</v>
          </cell>
          <cell r="M22" t="str">
            <v>November</v>
          </cell>
          <cell r="N22" t="str">
            <v>December</v>
          </cell>
        </row>
        <row r="23">
          <cell r="B23">
            <v>1990</v>
          </cell>
          <cell r="C23">
            <v>0</v>
          </cell>
          <cell r="D23">
            <v>0</v>
          </cell>
          <cell r="E23">
            <v>0</v>
          </cell>
          <cell r="F23">
            <v>17.8</v>
          </cell>
          <cell r="G23">
            <v>1.2</v>
          </cell>
          <cell r="H23">
            <v>52</v>
          </cell>
          <cell r="I23">
            <v>93</v>
          </cell>
          <cell r="J23">
            <v>75</v>
          </cell>
          <cell r="K23">
            <v>22</v>
          </cell>
          <cell r="L23">
            <v>4</v>
          </cell>
          <cell r="M23">
            <v>0</v>
          </cell>
          <cell r="N23">
            <v>0</v>
          </cell>
        </row>
        <row r="24">
          <cell r="B24">
            <v>1991</v>
          </cell>
          <cell r="C24">
            <v>0</v>
          </cell>
          <cell r="D24">
            <v>0</v>
          </cell>
          <cell r="E24">
            <v>0</v>
          </cell>
          <cell r="F24">
            <v>3.9</v>
          </cell>
          <cell r="G24">
            <v>54</v>
          </cell>
          <cell r="H24">
            <v>79</v>
          </cell>
          <cell r="I24">
            <v>115</v>
          </cell>
          <cell r="J24">
            <v>99</v>
          </cell>
          <cell r="K24">
            <v>33</v>
          </cell>
          <cell r="L24">
            <v>1.3</v>
          </cell>
          <cell r="M24">
            <v>0</v>
          </cell>
          <cell r="N24">
            <v>0</v>
          </cell>
        </row>
        <row r="25">
          <cell r="B25">
            <v>1992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3</v>
          </cell>
          <cell r="H25">
            <v>19</v>
          </cell>
          <cell r="I25">
            <v>25</v>
          </cell>
          <cell r="J25">
            <v>33</v>
          </cell>
          <cell r="K25">
            <v>26</v>
          </cell>
          <cell r="L25">
            <v>0</v>
          </cell>
          <cell r="M25">
            <v>0</v>
          </cell>
          <cell r="N25">
            <v>0</v>
          </cell>
        </row>
        <row r="26">
          <cell r="B26">
            <v>1993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4</v>
          </cell>
          <cell r="H26">
            <v>22</v>
          </cell>
          <cell r="I26">
            <v>114</v>
          </cell>
          <cell r="J26">
            <v>105.4</v>
          </cell>
          <cell r="K26">
            <v>15.7</v>
          </cell>
          <cell r="L26">
            <v>3</v>
          </cell>
          <cell r="M26">
            <v>0</v>
          </cell>
          <cell r="N26">
            <v>0</v>
          </cell>
        </row>
        <row r="27">
          <cell r="B27">
            <v>1994</v>
          </cell>
          <cell r="C27">
            <v>0</v>
          </cell>
          <cell r="D27">
            <v>0</v>
          </cell>
          <cell r="E27">
            <v>0</v>
          </cell>
          <cell r="F27">
            <v>0.5</v>
          </cell>
          <cell r="G27">
            <v>8</v>
          </cell>
          <cell r="H27">
            <v>68</v>
          </cell>
          <cell r="I27">
            <v>111</v>
          </cell>
          <cell r="J27">
            <v>46</v>
          </cell>
          <cell r="K27">
            <v>14</v>
          </cell>
          <cell r="L27">
            <v>0</v>
          </cell>
          <cell r="M27">
            <v>0</v>
          </cell>
          <cell r="N27">
            <v>0</v>
          </cell>
        </row>
        <row r="28">
          <cell r="B28">
            <v>1995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3.5</v>
          </cell>
          <cell r="H28">
            <v>77.900000000000006</v>
          </cell>
          <cell r="I28">
            <v>130.9</v>
          </cell>
          <cell r="J28">
            <v>122.9</v>
          </cell>
          <cell r="K28">
            <v>12.7</v>
          </cell>
          <cell r="L28">
            <v>3.2</v>
          </cell>
          <cell r="M28">
            <v>0</v>
          </cell>
          <cell r="N28">
            <v>0</v>
          </cell>
        </row>
        <row r="29">
          <cell r="B29">
            <v>1996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8.6</v>
          </cell>
          <cell r="H29">
            <v>38.299999999999997</v>
          </cell>
          <cell r="I29">
            <v>59.6</v>
          </cell>
          <cell r="J29">
            <v>87.1</v>
          </cell>
          <cell r="K29">
            <v>27.1</v>
          </cell>
          <cell r="L29">
            <v>0</v>
          </cell>
          <cell r="M29">
            <v>0</v>
          </cell>
          <cell r="N29">
            <v>0</v>
          </cell>
        </row>
        <row r="30">
          <cell r="B30">
            <v>1997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73.3</v>
          </cell>
          <cell r="I30">
            <v>103</v>
          </cell>
          <cell r="J30">
            <v>46.8</v>
          </cell>
          <cell r="K30">
            <v>11.7</v>
          </cell>
          <cell r="L30">
            <v>2.8</v>
          </cell>
          <cell r="M30">
            <v>0</v>
          </cell>
          <cell r="N30">
            <v>0</v>
          </cell>
        </row>
        <row r="31">
          <cell r="B31">
            <v>1998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28.6</v>
          </cell>
          <cell r="H31">
            <v>82.4</v>
          </cell>
          <cell r="I31">
            <v>101.3</v>
          </cell>
          <cell r="J31">
            <v>117.7</v>
          </cell>
          <cell r="K31">
            <v>45</v>
          </cell>
          <cell r="L31">
            <v>0</v>
          </cell>
          <cell r="M31">
            <v>0</v>
          </cell>
          <cell r="N31">
            <v>0</v>
          </cell>
        </row>
        <row r="32">
          <cell r="B32">
            <v>2003</v>
          </cell>
          <cell r="C32">
            <v>0</v>
          </cell>
          <cell r="D32">
            <v>0</v>
          </cell>
          <cell r="E32">
            <v>0</v>
          </cell>
          <cell r="F32">
            <v>2.4</v>
          </cell>
          <cell r="G32">
            <v>0</v>
          </cell>
          <cell r="H32">
            <v>46.1</v>
          </cell>
          <cell r="I32">
            <v>117.6</v>
          </cell>
          <cell r="J32">
            <v>127.4</v>
          </cell>
          <cell r="K32">
            <v>23.8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2004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8.6</v>
          </cell>
          <cell r="H33">
            <v>31.6</v>
          </cell>
          <cell r="I33">
            <v>85.4</v>
          </cell>
          <cell r="J33">
            <v>59.6</v>
          </cell>
          <cell r="K33">
            <v>41.2</v>
          </cell>
          <cell r="L33">
            <v>1.5</v>
          </cell>
          <cell r="M33">
            <v>0</v>
          </cell>
        </row>
        <row r="35">
          <cell r="B35" t="str">
            <v>NORMAL</v>
          </cell>
          <cell r="C35">
            <v>0</v>
          </cell>
          <cell r="D35">
            <v>0</v>
          </cell>
          <cell r="E35">
            <v>0</v>
          </cell>
          <cell r="F35">
            <v>1.1000000000000001</v>
          </cell>
          <cell r="G35">
            <v>12</v>
          </cell>
          <cell r="H35">
            <v>44.2</v>
          </cell>
          <cell r="I35">
            <v>96.7</v>
          </cell>
          <cell r="J35">
            <v>75</v>
          </cell>
          <cell r="K35">
            <v>22.1</v>
          </cell>
          <cell r="L35">
            <v>1</v>
          </cell>
          <cell r="M35">
            <v>0</v>
          </cell>
          <cell r="N35">
            <v>0</v>
          </cell>
        </row>
      </sheetData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VA &amp; Other"/>
      <sheetName val="Carrying Charges"/>
      <sheetName val="1580"/>
      <sheetName val="1582"/>
      <sheetName val="1584"/>
      <sheetName val="1586"/>
      <sheetName val="1588"/>
      <sheetName val="1525"/>
      <sheetName val="1562"/>
      <sheetName val="1570"/>
      <sheetName val="1571"/>
      <sheetName val="1590"/>
      <sheetName val="JDE Quarter Change"/>
      <sheetName val="Sheet2"/>
      <sheetName val="Sheet1"/>
    </sheetNames>
    <sheetDataSet>
      <sheetData sheetId="0" refreshError="1">
        <row r="3">
          <cell r="A3" t="str">
            <v>Quarter ended June 30 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MUM"/>
      <sheetName val="OPTTABLE"/>
    </sheetNames>
    <sheetDataSet>
      <sheetData sheetId="0"/>
      <sheetData sheetId="1" refreshError="1">
        <row r="2">
          <cell r="A2" t="str">
            <v>system</v>
          </cell>
          <cell r="B2" t="str">
            <v>44 kv</v>
          </cell>
          <cell r="Q2" t="str">
            <v>system</v>
          </cell>
          <cell r="R2" t="str">
            <v>m.s.-44 kv</v>
          </cell>
          <cell r="S2" t="str">
            <v>13.8 kv</v>
          </cell>
          <cell r="U2" t="str">
            <v>system</v>
          </cell>
          <cell r="V2" t="str">
            <v>27.6/16 kv</v>
          </cell>
          <cell r="AA2" t="str">
            <v>system</v>
          </cell>
          <cell r="AB2" t="str">
            <v>13.8 kv</v>
          </cell>
          <cell r="AG2" t="str">
            <v>system</v>
          </cell>
          <cell r="AH2" t="str">
            <v>27.6 kv</v>
          </cell>
          <cell r="AW2" t="str">
            <v>system</v>
          </cell>
          <cell r="AX2" t="str">
            <v>m.s.-27 kv</v>
          </cell>
          <cell r="AY2" t="str">
            <v>4.16 kv</v>
          </cell>
          <cell r="BB2" t="str">
            <v>system</v>
          </cell>
          <cell r="BC2" t="str">
            <v>4.16 kv</v>
          </cell>
          <cell r="BH2" t="str">
            <v>SYSTEM</v>
          </cell>
        </row>
        <row r="3">
          <cell r="B3" t="str">
            <v>total</v>
          </cell>
          <cell r="C3" t="str">
            <v>ann. cap</v>
          </cell>
          <cell r="D3" t="str">
            <v>loss</v>
          </cell>
          <cell r="E3" t="str">
            <v>penalty</v>
          </cell>
          <cell r="R3" t="str">
            <v>total</v>
          </cell>
          <cell r="S3" t="str">
            <v>total</v>
          </cell>
          <cell r="T3" t="str">
            <v>total</v>
          </cell>
          <cell r="V3" t="str">
            <v>total</v>
          </cell>
          <cell r="W3" t="str">
            <v>ann. cap</v>
          </cell>
          <cell r="X3" t="str">
            <v>loss</v>
          </cell>
          <cell r="Y3" t="str">
            <v>penalty</v>
          </cell>
          <cell r="AB3" t="str">
            <v>total</v>
          </cell>
          <cell r="AC3" t="str">
            <v>ann. cap</v>
          </cell>
          <cell r="AD3" t="str">
            <v>loss</v>
          </cell>
          <cell r="AE3" t="str">
            <v>penalty</v>
          </cell>
          <cell r="AH3" t="str">
            <v>total</v>
          </cell>
          <cell r="AI3" t="str">
            <v>ann. cap</v>
          </cell>
          <cell r="AJ3" t="str">
            <v>loss</v>
          </cell>
          <cell r="AK3" t="str">
            <v>penalty</v>
          </cell>
          <cell r="AX3" t="str">
            <v>total</v>
          </cell>
          <cell r="AY3" t="str">
            <v>total</v>
          </cell>
          <cell r="AZ3" t="str">
            <v>total</v>
          </cell>
          <cell r="BC3" t="str">
            <v>total</v>
          </cell>
          <cell r="BD3" t="str">
            <v>ann. cap</v>
          </cell>
          <cell r="BE3" t="str">
            <v>loss</v>
          </cell>
          <cell r="BF3" t="str">
            <v>penalty</v>
          </cell>
          <cell r="BH3" t="str">
            <v>total</v>
          </cell>
        </row>
        <row r="4">
          <cell r="A4" t="str">
            <v>u.f.</v>
          </cell>
          <cell r="B4" t="str">
            <v>p.w. cost</v>
          </cell>
          <cell r="C4" t="str">
            <v>p.w. cost</v>
          </cell>
          <cell r="D4" t="str">
            <v>p.w. cost</v>
          </cell>
          <cell r="E4" t="str">
            <v>p.w. cost</v>
          </cell>
          <cell r="Q4" t="str">
            <v>u.f.</v>
          </cell>
          <cell r="R4" t="str">
            <v>p.w. cost</v>
          </cell>
          <cell r="S4" t="str">
            <v>p.w. cost</v>
          </cell>
          <cell r="U4" t="str">
            <v>u.f.</v>
          </cell>
          <cell r="V4" t="str">
            <v>p.w. cost</v>
          </cell>
          <cell r="W4" t="str">
            <v>p.w. cost</v>
          </cell>
          <cell r="X4" t="str">
            <v>p.w. cost</v>
          </cell>
          <cell r="Y4" t="str">
            <v>p.w. cost</v>
          </cell>
          <cell r="AA4" t="str">
            <v>u.f.</v>
          </cell>
          <cell r="AB4" t="str">
            <v>p.w. cost</v>
          </cell>
          <cell r="AC4" t="str">
            <v>p.w. cost</v>
          </cell>
          <cell r="AD4" t="str">
            <v>p.w. cost</v>
          </cell>
          <cell r="AE4" t="str">
            <v>p.w. cost</v>
          </cell>
          <cell r="AG4" t="str">
            <v>u.f.</v>
          </cell>
          <cell r="AH4" t="str">
            <v>p.w. cost</v>
          </cell>
          <cell r="AI4" t="str">
            <v>p.w. cost</v>
          </cell>
          <cell r="AJ4" t="str">
            <v>p.w. cost</v>
          </cell>
          <cell r="AK4" t="str">
            <v>p.w. cost</v>
          </cell>
          <cell r="AW4" t="str">
            <v>u.f.</v>
          </cell>
          <cell r="AX4" t="str">
            <v>p.w. cost</v>
          </cell>
          <cell r="AY4" t="str">
            <v>p.w. cost</v>
          </cell>
          <cell r="BB4" t="str">
            <v>u.f.</v>
          </cell>
          <cell r="BC4" t="str">
            <v>p.w. cost</v>
          </cell>
          <cell r="BD4" t="str">
            <v>p.w. cost</v>
          </cell>
          <cell r="BE4" t="str">
            <v>p.w. cost</v>
          </cell>
          <cell r="BF4" t="str">
            <v>p.w. cost</v>
          </cell>
          <cell r="BH4" t="str">
            <v>p.w. cost</v>
          </cell>
        </row>
        <row r="5">
          <cell r="B5" t="str">
            <v>$,000</v>
          </cell>
          <cell r="C5" t="str">
            <v>$,000</v>
          </cell>
          <cell r="D5" t="str">
            <v>$,000</v>
          </cell>
          <cell r="E5" t="str">
            <v>$,000</v>
          </cell>
          <cell r="R5" t="str">
            <v>$,000</v>
          </cell>
          <cell r="S5" t="str">
            <v>$,000</v>
          </cell>
          <cell r="T5" t="str">
            <v>$,000</v>
          </cell>
          <cell r="V5" t="str">
            <v>$,000</v>
          </cell>
          <cell r="W5" t="str">
            <v>$,000</v>
          </cell>
          <cell r="X5" t="str">
            <v>$,000</v>
          </cell>
          <cell r="Y5" t="str">
            <v>$,000</v>
          </cell>
          <cell r="AB5" t="str">
            <v>$,000</v>
          </cell>
          <cell r="AC5" t="str">
            <v>$,000</v>
          </cell>
          <cell r="AD5" t="str">
            <v>$,000</v>
          </cell>
          <cell r="AE5" t="str">
            <v>$,000</v>
          </cell>
          <cell r="AH5" t="str">
            <v>$,000</v>
          </cell>
          <cell r="AI5" t="str">
            <v>$,000</v>
          </cell>
          <cell r="AJ5" t="str">
            <v>$,000</v>
          </cell>
          <cell r="AK5" t="str">
            <v>$,000</v>
          </cell>
          <cell r="AX5" t="str">
            <v>$,000</v>
          </cell>
          <cell r="AY5" t="str">
            <v>$,000</v>
          </cell>
          <cell r="AZ5" t="str">
            <v>$,000</v>
          </cell>
          <cell r="BC5" t="str">
            <v>$,000</v>
          </cell>
          <cell r="BD5" t="str">
            <v>$,000</v>
          </cell>
          <cell r="BE5" t="str">
            <v>$,000</v>
          </cell>
          <cell r="BF5" t="str">
            <v>$,000</v>
          </cell>
          <cell r="BH5" t="str">
            <v>$,000</v>
          </cell>
        </row>
        <row r="6">
          <cell r="A6">
            <v>0.1</v>
          </cell>
          <cell r="B6">
            <v>922949.3047409018</v>
          </cell>
          <cell r="C6">
            <v>828046.5026810366</v>
          </cell>
          <cell r="D6">
            <v>8086.9740055176917</v>
          </cell>
          <cell r="E6">
            <v>86815.828054347789</v>
          </cell>
          <cell r="Q6">
            <v>0.1</v>
          </cell>
          <cell r="R6">
            <v>1348662.7204959833</v>
          </cell>
          <cell r="S6">
            <v>198261.39107495613</v>
          </cell>
          <cell r="T6">
            <v>1546924.1115709394</v>
          </cell>
          <cell r="U6">
            <v>0.1</v>
          </cell>
          <cell r="V6">
            <v>316131.58230286697</v>
          </cell>
          <cell r="W6">
            <v>281297.09004733519</v>
          </cell>
          <cell r="X6">
            <v>1908.7962947781145</v>
          </cell>
          <cell r="Y6">
            <v>32925.695960753656</v>
          </cell>
          <cell r="AA6">
            <v>0.1</v>
          </cell>
          <cell r="AB6">
            <v>694983.76280573849</v>
          </cell>
          <cell r="AC6">
            <v>604731.47653816093</v>
          </cell>
          <cell r="AD6">
            <v>5113.5234880206945</v>
          </cell>
          <cell r="AE6">
            <v>85138.76277955687</v>
          </cell>
          <cell r="AG6">
            <v>0.1</v>
          </cell>
          <cell r="AH6">
            <v>345175.50503188343</v>
          </cell>
          <cell r="AI6">
            <v>309702.2219073273</v>
          </cell>
          <cell r="AJ6">
            <v>2222.036437461375</v>
          </cell>
          <cell r="AK6">
            <v>33251.24668709487</v>
          </cell>
          <cell r="AW6">
            <v>0.1</v>
          </cell>
          <cell r="AX6">
            <v>234399.08325525196</v>
          </cell>
          <cell r="AY6">
            <v>41390.633040980138</v>
          </cell>
          <cell r="AZ6">
            <v>275789.71629623207</v>
          </cell>
          <cell r="BB6">
            <v>0.1</v>
          </cell>
          <cell r="BC6">
            <v>184468.09132885834</v>
          </cell>
          <cell r="BD6">
            <v>168570.45945125411</v>
          </cell>
          <cell r="BE6">
            <v>1809.8875944724248</v>
          </cell>
          <cell r="BF6">
            <v>14087.744283131808</v>
          </cell>
          <cell r="BH6">
            <v>3406970.219942824</v>
          </cell>
        </row>
        <row r="7">
          <cell r="A7">
            <v>0.2</v>
          </cell>
          <cell r="B7">
            <v>508970.92210678861</v>
          </cell>
          <cell r="C7">
            <v>399303.00542184012</v>
          </cell>
          <cell r="D7">
            <v>16173.948011035383</v>
          </cell>
          <cell r="E7">
            <v>93493.968673912968</v>
          </cell>
          <cell r="Q7">
            <v>0.2</v>
          </cell>
          <cell r="R7">
            <v>657036.14716378215</v>
          </cell>
          <cell r="S7">
            <v>205094.62302368155</v>
          </cell>
          <cell r="T7">
            <v>862130.77018746373</v>
          </cell>
          <cell r="U7">
            <v>0.2</v>
          </cell>
          <cell r="V7">
            <v>176933.38926324897</v>
          </cell>
          <cell r="W7">
            <v>137657.35486980426</v>
          </cell>
          <cell r="X7">
            <v>3817.5925895562291</v>
          </cell>
          <cell r="Y7">
            <v>35458.441803888549</v>
          </cell>
          <cell r="AA7">
            <v>0.2</v>
          </cell>
          <cell r="AB7">
            <v>386020.52806598583</v>
          </cell>
          <cell r="AC7">
            <v>284105.58271196019</v>
          </cell>
          <cell r="AD7">
            <v>10227.046976041389</v>
          </cell>
          <cell r="AE7">
            <v>91687.898377984311</v>
          </cell>
          <cell r="AG7">
            <v>0.2</v>
          </cell>
          <cell r="AH7">
            <v>182882.93739482245</v>
          </cell>
          <cell r="AI7">
            <v>142629.82962610526</v>
          </cell>
          <cell r="AJ7">
            <v>4444.0728749227501</v>
          </cell>
          <cell r="AK7">
            <v>35809.034893794473</v>
          </cell>
          <cell r="AW7">
            <v>0.2</v>
          </cell>
          <cell r="AX7">
            <v>111418.49390603029</v>
          </cell>
          <cell r="AY7">
            <v>43077.655040047168</v>
          </cell>
          <cell r="AZ7">
            <v>154496.14894607745</v>
          </cell>
          <cell r="BB7">
            <v>0.2</v>
          </cell>
          <cell r="BC7">
            <v>96565.941327814377</v>
          </cell>
          <cell r="BD7">
            <v>77774.749218573736</v>
          </cell>
          <cell r="BE7">
            <v>3619.7751889448496</v>
          </cell>
          <cell r="BF7">
            <v>15171.416920295791</v>
          </cell>
          <cell r="BH7">
            <v>1885414.1678984012</v>
          </cell>
        </row>
        <row r="8">
          <cell r="A8">
            <v>0.3</v>
          </cell>
          <cell r="B8">
            <v>382204.2341498608</v>
          </cell>
          <cell r="C8">
            <v>256658.1794032355</v>
          </cell>
          <cell r="D8">
            <v>24260.922016553028</v>
          </cell>
          <cell r="E8">
            <v>101285.13273007241</v>
          </cell>
          <cell r="Q8">
            <v>0.3</v>
          </cell>
          <cell r="R8">
            <v>428354.96221811778</v>
          </cell>
          <cell r="S8">
            <v>213066.72696386129</v>
          </cell>
          <cell r="T8">
            <v>641421.68918197905</v>
          </cell>
          <cell r="U8">
            <v>0.3</v>
          </cell>
          <cell r="V8">
            <v>133942.12240919005</v>
          </cell>
          <cell r="W8">
            <v>89802.421570643113</v>
          </cell>
          <cell r="X8">
            <v>5726.3888843343448</v>
          </cell>
          <cell r="Y8">
            <v>38413.311954212601</v>
          </cell>
          <cell r="AA8">
            <v>0.3</v>
          </cell>
          <cell r="AB8">
            <v>291914.37397302949</v>
          </cell>
          <cell r="AC8">
            <v>177245.24693281783</v>
          </cell>
          <cell r="AD8">
            <v>15340.570464062093</v>
          </cell>
          <cell r="AE8">
            <v>99328.556576149538</v>
          </cell>
          <cell r="AG8">
            <v>0.3</v>
          </cell>
          <cell r="AH8">
            <v>132297.75599372905</v>
          </cell>
          <cell r="AI8">
            <v>86838.525546400895</v>
          </cell>
          <cell r="AJ8">
            <v>6666.1093123841283</v>
          </cell>
          <cell r="AK8">
            <v>38793.121134943984</v>
          </cell>
          <cell r="AW8">
            <v>0.3</v>
          </cell>
          <cell r="AX8">
            <v>70750.717256227799</v>
          </cell>
          <cell r="AY8">
            <v>45045.847372292053</v>
          </cell>
          <cell r="AZ8">
            <v>115796.56462851985</v>
          </cell>
          <cell r="BB8">
            <v>0.3</v>
          </cell>
          <cell r="BC8">
            <v>69376.893559029908</v>
          </cell>
          <cell r="BD8">
            <v>47511.529111958866</v>
          </cell>
          <cell r="BE8">
            <v>5429.6627834172732</v>
          </cell>
          <cell r="BF8">
            <v>16435.701663653774</v>
          </cell>
          <cell r="BH8">
            <v>1405662.3663632788</v>
          </cell>
        </row>
        <row r="9">
          <cell r="A9">
            <v>0.4</v>
          </cell>
          <cell r="B9">
            <v>327876.98906728532</v>
          </cell>
          <cell r="C9">
            <v>185036.22097604471</v>
          </cell>
          <cell r="D9">
            <v>32347.896022070767</v>
          </cell>
          <cell r="E9">
            <v>110492.87206916987</v>
          </cell>
          <cell r="Q9">
            <v>0.4</v>
          </cell>
          <cell r="R9">
            <v>315422.2521280573</v>
          </cell>
          <cell r="S9">
            <v>222488.30434770975</v>
          </cell>
          <cell r="T9">
            <v>537910.55647576705</v>
          </cell>
          <cell r="U9">
            <v>0.4</v>
          </cell>
          <cell r="V9">
            <v>115409.82774485175</v>
          </cell>
          <cell r="W9">
            <v>65869.21134296192</v>
          </cell>
          <cell r="X9">
            <v>7635.1851791124582</v>
          </cell>
          <cell r="Y9">
            <v>41905.431222777384</v>
          </cell>
          <cell r="AA9">
            <v>0.4</v>
          </cell>
          <cell r="AB9">
            <v>252602.80981642244</v>
          </cell>
          <cell r="AC9">
            <v>123790.29050854001</v>
          </cell>
          <cell r="AD9">
            <v>20454.093952082778</v>
          </cell>
          <cell r="AE9">
            <v>108358.42535579958</v>
          </cell>
          <cell r="AG9">
            <v>0.4</v>
          </cell>
          <cell r="AH9">
            <v>110223.81908653272</v>
          </cell>
          <cell r="AI9">
            <v>59015.904825839229</v>
          </cell>
          <cell r="AJ9">
            <v>8888.1457498455002</v>
          </cell>
          <cell r="AK9">
            <v>42319.768510848022</v>
          </cell>
          <cell r="AW9">
            <v>0.4</v>
          </cell>
          <cell r="AX9">
            <v>50665.995249082604</v>
          </cell>
          <cell r="AY9">
            <v>47371.892855854167</v>
          </cell>
          <cell r="AZ9">
            <v>98037.888104936777</v>
          </cell>
          <cell r="BB9">
            <v>0.4</v>
          </cell>
          <cell r="BC9">
            <v>57565.409019868792</v>
          </cell>
          <cell r="BD9">
            <v>32396.002281629539</v>
          </cell>
          <cell r="BE9">
            <v>7239.5503778896991</v>
          </cell>
          <cell r="BF9">
            <v>17929.856360349564</v>
          </cell>
          <cell r="BH9">
            <v>1189459.0804793737</v>
          </cell>
        </row>
        <row r="10">
          <cell r="A10">
            <v>0.5</v>
          </cell>
          <cell r="B10">
            <v>304090.02808955958</v>
          </cell>
          <cell r="C10">
            <v>142112.99878588427</v>
          </cell>
          <cell r="D10">
            <v>40434.870027588418</v>
          </cell>
          <cell r="E10">
            <v>121542.15927608694</v>
          </cell>
          <cell r="Q10">
            <v>0.5</v>
          </cell>
          <cell r="R10">
            <v>248805.02564199359</v>
          </cell>
          <cell r="S10">
            <v>233794.19720832826</v>
          </cell>
          <cell r="T10">
            <v>482599.22285032185</v>
          </cell>
          <cell r="U10">
            <v>0.5</v>
          </cell>
          <cell r="V10">
            <v>107180.97692365406</v>
          </cell>
          <cell r="W10">
            <v>51541.021104708387</v>
          </cell>
          <cell r="X10">
            <v>9543.9814738905807</v>
          </cell>
          <cell r="Y10">
            <v>46095.974345055125</v>
          </cell>
          <cell r="AA10">
            <v>0.5</v>
          </cell>
          <cell r="AB10">
            <v>236484.26856581122</v>
          </cell>
          <cell r="AC10">
            <v>91722.383234328125</v>
          </cell>
          <cell r="AD10">
            <v>25567.617440103444</v>
          </cell>
          <cell r="AE10">
            <v>119194.26789137945</v>
          </cell>
          <cell r="AG10">
            <v>0.5</v>
          </cell>
          <cell r="AH10">
            <v>99907.625773478823</v>
          </cell>
          <cell r="AI10">
            <v>42245.698224239168</v>
          </cell>
          <cell r="AJ10">
            <v>11110.182187306877</v>
          </cell>
          <cell r="AK10">
            <v>46551.745361932808</v>
          </cell>
          <cell r="AW10">
            <v>0.5</v>
          </cell>
          <cell r="AX10">
            <v>38819.417064218869</v>
          </cell>
          <cell r="AY10">
            <v>50163.147436128726</v>
          </cell>
          <cell r="AZ10">
            <v>88982.564500347595</v>
          </cell>
          <cell r="BB10">
            <v>0.5</v>
          </cell>
          <cell r="BC10">
            <v>52083.803821111236</v>
          </cell>
          <cell r="BD10">
            <v>23311.523852364604</v>
          </cell>
          <cell r="BE10">
            <v>9049.4379723621187</v>
          </cell>
          <cell r="BF10">
            <v>19722.841996384515</v>
          </cell>
          <cell r="BH10">
            <v>1082760.418137362</v>
          </cell>
        </row>
        <row r="11">
          <cell r="A11">
            <v>0.6</v>
          </cell>
          <cell r="B11">
            <v>297130.20813775389</v>
          </cell>
          <cell r="C11">
            <v>113561.52046455137</v>
          </cell>
          <cell r="D11">
            <v>48521.844033106056</v>
          </cell>
          <cell r="E11">
            <v>135046.84364009643</v>
          </cell>
          <cell r="Q11">
            <v>0.6</v>
          </cell>
          <cell r="R11">
            <v>205369.95101710732</v>
          </cell>
          <cell r="S11">
            <v>247612.51070463972</v>
          </cell>
          <cell r="T11">
            <v>452982.46172174707</v>
          </cell>
          <cell r="U11">
            <v>0.6</v>
          </cell>
          <cell r="V11">
            <v>104561.66270684738</v>
          </cell>
          <cell r="W11">
            <v>41891.135665895192</v>
          </cell>
          <cell r="X11">
            <v>11452.77776866869</v>
          </cell>
          <cell r="Y11">
            <v>51217.749272283494</v>
          </cell>
          <cell r="AA11">
            <v>0.6</v>
          </cell>
          <cell r="AB11">
            <v>233794.19720832826</v>
          </cell>
          <cell r="AC11">
            <v>70791.422600519523</v>
          </cell>
          <cell r="AD11">
            <v>30564.69917294259</v>
          </cell>
          <cell r="AE11">
            <v>132438.0754348661</v>
          </cell>
          <cell r="AG11">
            <v>0.6</v>
          </cell>
          <cell r="AH11">
            <v>96649.543329795953</v>
          </cell>
          <cell r="AI11">
            <v>31703.803893485478</v>
          </cell>
          <cell r="AJ11">
            <v>13221.5779230518</v>
          </cell>
          <cell r="AK11">
            <v>51724.161513258674</v>
          </cell>
          <cell r="AW11">
            <v>0.6</v>
          </cell>
          <cell r="AX11">
            <v>31103.51108070714</v>
          </cell>
          <cell r="AY11">
            <v>53574.680812019862</v>
          </cell>
          <cell r="AZ11">
            <v>84678.191892727002</v>
          </cell>
          <cell r="BB11">
            <v>0.6</v>
          </cell>
          <cell r="BC11">
            <v>50163.147436128726</v>
          </cell>
          <cell r="BD11">
            <v>17456.059754762133</v>
          </cell>
          <cell r="BE11">
            <v>10792.818796494921</v>
          </cell>
          <cell r="BF11">
            <v>21914.268884871668</v>
          </cell>
          <cell r="BH11">
            <v>1036002.0677888712</v>
          </cell>
        </row>
        <row r="12">
          <cell r="A12">
            <v>0.7</v>
          </cell>
          <cell r="B12">
            <v>301720.63328759768</v>
          </cell>
          <cell r="C12">
            <v>93184.11615386534</v>
          </cell>
          <cell r="D12">
            <v>56608.818038623831</v>
          </cell>
          <cell r="E12">
            <v>151927.6990951086</v>
          </cell>
          <cell r="Q12">
            <v>0.7</v>
          </cell>
          <cell r="R12">
            <v>175200.12254690594</v>
          </cell>
          <cell r="S12">
            <v>264885.40257502883</v>
          </cell>
          <cell r="T12">
            <v>440085.52512193477</v>
          </cell>
          <cell r="U12">
            <v>0.7</v>
          </cell>
          <cell r="V12">
            <v>105972.86080516109</v>
          </cell>
          <cell r="W12">
            <v>34991.318810395387</v>
          </cell>
          <cell r="X12">
            <v>13361.57406344682</v>
          </cell>
          <cell r="Y12">
            <v>57619.967931318883</v>
          </cell>
          <cell r="AA12">
            <v>0.7</v>
          </cell>
          <cell r="AB12">
            <v>241004.5464143593</v>
          </cell>
          <cell r="AC12">
            <v>56752.518023521661</v>
          </cell>
          <cell r="AD12">
            <v>35259.193526613126</v>
          </cell>
          <cell r="AE12">
            <v>148992.83486422431</v>
          </cell>
          <cell r="AG12">
            <v>0.7</v>
          </cell>
          <cell r="AH12">
            <v>98054.447951919778</v>
          </cell>
          <cell r="AI12">
            <v>24704.184197531144</v>
          </cell>
          <cell r="AJ12">
            <v>15160.582051972684</v>
          </cell>
          <cell r="AK12">
            <v>58189.681702416034</v>
          </cell>
          <cell r="AW12">
            <v>0.7</v>
          </cell>
          <cell r="AX12">
            <v>25814.009463950322</v>
          </cell>
          <cell r="AY12">
            <v>57839.097531883759</v>
          </cell>
          <cell r="AZ12">
            <v>83653.106995834081</v>
          </cell>
          <cell r="BB12">
            <v>0.7</v>
          </cell>
          <cell r="BC12">
            <v>50686.741092661803</v>
          </cell>
          <cell r="BD12">
            <v>13641.9276215179</v>
          </cell>
          <cell r="BE12">
            <v>12391.26097566325</v>
          </cell>
          <cell r="BF12">
            <v>24653.552495480668</v>
          </cell>
          <cell r="BH12">
            <v>1029486.5741624474</v>
          </cell>
        </row>
        <row r="13">
          <cell r="A13">
            <v>0.8</v>
          </cell>
          <cell r="B13">
            <v>316376.41454475507</v>
          </cell>
          <cell r="C13">
            <v>78048.966391918031</v>
          </cell>
          <cell r="D13">
            <v>64695.792044141534</v>
          </cell>
          <cell r="E13">
            <v>173631.65610869558</v>
          </cell>
          <cell r="Q13">
            <v>0.8</v>
          </cell>
          <cell r="R13">
            <v>153355.26361588342</v>
          </cell>
          <cell r="S13">
            <v>287093.40640838642</v>
          </cell>
          <cell r="T13">
            <v>440448.67002426984</v>
          </cell>
          <cell r="U13">
            <v>0.8</v>
          </cell>
          <cell r="V13">
            <v>111133.73823969868</v>
          </cell>
          <cell r="W13">
            <v>30011.975959966458</v>
          </cell>
          <cell r="X13">
            <v>15270.370358224916</v>
          </cell>
          <cell r="Y13">
            <v>65851.391921507311</v>
          </cell>
          <cell r="AA13">
            <v>0.8</v>
          </cell>
          <cell r="AB13">
            <v>256760.59814395377</v>
          </cell>
          <cell r="AC13">
            <v>46758.211854944864</v>
          </cell>
          <cell r="AD13">
            <v>39724.860729895234</v>
          </cell>
          <cell r="AE13">
            <v>170277.52555911374</v>
          </cell>
          <cell r="AG13">
            <v>0.8</v>
          </cell>
          <cell r="AH13">
            <v>103373.56592608859</v>
          </cell>
          <cell r="AI13">
            <v>19939.898227969301</v>
          </cell>
          <cell r="AJ13">
            <v>16931.174323929576</v>
          </cell>
          <cell r="AK13">
            <v>66502.49337418974</v>
          </cell>
          <cell r="AW13">
            <v>0.8</v>
          </cell>
          <cell r="AX13">
            <v>22252.80736953735</v>
          </cell>
          <cell r="AY13">
            <v>63321.919028851626</v>
          </cell>
          <cell r="AZ13">
            <v>85574.726398388972</v>
          </cell>
          <cell r="BB13">
            <v>0.8</v>
          </cell>
          <cell r="BC13">
            <v>53020.363000725454</v>
          </cell>
          <cell r="BD13">
            <v>10977.795081859878</v>
          </cell>
          <cell r="BE13">
            <v>13867.07935260199</v>
          </cell>
          <cell r="BF13">
            <v>28175.488566263615</v>
          </cell>
          <cell r="BH13">
            <v>1056907.1151332012</v>
          </cell>
        </row>
        <row r="14">
          <cell r="A14">
            <v>0.9</v>
          </cell>
          <cell r="B14">
            <v>341351.83806057554</v>
          </cell>
          <cell r="C14">
            <v>66007.519583615169</v>
          </cell>
          <cell r="D14">
            <v>72774.053016815596</v>
          </cell>
          <cell r="E14">
            <v>202570.26546014482</v>
          </cell>
          <cell r="Q14">
            <v>0.9</v>
          </cell>
          <cell r="R14">
            <v>137123.78439090759</v>
          </cell>
          <cell r="S14">
            <v>316704.07818619645</v>
          </cell>
          <cell r="T14">
            <v>453827.86257710401</v>
          </cell>
          <cell r="U14">
            <v>0.9</v>
          </cell>
          <cell r="V14">
            <v>119915.35134603207</v>
          </cell>
          <cell r="W14">
            <v>25909.560784603829</v>
          </cell>
          <cell r="X14">
            <v>17179.16665300306</v>
          </cell>
          <cell r="Y14">
            <v>76826.623908425201</v>
          </cell>
          <cell r="AA14">
            <v>0.9</v>
          </cell>
          <cell r="AB14">
            <v>281950.13558575616</v>
          </cell>
          <cell r="AC14">
            <v>39299.028711797226</v>
          </cell>
          <cell r="AD14">
            <v>43993.993721659695</v>
          </cell>
          <cell r="AE14">
            <v>198657.11315229911</v>
          </cell>
          <cell r="AG14">
            <v>0.9</v>
          </cell>
          <cell r="AH14">
            <v>112655.38207310592</v>
          </cell>
          <cell r="AI14">
            <v>16510.071331623356</v>
          </cell>
          <cell r="AJ14">
            <v>18559.068471594546</v>
          </cell>
          <cell r="AK14">
            <v>77586.242269887967</v>
          </cell>
          <cell r="AW14">
            <v>0.9</v>
          </cell>
          <cell r="AX14">
            <v>19776.560154010291</v>
          </cell>
          <cell r="AY14">
            <v>70632.347691475486</v>
          </cell>
          <cell r="AZ14">
            <v>90408.907845485781</v>
          </cell>
          <cell r="BB14">
            <v>0.9</v>
          </cell>
          <cell r="BC14">
            <v>57192.850501174136</v>
          </cell>
          <cell r="BD14">
            <v>9114.8512985919206</v>
          </cell>
          <cell r="BE14">
            <v>15206.595875274696</v>
          </cell>
          <cell r="BF14">
            <v>32871.403327307547</v>
          </cell>
          <cell r="BH14">
            <v>1118159.3419023033</v>
          </cell>
        </row>
        <row r="15">
          <cell r="A15">
            <v>1</v>
          </cell>
          <cell r="B15">
            <v>380501.68220830237</v>
          </cell>
          <cell r="C15">
            <v>56841.519704149076</v>
          </cell>
          <cell r="D15">
            <v>80575.843951979594</v>
          </cell>
          <cell r="E15">
            <v>243084.31855217388</v>
          </cell>
          <cell r="Q15">
            <v>1</v>
          </cell>
          <cell r="R15">
            <v>125314.23756276586</v>
          </cell>
          <cell r="S15">
            <v>358159.0186751305</v>
          </cell>
          <cell r="T15">
            <v>483473.25623789639</v>
          </cell>
          <cell r="U15">
            <v>1</v>
          </cell>
          <cell r="V15">
            <v>134064.32200451518</v>
          </cell>
          <cell r="W15">
            <v>22784.410366623782</v>
          </cell>
          <cell r="X15">
            <v>19087.962947781161</v>
          </cell>
          <cell r="Y15">
            <v>92191.94869011025</v>
          </cell>
          <cell r="AA15">
            <v>1</v>
          </cell>
          <cell r="AB15">
            <v>320049.80487828789</v>
          </cell>
          <cell r="AC15">
            <v>33470.69154232509</v>
          </cell>
          <cell r="AD15">
            <v>48190.577553203642</v>
          </cell>
          <cell r="AE15">
            <v>238388.5357827589</v>
          </cell>
          <cell r="AG15">
            <v>1</v>
          </cell>
          <cell r="AH15">
            <v>127119.00488272836</v>
          </cell>
          <cell r="AI15">
            <v>13906.091742020366</v>
          </cell>
          <cell r="AJ15">
            <v>20109.42241684235</v>
          </cell>
          <cell r="AK15">
            <v>93103.490723865616</v>
          </cell>
          <cell r="AW15">
            <v>1</v>
          </cell>
          <cell r="AX15">
            <v>18040.051194102347</v>
          </cell>
          <cell r="AY15">
            <v>80866.94781914886</v>
          </cell>
          <cell r="AZ15">
            <v>98906.999013251203</v>
          </cell>
          <cell r="BB15">
            <v>1</v>
          </cell>
          <cell r="BC15">
            <v>63623.677879035647</v>
          </cell>
          <cell r="BD15">
            <v>7690.2276540477405</v>
          </cell>
          <cell r="BE15">
            <v>16487.766232218873</v>
          </cell>
          <cell r="BF15">
            <v>39445.683992769031</v>
          </cell>
          <cell r="BH15">
            <v>1224065.2643466934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Main"/>
      <sheetName val="SS10-Leadsheet"/>
      <sheetName val="SS11-Journal Entries"/>
      <sheetName val="SS12-Summary"/>
      <sheetName val="SS13-Summary_Rate Rec"/>
      <sheetName val="SS14-Tax Cont Sch"/>
      <sheetName val="SS15-PY Provision to Actual"/>
      <sheetName val="SS16-Current Taxes"/>
      <sheetName val="SS17-Current Taxes - Prov."/>
      <sheetName val="SS18-Future Taxes"/>
      <sheetName val="SS19-Tax Rate"/>
      <sheetName val="SS20-Future Tax Rate"/>
      <sheetName val="SS21-Schedule 8"/>
      <sheetName val="SS22-Schedule 10"/>
      <sheetName val="SS23-Schedule 13"/>
      <sheetName val="SS-24-Cap Tax - General Corp"/>
      <sheetName val="SS25-Comments"/>
      <sheetName val="SS26 - reg assets"/>
      <sheetName val="SS27-NBV-DEPR"/>
    </sheetNames>
    <sheetDataSet>
      <sheetData sheetId="0" refreshError="1"/>
      <sheetData sheetId="1" refreshError="1">
        <row r="8">
          <cell r="C8">
            <v>39447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</sheetNames>
    <sheetDataSet>
      <sheetData sheetId="0"/>
      <sheetData sheetId="1"/>
      <sheetData sheetId="2" refreshError="1">
        <row r="56">
          <cell r="C56" t="str">
            <v>A</v>
          </cell>
          <cell r="D56" t="str">
            <v>Territory "A"</v>
          </cell>
        </row>
        <row r="57">
          <cell r="C57" t="str">
            <v>B</v>
          </cell>
          <cell r="D57" t="str">
            <v>Territory "B"</v>
          </cell>
        </row>
        <row r="58">
          <cell r="C58" t="str">
            <v>C</v>
          </cell>
          <cell r="D58" t="str">
            <v>Territory "C"</v>
          </cell>
        </row>
        <row r="59">
          <cell r="C59" t="str">
            <v>D</v>
          </cell>
          <cell r="D59" t="str">
            <v>Territory "D"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 Setup"/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</sheetNames>
    <sheetDataSet>
      <sheetData sheetId="0" refreshError="1">
        <row r="1649">
          <cell r="A1649" t="str">
            <v>OEB</v>
          </cell>
          <cell r="B1649" t="str">
            <v>Description</v>
          </cell>
        </row>
        <row r="1650">
          <cell r="A1650">
            <v>1005</v>
          </cell>
          <cell r="B1650" t="str">
            <v>Cash</v>
          </cell>
        </row>
        <row r="1651">
          <cell r="A1651">
            <v>1010</v>
          </cell>
          <cell r="B1651" t="str">
            <v>Cash Advances and Working Funds</v>
          </cell>
        </row>
        <row r="1652">
          <cell r="A1652">
            <v>1020</v>
          </cell>
          <cell r="B1652" t="str">
            <v>Interest Special Deposits</v>
          </cell>
        </row>
        <row r="1653">
          <cell r="A1653">
            <v>1030</v>
          </cell>
          <cell r="B1653" t="str">
            <v>Dividend Special Deposits</v>
          </cell>
        </row>
        <row r="1654">
          <cell r="A1654">
            <v>1040</v>
          </cell>
          <cell r="B1654" t="str">
            <v>Other Special Deposits</v>
          </cell>
        </row>
        <row r="1655">
          <cell r="A1655">
            <v>1060</v>
          </cell>
          <cell r="B1655" t="str">
            <v>Term Deposits</v>
          </cell>
        </row>
        <row r="1656">
          <cell r="A1656">
            <v>1070</v>
          </cell>
          <cell r="B1656" t="str">
            <v>Current Investments</v>
          </cell>
        </row>
        <row r="1657">
          <cell r="A1657">
            <v>1100</v>
          </cell>
          <cell r="B1657" t="str">
            <v>Customer Accounts Receivable</v>
          </cell>
        </row>
        <row r="1658">
          <cell r="A1658">
            <v>1102</v>
          </cell>
          <cell r="B1658" t="str">
            <v>Accounts Receivable - Services</v>
          </cell>
        </row>
        <row r="1659">
          <cell r="A1659">
            <v>1104</v>
          </cell>
          <cell r="B1659" t="str">
            <v>Accounts Receivable - Recoverable Work</v>
          </cell>
        </row>
        <row r="1660">
          <cell r="A1660">
            <v>1105</v>
          </cell>
          <cell r="B1660" t="str">
            <v>Accounts Receivable - Merchandise, Jobbing, Etc</v>
          </cell>
        </row>
        <row r="1661">
          <cell r="A1661">
            <v>1110</v>
          </cell>
          <cell r="B1661" t="str">
            <v>Other Accounts Receivable</v>
          </cell>
        </row>
        <row r="1662">
          <cell r="A1662">
            <v>1120</v>
          </cell>
          <cell r="B1662" t="str">
            <v>Accrued Utility Revenues</v>
          </cell>
        </row>
        <row r="1663">
          <cell r="A1663">
            <v>1130</v>
          </cell>
          <cell r="B1663" t="str">
            <v>Accumulated Provision for Uncollectible Accounts - Credit</v>
          </cell>
        </row>
        <row r="1664">
          <cell r="A1664">
            <v>1140</v>
          </cell>
          <cell r="B1664" t="str">
            <v>Interest and Dividends Receivable</v>
          </cell>
        </row>
        <row r="1665">
          <cell r="A1665">
            <v>1150</v>
          </cell>
          <cell r="B1665" t="str">
            <v>Rents Receivable</v>
          </cell>
        </row>
        <row r="1666">
          <cell r="A1666">
            <v>1170</v>
          </cell>
          <cell r="B1666" t="str">
            <v>Notes Receivable</v>
          </cell>
        </row>
        <row r="1667">
          <cell r="A1667">
            <v>1180</v>
          </cell>
          <cell r="B1667" t="str">
            <v>Prepayments</v>
          </cell>
        </row>
        <row r="1668">
          <cell r="A1668">
            <v>1190</v>
          </cell>
          <cell r="B1668" t="str">
            <v>Miscellaneous Current and Accrued Assets</v>
          </cell>
        </row>
        <row r="1669">
          <cell r="A1669">
            <v>1200</v>
          </cell>
          <cell r="B1669" t="str">
            <v>Accounts Receivable from Associated Companies</v>
          </cell>
        </row>
        <row r="1670">
          <cell r="A1670">
            <v>1210</v>
          </cell>
          <cell r="B1670" t="str">
            <v>Notes Receivable from Associated Companies</v>
          </cell>
        </row>
        <row r="1671">
          <cell r="A1671">
            <v>1305</v>
          </cell>
          <cell r="B1671" t="str">
            <v>Fuel Stock</v>
          </cell>
        </row>
        <row r="1672">
          <cell r="A1672">
            <v>1330</v>
          </cell>
          <cell r="B1672" t="str">
            <v>Plant Materials and Operating Supplies</v>
          </cell>
        </row>
        <row r="1673">
          <cell r="A1673">
            <v>1340</v>
          </cell>
          <cell r="B1673" t="str">
            <v>Merchandise</v>
          </cell>
        </row>
        <row r="1674">
          <cell r="A1674">
            <v>1350</v>
          </cell>
          <cell r="B1674" t="str">
            <v>Other Materials and Supplies</v>
          </cell>
        </row>
        <row r="1675">
          <cell r="A1675">
            <v>1405</v>
          </cell>
          <cell r="B1675" t="str">
            <v>Long Term Investments in Non-Associated Companies</v>
          </cell>
        </row>
        <row r="1676">
          <cell r="A1676">
            <v>1408</v>
          </cell>
          <cell r="B1676" t="str">
            <v>Long Term Receivable - Street Lighting Transfer</v>
          </cell>
        </row>
        <row r="1677">
          <cell r="A1677">
            <v>1410</v>
          </cell>
          <cell r="B1677" t="str">
            <v>Other Special or Collateral Funds</v>
          </cell>
        </row>
        <row r="1678">
          <cell r="A1678">
            <v>1415</v>
          </cell>
          <cell r="B1678" t="str">
            <v>Sinking Funds</v>
          </cell>
        </row>
        <row r="1679">
          <cell r="A1679">
            <v>1425</v>
          </cell>
          <cell r="B1679" t="str">
            <v>Unamortized Debt Expense</v>
          </cell>
        </row>
        <row r="1680">
          <cell r="A1680">
            <v>1445</v>
          </cell>
          <cell r="B1680" t="str">
            <v>Unamortized Discount on Long-Term Debt--Debit</v>
          </cell>
        </row>
        <row r="1681">
          <cell r="A1681">
            <v>1455</v>
          </cell>
          <cell r="B1681" t="str">
            <v>Unamortized Deferred Foreign Currency Translation Gains and Losses</v>
          </cell>
        </row>
        <row r="1682">
          <cell r="A1682">
            <v>1460</v>
          </cell>
          <cell r="B1682" t="str">
            <v>Other Non-Current Assets</v>
          </cell>
        </row>
        <row r="1683">
          <cell r="A1683">
            <v>1465</v>
          </cell>
          <cell r="B1683" t="str">
            <v>O.M.E.R.S. Past Service Costs</v>
          </cell>
        </row>
        <row r="1684">
          <cell r="A1684">
            <v>1470</v>
          </cell>
          <cell r="B1684" t="str">
            <v>Past Service Costs - Employee Future Benefits</v>
          </cell>
        </row>
        <row r="1685">
          <cell r="A1685">
            <v>1475</v>
          </cell>
          <cell r="B1685" t="str">
            <v>Past Service Costs - Other Pension Plans</v>
          </cell>
        </row>
        <row r="1686">
          <cell r="A1686">
            <v>1480</v>
          </cell>
          <cell r="B1686" t="str">
            <v>Portfolio Investments - Associated Companies</v>
          </cell>
        </row>
        <row r="1687">
          <cell r="A1687">
            <v>1485</v>
          </cell>
          <cell r="B1687" t="str">
            <v>Investment in Associated Companies - Significant Influence</v>
          </cell>
        </row>
        <row r="1688">
          <cell r="A1688">
            <v>1490</v>
          </cell>
          <cell r="B1688" t="str">
            <v>Investment in Subsidiary Companies</v>
          </cell>
        </row>
        <row r="1689">
          <cell r="A1689">
            <v>1505</v>
          </cell>
          <cell r="B1689" t="str">
            <v>Unrecovered Plant and Regulatory Study Costs</v>
          </cell>
        </row>
        <row r="1690">
          <cell r="A1690">
            <v>1508</v>
          </cell>
          <cell r="B1690" t="str">
            <v>Other Regulatory Assets</v>
          </cell>
        </row>
        <row r="1691">
          <cell r="A1691">
            <v>1510</v>
          </cell>
          <cell r="B1691" t="str">
            <v>Preliminary Survey and Investigation Charges</v>
          </cell>
        </row>
        <row r="1692">
          <cell r="A1692">
            <v>1515</v>
          </cell>
          <cell r="B1692" t="str">
            <v>Emission Allowance Inventory</v>
          </cell>
        </row>
        <row r="1693">
          <cell r="A1693">
            <v>1516</v>
          </cell>
          <cell r="B1693" t="str">
            <v>Emission Allowances Withheld</v>
          </cell>
        </row>
        <row r="1694">
          <cell r="A1694">
            <v>1518</v>
          </cell>
          <cell r="B1694" t="str">
            <v>RCVARetail</v>
          </cell>
        </row>
        <row r="1695">
          <cell r="A1695">
            <v>1520</v>
          </cell>
          <cell r="B1695" t="str">
            <v>Power Purchase Variance Account</v>
          </cell>
        </row>
        <row r="1696">
          <cell r="A1696">
            <v>1521</v>
          </cell>
          <cell r="B1696" t="str">
            <v>Sub- Account 2010 SPC Assessment Variance</v>
          </cell>
        </row>
        <row r="1697">
          <cell r="A1697">
            <v>1525</v>
          </cell>
          <cell r="B1697" t="str">
            <v>Miscellaneous Deferred Debits</v>
          </cell>
        </row>
        <row r="1698">
          <cell r="A1698">
            <v>1530</v>
          </cell>
          <cell r="B1698" t="str">
            <v>Deferred Losses from Disposition of Utility Plant</v>
          </cell>
        </row>
        <row r="1699">
          <cell r="A1699">
            <v>1531</v>
          </cell>
          <cell r="B1699" t="str">
            <v>Renewable Connection Capital Deferral Account</v>
          </cell>
        </row>
        <row r="1700">
          <cell r="A1700">
            <v>1532</v>
          </cell>
          <cell r="B1700" t="str">
            <v>Renewable Connection OM&amp;A  Deferral Account</v>
          </cell>
        </row>
        <row r="1701">
          <cell r="A1701">
            <v>1534</v>
          </cell>
          <cell r="B1701" t="str">
            <v>Smart Grid Capital Deferral Account</v>
          </cell>
        </row>
        <row r="1702">
          <cell r="A1702">
            <v>1535</v>
          </cell>
          <cell r="B1702" t="str">
            <v>Smart Grid OM&amp;A Deferral Account</v>
          </cell>
        </row>
        <row r="1703">
          <cell r="A1703">
            <v>1540</v>
          </cell>
          <cell r="B1703" t="str">
            <v>Unamortized Loss on Reacquired Debt</v>
          </cell>
        </row>
        <row r="1704">
          <cell r="A1704">
            <v>1545</v>
          </cell>
          <cell r="B1704" t="str">
            <v>Development Charge Deposits/ Receivables</v>
          </cell>
        </row>
        <row r="1705">
          <cell r="A1705">
            <v>1548</v>
          </cell>
          <cell r="B1705" t="str">
            <v>RCVASTR</v>
          </cell>
        </row>
        <row r="1706">
          <cell r="A1706">
            <v>1550</v>
          </cell>
          <cell r="B1706" t="str">
            <v>LV Variance Account</v>
          </cell>
        </row>
        <row r="1707">
          <cell r="A1707">
            <v>1555</v>
          </cell>
          <cell r="B1707" t="str">
            <v>Smart Meter Capital and Recovery Offset Variance Account</v>
          </cell>
        </row>
        <row r="1708">
          <cell r="A1708">
            <v>1556</v>
          </cell>
          <cell r="B1708" t="str">
            <v>Smart Meter OM&amp;A Variance Account</v>
          </cell>
        </row>
        <row r="1709">
          <cell r="A1709">
            <v>1560</v>
          </cell>
          <cell r="B1709" t="str">
            <v>Deferred Development Costs</v>
          </cell>
        </row>
        <row r="1710">
          <cell r="A1710">
            <v>1562</v>
          </cell>
          <cell r="B1710" t="str">
            <v>Deferred Payments in Lieu of Taxes</v>
          </cell>
        </row>
        <row r="1711">
          <cell r="A1711">
            <v>1563</v>
          </cell>
          <cell r="B1711" t="str">
            <v>Contra Account Deferred Payments In Lieu of Taxes</v>
          </cell>
        </row>
        <row r="1712">
          <cell r="A1712">
            <v>1565</v>
          </cell>
          <cell r="B1712" t="str">
            <v>Conservation and Demand Management Expenditures and Recoveries</v>
          </cell>
        </row>
        <row r="1713">
          <cell r="A1713">
            <v>1566</v>
          </cell>
          <cell r="B1713" t="str">
            <v>CDM Contra Account</v>
          </cell>
        </row>
        <row r="1714">
          <cell r="A1714">
            <v>1567</v>
          </cell>
          <cell r="B1714" t="str">
            <v>Smart Metering</v>
          </cell>
        </row>
        <row r="1715">
          <cell r="A1715">
            <v>1570</v>
          </cell>
          <cell r="B1715" t="str">
            <v>Qualifying Transition Costs</v>
          </cell>
        </row>
        <row r="1716">
          <cell r="A1716">
            <v>1571</v>
          </cell>
          <cell r="B1716" t="str">
            <v>Pre-market Opening Energy Variance</v>
          </cell>
        </row>
        <row r="1717">
          <cell r="A1717">
            <v>1572</v>
          </cell>
          <cell r="B1717" t="str">
            <v>Extraordinary Event Costs</v>
          </cell>
        </row>
        <row r="1718">
          <cell r="A1718">
            <v>1574</v>
          </cell>
          <cell r="B1718" t="str">
            <v>Deferred Rate Impact Amounts</v>
          </cell>
        </row>
        <row r="1719">
          <cell r="A1719">
            <v>1575</v>
          </cell>
          <cell r="B1719" t="str">
            <v>Reserve For Transition Costs</v>
          </cell>
        </row>
        <row r="1720">
          <cell r="A1720">
            <v>1580</v>
          </cell>
          <cell r="B1720" t="str">
            <v>RSVAWMS</v>
          </cell>
        </row>
        <row r="1721">
          <cell r="A1721">
            <v>1582</v>
          </cell>
          <cell r="B1721" t="str">
            <v>RSVAONE-TIME</v>
          </cell>
        </row>
        <row r="1722">
          <cell r="A1722">
            <v>1584</v>
          </cell>
          <cell r="B1722" t="str">
            <v>RSVANW</v>
          </cell>
        </row>
        <row r="1723">
          <cell r="A1723">
            <v>1586</v>
          </cell>
          <cell r="B1723" t="str">
            <v>RSVACN</v>
          </cell>
        </row>
        <row r="1724">
          <cell r="A1724">
            <v>1588</v>
          </cell>
          <cell r="B1724" t="str">
            <v>RSVAPOWER</v>
          </cell>
        </row>
        <row r="1725">
          <cell r="A1725">
            <v>1590</v>
          </cell>
          <cell r="B1725" t="str">
            <v>Recovery of Regulatory Asset Balances</v>
          </cell>
        </row>
        <row r="1726">
          <cell r="A1726">
            <v>1592</v>
          </cell>
          <cell r="B1726" t="str">
            <v>PILS and Tax Variance for 2006 and Subsequent Years</v>
          </cell>
        </row>
        <row r="1727">
          <cell r="A1727">
            <v>1595</v>
          </cell>
          <cell r="B1727" t="str">
            <v>Regulatory asset approved 2008</v>
          </cell>
        </row>
        <row r="1728">
          <cell r="A1728">
            <v>1599</v>
          </cell>
          <cell r="B1728" t="str">
            <v>Regulatory Provisions</v>
          </cell>
        </row>
        <row r="1729">
          <cell r="A1729">
            <v>1605</v>
          </cell>
          <cell r="B1729" t="str">
            <v>Electric Plant in Service - Control Account</v>
          </cell>
        </row>
        <row r="1730">
          <cell r="A1730">
            <v>1606</v>
          </cell>
          <cell r="B1730" t="str">
            <v>Organization</v>
          </cell>
        </row>
        <row r="1731">
          <cell r="A1731">
            <v>1608</v>
          </cell>
          <cell r="B1731" t="str">
            <v>Franchises and Consents</v>
          </cell>
        </row>
        <row r="1732">
          <cell r="A1732">
            <v>1610</v>
          </cell>
          <cell r="B1732" t="str">
            <v>Miscellaneous Intangible Plant</v>
          </cell>
        </row>
        <row r="1733">
          <cell r="A1733">
            <v>1615</v>
          </cell>
          <cell r="B1733" t="str">
            <v>Land - Generation</v>
          </cell>
        </row>
        <row r="1734">
          <cell r="A1734">
            <v>1616</v>
          </cell>
          <cell r="B1734" t="str">
            <v>Land Rights - Generation</v>
          </cell>
        </row>
        <row r="1735">
          <cell r="A1735">
            <v>1620</v>
          </cell>
          <cell r="B1735" t="str">
            <v>Buildings and Fixtures - Generation</v>
          </cell>
        </row>
        <row r="1736">
          <cell r="A1736">
            <v>1630</v>
          </cell>
          <cell r="B1736" t="str">
            <v>Leasehold Improvements - Generation</v>
          </cell>
        </row>
        <row r="1737">
          <cell r="A1737">
            <v>1635</v>
          </cell>
          <cell r="B1737" t="str">
            <v>Boiler Plant Equipment - Generation</v>
          </cell>
        </row>
        <row r="1738">
          <cell r="A1738">
            <v>1640</v>
          </cell>
          <cell r="B1738" t="str">
            <v>Engines and Engine-Driven Generators</v>
          </cell>
        </row>
        <row r="1739">
          <cell r="A1739">
            <v>1645</v>
          </cell>
          <cell r="B1739" t="str">
            <v>Turbogenerator Units - Generation</v>
          </cell>
        </row>
        <row r="1740">
          <cell r="A1740">
            <v>1670</v>
          </cell>
          <cell r="B1740" t="str">
            <v>Prime Movers - Generation</v>
          </cell>
        </row>
        <row r="1741">
          <cell r="A1741">
            <v>1675</v>
          </cell>
          <cell r="B1741" t="str">
            <v>Generators</v>
          </cell>
        </row>
        <row r="1742">
          <cell r="A1742">
            <v>1680</v>
          </cell>
          <cell r="B1742" t="str">
            <v>Accessory Electric Equipment - Generation</v>
          </cell>
        </row>
        <row r="1743">
          <cell r="A1743">
            <v>1685</v>
          </cell>
          <cell r="B1743" t="str">
            <v>Miscellaneous Power Plant Equipment - Generation</v>
          </cell>
        </row>
        <row r="1744">
          <cell r="A1744">
            <v>1705</v>
          </cell>
          <cell r="B1744" t="str">
            <v>Land - Transmission</v>
          </cell>
        </row>
        <row r="1745">
          <cell r="A1745">
            <v>1706</v>
          </cell>
          <cell r="B1745" t="str">
            <v>Land Rights - Transmission</v>
          </cell>
        </row>
        <row r="1746">
          <cell r="A1746">
            <v>1708</v>
          </cell>
          <cell r="B1746" t="str">
            <v>Buildings and Fixtures - Transmission</v>
          </cell>
        </row>
        <row r="1747">
          <cell r="A1747">
            <v>1710</v>
          </cell>
          <cell r="B1747" t="str">
            <v>Leasehold Improvements - Transmission</v>
          </cell>
        </row>
        <row r="1748">
          <cell r="A1748">
            <v>1715</v>
          </cell>
          <cell r="B1748" t="str">
            <v>Station Equipment - Transmission</v>
          </cell>
        </row>
        <row r="1749">
          <cell r="A1749">
            <v>1720</v>
          </cell>
          <cell r="B1749" t="str">
            <v>Towers and Fixtures - Transmission</v>
          </cell>
        </row>
        <row r="1750">
          <cell r="A1750">
            <v>1725</v>
          </cell>
          <cell r="B1750" t="str">
            <v>Poles and Fixtures - Transmission</v>
          </cell>
        </row>
        <row r="1751">
          <cell r="A1751">
            <v>1730</v>
          </cell>
          <cell r="B1751" t="str">
            <v>Overhead Conductors and Devices - Transmission</v>
          </cell>
        </row>
        <row r="1752">
          <cell r="A1752">
            <v>1735</v>
          </cell>
          <cell r="B1752" t="str">
            <v>Underground Conduit - Transmission</v>
          </cell>
        </row>
        <row r="1753">
          <cell r="A1753">
            <v>1740</v>
          </cell>
          <cell r="B1753" t="str">
            <v>Underground Conductors and Devices - Transmission</v>
          </cell>
        </row>
        <row r="1754">
          <cell r="A1754">
            <v>1745</v>
          </cell>
          <cell r="B1754" t="str">
            <v>Roads and Trails - Transmission</v>
          </cell>
        </row>
        <row r="1755">
          <cell r="A1755">
            <v>1805</v>
          </cell>
          <cell r="B1755" t="str">
            <v>Land - Distribution Plant</v>
          </cell>
        </row>
        <row r="1756">
          <cell r="A1756">
            <v>1806</v>
          </cell>
          <cell r="B1756" t="str">
            <v>Land Rights - Distribution Plant</v>
          </cell>
        </row>
        <row r="1757">
          <cell r="A1757">
            <v>1808</v>
          </cell>
          <cell r="B1757" t="str">
            <v>Buildings and Fixtures - Distribution Plant</v>
          </cell>
        </row>
        <row r="1758">
          <cell r="A1758">
            <v>1810</v>
          </cell>
          <cell r="B1758" t="str">
            <v>Leasehold Improvements - Distribution Plant</v>
          </cell>
        </row>
        <row r="1759">
          <cell r="A1759">
            <v>1815</v>
          </cell>
          <cell r="B1759" t="str">
            <v>Transformer Station Equipment - Normally Primary above 50 kV</v>
          </cell>
        </row>
        <row r="1760">
          <cell r="A1760">
            <v>1820</v>
          </cell>
          <cell r="B1760" t="str">
            <v>Distribution Station Equipment - Normally Primary below 50 kV</v>
          </cell>
        </row>
        <row r="1761">
          <cell r="A1761">
            <v>1825</v>
          </cell>
          <cell r="B1761" t="str">
            <v>Storage Battery Equipment</v>
          </cell>
        </row>
        <row r="1762">
          <cell r="A1762">
            <v>1830</v>
          </cell>
          <cell r="B1762" t="str">
            <v>Poles, Towers and Fixtures</v>
          </cell>
        </row>
        <row r="1763">
          <cell r="A1763">
            <v>1835</v>
          </cell>
          <cell r="B1763" t="str">
            <v>Overhead Conductors and Devices</v>
          </cell>
        </row>
        <row r="1764">
          <cell r="A1764">
            <v>1840</v>
          </cell>
          <cell r="B1764" t="str">
            <v>Underground Conduit</v>
          </cell>
        </row>
        <row r="1765">
          <cell r="A1765">
            <v>1845</v>
          </cell>
          <cell r="B1765" t="str">
            <v>Underground Conductors and Devices</v>
          </cell>
        </row>
        <row r="1766">
          <cell r="A1766">
            <v>1850</v>
          </cell>
          <cell r="B1766" t="str">
            <v>Line Transformers</v>
          </cell>
        </row>
        <row r="1767">
          <cell r="A1767">
            <v>1855</v>
          </cell>
          <cell r="B1767" t="str">
            <v>Services</v>
          </cell>
        </row>
        <row r="1768">
          <cell r="A1768">
            <v>1860</v>
          </cell>
          <cell r="B1768" t="str">
            <v>Meters</v>
          </cell>
        </row>
        <row r="1769">
          <cell r="A1769">
            <v>1865</v>
          </cell>
          <cell r="B1769" t="str">
            <v>Other Installations on Customer's Premises</v>
          </cell>
        </row>
        <row r="1770">
          <cell r="A1770">
            <v>1870</v>
          </cell>
          <cell r="B1770" t="str">
            <v>Leased Property on Customer Premises</v>
          </cell>
        </row>
        <row r="1771">
          <cell r="A1771">
            <v>1875</v>
          </cell>
          <cell r="B1771" t="str">
            <v>Street Lighting and Signal Systems</v>
          </cell>
        </row>
        <row r="1772">
          <cell r="A1772">
            <v>1905</v>
          </cell>
          <cell r="B1772" t="str">
            <v>Land - General Plant</v>
          </cell>
        </row>
        <row r="1773">
          <cell r="A1773">
            <v>1906</v>
          </cell>
          <cell r="B1773" t="str">
            <v>Land Rights - General Plant</v>
          </cell>
        </row>
        <row r="1774">
          <cell r="A1774">
            <v>1908</v>
          </cell>
          <cell r="B1774" t="str">
            <v>Buildings and Fixtures - General Plant</v>
          </cell>
        </row>
        <row r="1775">
          <cell r="A1775">
            <v>1910</v>
          </cell>
          <cell r="B1775" t="str">
            <v>Leasehold Improvements - General Plant</v>
          </cell>
        </row>
        <row r="1776">
          <cell r="A1776">
            <v>1915</v>
          </cell>
          <cell r="B1776" t="str">
            <v>Office Furniture and Equipment</v>
          </cell>
        </row>
        <row r="1777">
          <cell r="A1777">
            <v>1920</v>
          </cell>
          <cell r="B1777" t="str">
            <v>Computer Equipment - Hardware</v>
          </cell>
        </row>
        <row r="1778">
          <cell r="A1778">
            <v>1925</v>
          </cell>
          <cell r="B1778" t="str">
            <v>Computer Software</v>
          </cell>
        </row>
        <row r="1779">
          <cell r="A1779">
            <v>1930</v>
          </cell>
          <cell r="B1779" t="str">
            <v>Transportation Equipment</v>
          </cell>
        </row>
        <row r="1780">
          <cell r="A1780">
            <v>1935</v>
          </cell>
          <cell r="B1780" t="str">
            <v>Stores Equipment</v>
          </cell>
        </row>
        <row r="1781">
          <cell r="A1781">
            <v>1940</v>
          </cell>
          <cell r="B1781" t="str">
            <v>Tools, Shop and Garage Equipment</v>
          </cell>
        </row>
        <row r="1782">
          <cell r="A1782">
            <v>1945</v>
          </cell>
          <cell r="B1782" t="str">
            <v>Measurement and Testing Equipment</v>
          </cell>
        </row>
        <row r="1783">
          <cell r="A1783">
            <v>1950</v>
          </cell>
          <cell r="B1783" t="str">
            <v>Power Operated Equipment</v>
          </cell>
        </row>
        <row r="1784">
          <cell r="A1784">
            <v>1955</v>
          </cell>
          <cell r="B1784" t="str">
            <v>Communication Equipment</v>
          </cell>
        </row>
        <row r="1785">
          <cell r="A1785">
            <v>1960</v>
          </cell>
          <cell r="B1785" t="str">
            <v>Miscellaneous Equipment</v>
          </cell>
        </row>
        <row r="1786">
          <cell r="A1786">
            <v>1965</v>
          </cell>
          <cell r="B1786" t="str">
            <v>Water Heater Rental Units</v>
          </cell>
        </row>
        <row r="1787">
          <cell r="A1787">
            <v>1970</v>
          </cell>
          <cell r="B1787" t="str">
            <v>Load Management Controls - Customer Premises</v>
          </cell>
        </row>
        <row r="1788">
          <cell r="A1788">
            <v>1975</v>
          </cell>
          <cell r="B1788" t="str">
            <v>Load Management Controls - Utility Premises</v>
          </cell>
        </row>
        <row r="1789">
          <cell r="A1789">
            <v>1980</v>
          </cell>
          <cell r="B1789" t="str">
            <v>System Supervisory Equipment</v>
          </cell>
        </row>
        <row r="1790">
          <cell r="A1790">
            <v>1985</v>
          </cell>
          <cell r="B1790" t="str">
            <v>Sentinel Lighting Rental Units</v>
          </cell>
        </row>
        <row r="1791">
          <cell r="A1791">
            <v>1990</v>
          </cell>
          <cell r="B1791" t="str">
            <v>Other Tangible Property</v>
          </cell>
        </row>
        <row r="1792">
          <cell r="A1792">
            <v>1995</v>
          </cell>
          <cell r="B1792" t="str">
            <v>Contributions and Grants - Credit</v>
          </cell>
        </row>
        <row r="1793">
          <cell r="A1793">
            <v>2005</v>
          </cell>
          <cell r="B1793" t="str">
            <v>Property Under Capital Leases</v>
          </cell>
        </row>
        <row r="1794">
          <cell r="A1794">
            <v>2010</v>
          </cell>
          <cell r="B1794" t="str">
            <v>Electric Plant Purchased or Sold</v>
          </cell>
        </row>
        <row r="1795">
          <cell r="A1795">
            <v>2020</v>
          </cell>
          <cell r="B1795" t="str">
            <v>Experimental Electric Plant Unclassified</v>
          </cell>
        </row>
        <row r="1796">
          <cell r="A1796">
            <v>2030</v>
          </cell>
          <cell r="B1796" t="str">
            <v>Electric Plant and Equipment Leased to Others</v>
          </cell>
        </row>
        <row r="1797">
          <cell r="A1797">
            <v>2040</v>
          </cell>
          <cell r="B1797" t="str">
            <v>Electric Plant Held for Future Use</v>
          </cell>
        </row>
        <row r="1798">
          <cell r="A1798">
            <v>2050</v>
          </cell>
          <cell r="B1798" t="str">
            <v>Completed Construction Not Classified--Electric</v>
          </cell>
        </row>
        <row r="1799">
          <cell r="A1799">
            <v>2055</v>
          </cell>
          <cell r="B1799" t="str">
            <v>Construction Work in Progress-Electric</v>
          </cell>
        </row>
        <row r="1800">
          <cell r="A1800">
            <v>2060</v>
          </cell>
          <cell r="B1800" t="str">
            <v>Electric Plant Acquisition Adjustment</v>
          </cell>
        </row>
        <row r="1801">
          <cell r="A1801">
            <v>2065</v>
          </cell>
          <cell r="B1801" t="str">
            <v>Other Electric Plant Adjustment</v>
          </cell>
        </row>
        <row r="1802">
          <cell r="A1802">
            <v>2070</v>
          </cell>
          <cell r="B1802" t="str">
            <v>Other Utility Plant</v>
          </cell>
        </row>
        <row r="1803">
          <cell r="A1803">
            <v>2075</v>
          </cell>
          <cell r="B1803" t="str">
            <v>Non-Utility Property Owned or Under Capital Leases</v>
          </cell>
        </row>
        <row r="1804">
          <cell r="A1804">
            <v>2105</v>
          </cell>
          <cell r="B1804" t="str">
            <v>Accumulated Amortization of Electric Utility Plant - Property, Plant and Equipment</v>
          </cell>
        </row>
        <row r="1805">
          <cell r="A1805">
            <v>2120</v>
          </cell>
          <cell r="B1805" t="str">
            <v>Accumulated Amortization of Electric Utility Plant - Intangibles</v>
          </cell>
        </row>
        <row r="1806">
          <cell r="A1806">
            <v>2140</v>
          </cell>
          <cell r="B1806" t="str">
            <v>Accumulated Amortization of Electric Plant Acquisition Adjustment</v>
          </cell>
        </row>
        <row r="1807">
          <cell r="A1807">
            <v>2160</v>
          </cell>
          <cell r="B1807" t="str">
            <v>Accumulated Amortization of Other Utility Plant</v>
          </cell>
        </row>
        <row r="1808">
          <cell r="A1808">
            <v>2180</v>
          </cell>
          <cell r="B1808" t="str">
            <v>Accumulated Amortization of Non-Utility Property</v>
          </cell>
        </row>
        <row r="1809">
          <cell r="A1809">
            <v>2205</v>
          </cell>
          <cell r="B1809" t="str">
            <v>Accounts Payable</v>
          </cell>
        </row>
        <row r="1810">
          <cell r="A1810">
            <v>2208</v>
          </cell>
          <cell r="B1810" t="str">
            <v>Customer Credit Balances</v>
          </cell>
        </row>
        <row r="1811">
          <cell r="A1811">
            <v>2210</v>
          </cell>
          <cell r="B1811" t="str">
            <v>Current Portion of Customer Deposits</v>
          </cell>
        </row>
        <row r="1812">
          <cell r="A1812">
            <v>2215</v>
          </cell>
          <cell r="B1812" t="str">
            <v>Dividends Declared</v>
          </cell>
        </row>
        <row r="1813">
          <cell r="A1813">
            <v>2220</v>
          </cell>
          <cell r="B1813" t="str">
            <v>Miscellaneous Current and Accrued Liabilities</v>
          </cell>
        </row>
        <row r="1814">
          <cell r="A1814">
            <v>2225</v>
          </cell>
          <cell r="B1814" t="str">
            <v>Notes and Loans Payable</v>
          </cell>
        </row>
        <row r="1815">
          <cell r="A1815">
            <v>2240</v>
          </cell>
          <cell r="B1815" t="str">
            <v>Accounts Payable to Associated Companies</v>
          </cell>
        </row>
        <row r="1816">
          <cell r="A1816">
            <v>2242</v>
          </cell>
          <cell r="B1816" t="str">
            <v>Notes Payable to Associated Companies</v>
          </cell>
        </row>
        <row r="1817">
          <cell r="A1817">
            <v>2250</v>
          </cell>
          <cell r="B1817" t="str">
            <v>Debt Retirement Charges( DRC) Payable</v>
          </cell>
        </row>
        <row r="1818">
          <cell r="A1818">
            <v>2252</v>
          </cell>
          <cell r="B1818" t="str">
            <v>Transmission Charges Payable</v>
          </cell>
        </row>
        <row r="1819">
          <cell r="A1819">
            <v>2254</v>
          </cell>
          <cell r="B1819" t="str">
            <v>Electrical Safety Authority Fees Payable</v>
          </cell>
        </row>
        <row r="1820">
          <cell r="A1820">
            <v>2256</v>
          </cell>
          <cell r="B1820" t="str">
            <v>Independent Market Operator Fees and Penalties Payable</v>
          </cell>
        </row>
        <row r="1821">
          <cell r="A1821">
            <v>2260</v>
          </cell>
          <cell r="B1821" t="str">
            <v>Current Portion of Long Term Debt</v>
          </cell>
        </row>
        <row r="1822">
          <cell r="A1822">
            <v>2262</v>
          </cell>
          <cell r="B1822" t="str">
            <v>Ontario Hydro Debt - Current Portion</v>
          </cell>
        </row>
        <row r="1823">
          <cell r="A1823">
            <v>2264</v>
          </cell>
          <cell r="B1823" t="str">
            <v>Pensions and Employee Benefits - Current Portion</v>
          </cell>
        </row>
        <row r="1824">
          <cell r="A1824">
            <v>2268</v>
          </cell>
          <cell r="B1824" t="str">
            <v>Accrued Interest on Long Term Debt</v>
          </cell>
        </row>
        <row r="1825">
          <cell r="A1825">
            <v>2270</v>
          </cell>
          <cell r="B1825" t="str">
            <v>Matured Long Term Debt</v>
          </cell>
        </row>
        <row r="1826">
          <cell r="A1826">
            <v>2272</v>
          </cell>
          <cell r="B1826" t="str">
            <v>Matured Interest on Long Term Debt</v>
          </cell>
        </row>
        <row r="1827">
          <cell r="A1827">
            <v>2285</v>
          </cell>
          <cell r="B1827" t="str">
            <v>Obligations Under Capital Leases--Current</v>
          </cell>
        </row>
        <row r="1828">
          <cell r="A1828">
            <v>2290</v>
          </cell>
          <cell r="B1828" t="str">
            <v>Commodity Taxes</v>
          </cell>
        </row>
        <row r="1829">
          <cell r="A1829">
            <v>2292</v>
          </cell>
          <cell r="B1829" t="str">
            <v>Payroll Deductions / Expenses Payable</v>
          </cell>
        </row>
        <row r="1830">
          <cell r="A1830">
            <v>2294</v>
          </cell>
          <cell r="B1830" t="str">
            <v>Accrual for Taxes, "Payments in Lieu" of Taxes, Etc.</v>
          </cell>
        </row>
        <row r="1831">
          <cell r="A1831">
            <v>2296</v>
          </cell>
          <cell r="B1831" t="str">
            <v>Future Income Taxes - Current</v>
          </cell>
        </row>
        <row r="1832">
          <cell r="A1832">
            <v>2305</v>
          </cell>
          <cell r="B1832" t="str">
            <v>Accumulated Provision for Injuries and Damages</v>
          </cell>
        </row>
        <row r="1833">
          <cell r="A1833">
            <v>2306</v>
          </cell>
          <cell r="B1833" t="str">
            <v>Employee Future Benefits</v>
          </cell>
        </row>
        <row r="1834">
          <cell r="A1834">
            <v>2308</v>
          </cell>
          <cell r="B1834" t="str">
            <v>Other Pensions - Past Service Liability</v>
          </cell>
        </row>
        <row r="1835">
          <cell r="A1835">
            <v>2310</v>
          </cell>
          <cell r="B1835" t="str">
            <v>Vested Sick Leave Liability</v>
          </cell>
        </row>
        <row r="1836">
          <cell r="A1836">
            <v>2315</v>
          </cell>
          <cell r="B1836" t="str">
            <v>Accumulated Provision for Rate Refunds</v>
          </cell>
        </row>
        <row r="1837">
          <cell r="A1837">
            <v>2320</v>
          </cell>
          <cell r="B1837" t="str">
            <v>Other Miscellaneous Non-Current Liabilities</v>
          </cell>
        </row>
        <row r="1838">
          <cell r="A1838">
            <v>2325</v>
          </cell>
          <cell r="B1838" t="str">
            <v>Obligations Under Capital Lease--Non-Current</v>
          </cell>
        </row>
        <row r="1839">
          <cell r="A1839">
            <v>2330</v>
          </cell>
          <cell r="B1839" t="str">
            <v>Development Charge Fund</v>
          </cell>
        </row>
        <row r="1840">
          <cell r="A1840">
            <v>2335</v>
          </cell>
          <cell r="B1840" t="str">
            <v>Long Term Customer Deposits</v>
          </cell>
        </row>
        <row r="1841">
          <cell r="A1841">
            <v>2340</v>
          </cell>
          <cell r="B1841" t="str">
            <v>Collateral Funds Liability</v>
          </cell>
        </row>
        <row r="1842">
          <cell r="A1842">
            <v>2345</v>
          </cell>
          <cell r="B1842" t="str">
            <v>Unamortized Premium on Long Term Debt</v>
          </cell>
        </row>
        <row r="1843">
          <cell r="A1843">
            <v>2348</v>
          </cell>
          <cell r="B1843" t="str">
            <v>O.M.E.R.S. - Past Service Liability - Long Term Portion</v>
          </cell>
        </row>
        <row r="1844">
          <cell r="A1844">
            <v>2350</v>
          </cell>
          <cell r="B1844" t="str">
            <v>Future Income Tax - Non-Current</v>
          </cell>
        </row>
        <row r="1845">
          <cell r="A1845">
            <v>2405</v>
          </cell>
          <cell r="B1845" t="str">
            <v>Other Regulatory Liabilities</v>
          </cell>
        </row>
        <row r="1846">
          <cell r="A1846">
            <v>2410</v>
          </cell>
          <cell r="B1846" t="str">
            <v>Deferred Gains from Disposition of Utility Plant</v>
          </cell>
        </row>
        <row r="1847">
          <cell r="A1847">
            <v>2415</v>
          </cell>
          <cell r="B1847" t="str">
            <v>Unamortized Gain on Reacquired Debt</v>
          </cell>
        </row>
        <row r="1848">
          <cell r="A1848">
            <v>2425</v>
          </cell>
          <cell r="B1848" t="str">
            <v>Other Deferred Credits</v>
          </cell>
        </row>
        <row r="1849">
          <cell r="A1849">
            <v>2435</v>
          </cell>
          <cell r="B1849" t="str">
            <v>Accrued Rate-Payer Benefit</v>
          </cell>
        </row>
        <row r="1850">
          <cell r="A1850">
            <v>2505</v>
          </cell>
          <cell r="B1850" t="str">
            <v>Debentures Outstanding - Long Term Portion</v>
          </cell>
        </row>
        <row r="1851">
          <cell r="A1851">
            <v>2510</v>
          </cell>
          <cell r="B1851" t="str">
            <v>Debenture Advances</v>
          </cell>
        </row>
        <row r="1852">
          <cell r="A1852">
            <v>2515</v>
          </cell>
          <cell r="B1852" t="str">
            <v>Reacquired Bonds</v>
          </cell>
        </row>
        <row r="1853">
          <cell r="A1853">
            <v>2520</v>
          </cell>
          <cell r="B1853" t="str">
            <v>Other Long Term Debt</v>
          </cell>
        </row>
        <row r="1854">
          <cell r="A1854">
            <v>2525</v>
          </cell>
          <cell r="B1854" t="str">
            <v>Term Bank Loans - Long Term Portion</v>
          </cell>
        </row>
        <row r="1855">
          <cell r="A1855">
            <v>2530</v>
          </cell>
          <cell r="B1855" t="str">
            <v>Ontario Hydro Debt Outstanding - Long Term Portion</v>
          </cell>
        </row>
        <row r="1856">
          <cell r="A1856">
            <v>2550</v>
          </cell>
          <cell r="B1856" t="str">
            <v>Advances from Associated Companies</v>
          </cell>
        </row>
        <row r="1857">
          <cell r="A1857">
            <v>3005</v>
          </cell>
          <cell r="B1857" t="str">
            <v>Common Shares Issued</v>
          </cell>
        </row>
        <row r="1858">
          <cell r="A1858">
            <v>3008</v>
          </cell>
          <cell r="B1858" t="str">
            <v>Preference Shares Issued</v>
          </cell>
        </row>
        <row r="1859">
          <cell r="A1859">
            <v>3010</v>
          </cell>
          <cell r="B1859" t="str">
            <v>Contributed Surplus</v>
          </cell>
        </row>
        <row r="1860">
          <cell r="A1860">
            <v>3020</v>
          </cell>
          <cell r="B1860" t="str">
            <v>Donations Received</v>
          </cell>
        </row>
        <row r="1861">
          <cell r="A1861">
            <v>3022</v>
          </cell>
          <cell r="B1861" t="str">
            <v>Development Charges Transferred to Equity</v>
          </cell>
        </row>
        <row r="1862">
          <cell r="A1862">
            <v>3026</v>
          </cell>
          <cell r="B1862" t="str">
            <v>Capital Stock Held in Treasury</v>
          </cell>
        </row>
        <row r="1863">
          <cell r="A1863">
            <v>3030</v>
          </cell>
          <cell r="B1863" t="str">
            <v>Miscellaneous Paid-In Capital</v>
          </cell>
        </row>
        <row r="1864">
          <cell r="A1864">
            <v>3035</v>
          </cell>
          <cell r="B1864" t="str">
            <v>Installments Received on Capital Stock</v>
          </cell>
        </row>
        <row r="1865">
          <cell r="A1865">
            <v>3040</v>
          </cell>
          <cell r="B1865" t="str">
            <v>Appropriated Retained Earnings</v>
          </cell>
        </row>
        <row r="1866">
          <cell r="A1866">
            <v>3045</v>
          </cell>
          <cell r="B1866" t="str">
            <v>Unappropriated Retained Earnings</v>
          </cell>
        </row>
        <row r="1867">
          <cell r="A1867">
            <v>3046</v>
          </cell>
          <cell r="B1867" t="str">
            <v>Balance Transferred From Income</v>
          </cell>
        </row>
        <row r="1868">
          <cell r="A1868">
            <v>3047</v>
          </cell>
          <cell r="B1868" t="str">
            <v>Appropriations of Retained Earnings - Current Period</v>
          </cell>
        </row>
        <row r="1869">
          <cell r="A1869">
            <v>3048</v>
          </cell>
          <cell r="B1869" t="str">
            <v>Dividends Payable-Preference Shares</v>
          </cell>
        </row>
        <row r="1870">
          <cell r="A1870">
            <v>3049</v>
          </cell>
          <cell r="B1870" t="str">
            <v>Dividends Payable-Common Shares</v>
          </cell>
        </row>
        <row r="1871">
          <cell r="A1871">
            <v>3055</v>
          </cell>
          <cell r="B1871" t="str">
            <v>Adjustment to Retained Earnings</v>
          </cell>
        </row>
        <row r="1872">
          <cell r="A1872">
            <v>3065</v>
          </cell>
          <cell r="B1872" t="str">
            <v>Unappropriated Undistributed Subsidiary Earnings</v>
          </cell>
        </row>
        <row r="1873">
          <cell r="A1873">
            <v>4006</v>
          </cell>
          <cell r="B1873" t="str">
            <v>Residential Energy Sales</v>
          </cell>
        </row>
        <row r="1874">
          <cell r="A1874">
            <v>4010</v>
          </cell>
          <cell r="B1874" t="str">
            <v>Commercial Energy Sales</v>
          </cell>
        </row>
        <row r="1875">
          <cell r="A1875">
            <v>4015</v>
          </cell>
          <cell r="B1875" t="str">
            <v>Industrial Energy Sales</v>
          </cell>
        </row>
        <row r="1876">
          <cell r="A1876">
            <v>4020</v>
          </cell>
          <cell r="B1876" t="str">
            <v>Energy Sales to Large Users</v>
          </cell>
        </row>
        <row r="1877">
          <cell r="A1877">
            <v>4025</v>
          </cell>
          <cell r="B1877" t="str">
            <v>Street Lighting Energy Sales</v>
          </cell>
        </row>
        <row r="1878">
          <cell r="A1878">
            <v>4030</v>
          </cell>
          <cell r="B1878" t="str">
            <v>Sentinel Lighting Energy Sales</v>
          </cell>
        </row>
        <row r="1879">
          <cell r="A1879">
            <v>4035</v>
          </cell>
          <cell r="B1879" t="str">
            <v>General Energy Sales</v>
          </cell>
        </row>
        <row r="1880">
          <cell r="A1880">
            <v>4040</v>
          </cell>
          <cell r="B1880" t="str">
            <v>Other Energy Sales to Public Authorities</v>
          </cell>
        </row>
        <row r="1881">
          <cell r="A1881">
            <v>4045</v>
          </cell>
          <cell r="B1881" t="str">
            <v>Energy Sales to Railroads and Railways</v>
          </cell>
        </row>
        <row r="1882">
          <cell r="A1882">
            <v>4050</v>
          </cell>
          <cell r="B1882" t="str">
            <v>Revenue Adjustment</v>
          </cell>
        </row>
        <row r="1883">
          <cell r="A1883">
            <v>4055</v>
          </cell>
          <cell r="B1883" t="str">
            <v>Energy Sales for Resale</v>
          </cell>
        </row>
        <row r="1884">
          <cell r="A1884">
            <v>4060</v>
          </cell>
          <cell r="B1884" t="str">
            <v>Interdepartmental Energy Sales</v>
          </cell>
        </row>
        <row r="1885">
          <cell r="A1885">
            <v>4062</v>
          </cell>
          <cell r="B1885" t="str">
            <v>Billed WMS</v>
          </cell>
        </row>
        <row r="1886">
          <cell r="A1886">
            <v>4066</v>
          </cell>
          <cell r="B1886" t="str">
            <v>Billed NW</v>
          </cell>
        </row>
        <row r="1887">
          <cell r="A1887">
            <v>4068</v>
          </cell>
          <cell r="B1887" t="str">
            <v>Billed CN</v>
          </cell>
        </row>
        <row r="1888">
          <cell r="A1888">
            <v>4075</v>
          </cell>
          <cell r="B1888" t="str">
            <v>Billed - LV</v>
          </cell>
        </row>
        <row r="1889">
          <cell r="A1889">
            <v>4080</v>
          </cell>
          <cell r="B1889" t="str">
            <v>Distribution Services Revenue</v>
          </cell>
        </row>
        <row r="1890">
          <cell r="A1890">
            <v>4082</v>
          </cell>
          <cell r="B1890" t="str">
            <v>Retail Services Revenues</v>
          </cell>
        </row>
        <row r="1891">
          <cell r="A1891">
            <v>4084</v>
          </cell>
          <cell r="B1891" t="str">
            <v>Service Transaction Requests (STR) Revenues</v>
          </cell>
        </row>
        <row r="1892">
          <cell r="A1892">
            <v>4090</v>
          </cell>
          <cell r="B1892" t="str">
            <v>Electric Services Incidental to Energy Sales</v>
          </cell>
        </row>
        <row r="1893">
          <cell r="A1893">
            <v>4105</v>
          </cell>
          <cell r="B1893" t="str">
            <v>Transmission Charges Revenue</v>
          </cell>
        </row>
        <row r="1894">
          <cell r="A1894">
            <v>4110</v>
          </cell>
          <cell r="B1894" t="str">
            <v>Transmission Services Revenue</v>
          </cell>
        </row>
        <row r="1895">
          <cell r="A1895">
            <v>4205</v>
          </cell>
          <cell r="B1895" t="str">
            <v>Interdepartmental Rents</v>
          </cell>
        </row>
        <row r="1896">
          <cell r="A1896">
            <v>4210</v>
          </cell>
          <cell r="B1896" t="str">
            <v>Rent from Electric Property</v>
          </cell>
        </row>
        <row r="1897">
          <cell r="A1897">
            <v>4215</v>
          </cell>
          <cell r="B1897" t="str">
            <v>Other Utility Operating Income</v>
          </cell>
        </row>
        <row r="1898">
          <cell r="A1898">
            <v>4220</v>
          </cell>
          <cell r="B1898" t="str">
            <v>Other Electric Revenues</v>
          </cell>
        </row>
        <row r="1899">
          <cell r="A1899">
            <v>4225</v>
          </cell>
          <cell r="B1899" t="str">
            <v>Late Payment Charges</v>
          </cell>
        </row>
        <row r="1900">
          <cell r="A1900">
            <v>4230</v>
          </cell>
          <cell r="B1900" t="str">
            <v>Sales of Water and Water Power</v>
          </cell>
        </row>
        <row r="1901">
          <cell r="A1901">
            <v>4235</v>
          </cell>
          <cell r="B1901" t="str">
            <v>Miscellaneous Service Revenues</v>
          </cell>
        </row>
        <row r="1902">
          <cell r="A1902">
            <v>4240</v>
          </cell>
          <cell r="B1902" t="str">
            <v>Provision for Rate Refunds</v>
          </cell>
        </row>
        <row r="1903">
          <cell r="A1903">
            <v>4245</v>
          </cell>
          <cell r="B1903" t="str">
            <v>Government Assistance Directly Credited to Income</v>
          </cell>
        </row>
        <row r="1904">
          <cell r="A1904">
            <v>4305</v>
          </cell>
          <cell r="B1904" t="str">
            <v>Regulatory Debits</v>
          </cell>
        </row>
        <row r="1905">
          <cell r="A1905">
            <v>4310</v>
          </cell>
          <cell r="B1905" t="str">
            <v>Regulatory Credits</v>
          </cell>
        </row>
        <row r="1906">
          <cell r="A1906">
            <v>4315</v>
          </cell>
          <cell r="B1906" t="str">
            <v>Revenues from Electric Plant Leased to Others</v>
          </cell>
        </row>
        <row r="1907">
          <cell r="A1907">
            <v>4320</v>
          </cell>
          <cell r="B1907" t="str">
            <v>Expenses of Electric Plant Leased to Others</v>
          </cell>
        </row>
        <row r="1908">
          <cell r="A1908">
            <v>4324</v>
          </cell>
          <cell r="B1908" t="str">
            <v>Special Purpose Charge Recovery</v>
          </cell>
        </row>
        <row r="1909">
          <cell r="A1909">
            <v>4325</v>
          </cell>
          <cell r="B1909" t="str">
            <v>Revenues from Merchandising, Jobbing, Etc.</v>
          </cell>
        </row>
        <row r="1910">
          <cell r="A1910">
            <v>4330</v>
          </cell>
          <cell r="B1910" t="str">
            <v>Cost and Expenses of Merchandising, Jobbing, Etc.</v>
          </cell>
        </row>
        <row r="1911">
          <cell r="A1911">
            <v>4335</v>
          </cell>
          <cell r="B1911" t="str">
            <v>Profits and Losses from Financial Instrument Hedges</v>
          </cell>
        </row>
        <row r="1912">
          <cell r="A1912">
            <v>4340</v>
          </cell>
          <cell r="B1912" t="str">
            <v>Profits and Losses from Financial Instrument Investments</v>
          </cell>
        </row>
        <row r="1913">
          <cell r="A1913">
            <v>4345</v>
          </cell>
          <cell r="B1913" t="str">
            <v>Gains from Disposition of Future Use Utility Plant</v>
          </cell>
        </row>
        <row r="1914">
          <cell r="A1914">
            <v>4350</v>
          </cell>
          <cell r="B1914" t="str">
            <v>Losses from Disposition of Future Use Utility Plant</v>
          </cell>
        </row>
        <row r="1915">
          <cell r="A1915">
            <v>4355</v>
          </cell>
          <cell r="B1915" t="str">
            <v>Gain on Disposition of Utility and Other Property</v>
          </cell>
        </row>
        <row r="1916">
          <cell r="A1916">
            <v>4360</v>
          </cell>
          <cell r="B1916" t="str">
            <v>Loss on Disposition of Utility and Other Property</v>
          </cell>
        </row>
        <row r="1917">
          <cell r="A1917">
            <v>4365</v>
          </cell>
          <cell r="B1917" t="str">
            <v>Gains from Disposition of Allowances for Emission</v>
          </cell>
        </row>
        <row r="1918">
          <cell r="A1918">
            <v>4370</v>
          </cell>
          <cell r="B1918" t="str">
            <v>Losses from Disposition of Allowances for Emission</v>
          </cell>
        </row>
        <row r="1919">
          <cell r="A1919">
            <v>4375</v>
          </cell>
          <cell r="B1919" t="str">
            <v>Revenues from Non-Utility Operations</v>
          </cell>
        </row>
        <row r="1920">
          <cell r="A1920">
            <v>4380</v>
          </cell>
          <cell r="B1920" t="str">
            <v>Expenses of Non-Utility Operations</v>
          </cell>
        </row>
        <row r="1921">
          <cell r="A1921">
            <v>4385</v>
          </cell>
          <cell r="B1921" t="str">
            <v>Non-Utility Rental Income</v>
          </cell>
        </row>
        <row r="1922">
          <cell r="A1922">
            <v>4390</v>
          </cell>
          <cell r="B1922" t="str">
            <v>Miscellaneous Non-Operating Income</v>
          </cell>
        </row>
        <row r="1923">
          <cell r="A1923">
            <v>4395</v>
          </cell>
          <cell r="B1923" t="str">
            <v>Rate-Payer Benefit Including Interest</v>
          </cell>
        </row>
        <row r="1924">
          <cell r="A1924">
            <v>4405</v>
          </cell>
          <cell r="B1924" t="str">
            <v>Interest and Dividend Income</v>
          </cell>
        </row>
        <row r="1925">
          <cell r="A1925">
            <v>4415</v>
          </cell>
          <cell r="B1925" t="str">
            <v>Equity in Earnings of Subsidiary Companies</v>
          </cell>
        </row>
        <row r="1926">
          <cell r="A1926">
            <v>4505</v>
          </cell>
          <cell r="B1926" t="str">
            <v>Operation Supervision and Engineering</v>
          </cell>
        </row>
        <row r="1927">
          <cell r="A1927">
            <v>4510</v>
          </cell>
          <cell r="B1927" t="str">
            <v>Fuel</v>
          </cell>
        </row>
        <row r="1928">
          <cell r="A1928">
            <v>4515</v>
          </cell>
          <cell r="B1928" t="str">
            <v>Steam Expense</v>
          </cell>
        </row>
        <row r="1929">
          <cell r="A1929">
            <v>4520</v>
          </cell>
          <cell r="B1929" t="str">
            <v>Steam From Other Sources</v>
          </cell>
        </row>
        <row r="1930">
          <cell r="A1930">
            <v>4525</v>
          </cell>
          <cell r="B1930" t="str">
            <v>Steam Transferred--Credit</v>
          </cell>
        </row>
        <row r="1931">
          <cell r="A1931">
            <v>4530</v>
          </cell>
          <cell r="B1931" t="str">
            <v>Electric Expense</v>
          </cell>
        </row>
        <row r="1932">
          <cell r="A1932">
            <v>4535</v>
          </cell>
          <cell r="B1932" t="str">
            <v>Water For Power</v>
          </cell>
        </row>
        <row r="1933">
          <cell r="A1933">
            <v>4540</v>
          </cell>
          <cell r="B1933" t="str">
            <v>Water Power Taxes</v>
          </cell>
        </row>
        <row r="1934">
          <cell r="A1934">
            <v>4545</v>
          </cell>
          <cell r="B1934" t="str">
            <v>Hydraulic Expenses</v>
          </cell>
        </row>
        <row r="1935">
          <cell r="A1935">
            <v>4550</v>
          </cell>
          <cell r="B1935" t="str">
            <v>Generation Expense</v>
          </cell>
        </row>
        <row r="1936">
          <cell r="A1936">
            <v>4555</v>
          </cell>
          <cell r="B1936" t="str">
            <v>Miscellaneous Power Generation Expenses</v>
          </cell>
        </row>
        <row r="1937">
          <cell r="A1937">
            <v>4560</v>
          </cell>
          <cell r="B1937" t="str">
            <v>Rents</v>
          </cell>
        </row>
        <row r="1938">
          <cell r="A1938">
            <v>4565</v>
          </cell>
          <cell r="B1938" t="str">
            <v>Allowances for Emissions</v>
          </cell>
        </row>
        <row r="1939">
          <cell r="A1939">
            <v>4605</v>
          </cell>
          <cell r="B1939" t="str">
            <v>Maintenance Supervision and Engineering</v>
          </cell>
        </row>
        <row r="1940">
          <cell r="A1940">
            <v>4610</v>
          </cell>
          <cell r="B1940" t="str">
            <v>Maintenance of Structures</v>
          </cell>
        </row>
        <row r="1941">
          <cell r="A1941">
            <v>4615</v>
          </cell>
          <cell r="B1941" t="str">
            <v>Maintenance of Boiler Plant</v>
          </cell>
        </row>
        <row r="1942">
          <cell r="A1942">
            <v>4620</v>
          </cell>
          <cell r="B1942" t="str">
            <v>Maintenance of Electric Plant</v>
          </cell>
        </row>
        <row r="1943">
          <cell r="A1943">
            <v>4635</v>
          </cell>
          <cell r="B1943" t="str">
            <v>Maintenance of Generating and Electric Plant</v>
          </cell>
        </row>
        <row r="1944">
          <cell r="A1944">
            <v>4640</v>
          </cell>
          <cell r="B1944" t="str">
            <v>Maintenance of Miscellaneous Power Generation Plant</v>
          </cell>
        </row>
        <row r="1945">
          <cell r="A1945">
            <v>4705</v>
          </cell>
          <cell r="B1945" t="str">
            <v>Power Purchased</v>
          </cell>
        </row>
        <row r="1946">
          <cell r="A1946">
            <v>4708</v>
          </cell>
          <cell r="B1946" t="str">
            <v>Charges-WMS</v>
          </cell>
        </row>
        <row r="1947">
          <cell r="A1947">
            <v>4710</v>
          </cell>
          <cell r="B1947" t="str">
            <v>Cost of Power Adjustments</v>
          </cell>
        </row>
        <row r="1948">
          <cell r="A1948">
            <v>4712</v>
          </cell>
          <cell r="B1948" t="str">
            <v>Charges-One-Time</v>
          </cell>
        </row>
        <row r="1949">
          <cell r="A1949">
            <v>4714</v>
          </cell>
          <cell r="B1949" t="str">
            <v>Charges-NW</v>
          </cell>
        </row>
        <row r="1950">
          <cell r="A1950">
            <v>4715</v>
          </cell>
          <cell r="B1950" t="str">
            <v>System Control and Load Dispatching</v>
          </cell>
        </row>
        <row r="1951">
          <cell r="A1951">
            <v>4716</v>
          </cell>
          <cell r="B1951" t="str">
            <v>Charges-CN</v>
          </cell>
        </row>
        <row r="1952">
          <cell r="A1952">
            <v>4720</v>
          </cell>
          <cell r="B1952" t="str">
            <v>Other Expenses</v>
          </cell>
        </row>
        <row r="1953">
          <cell r="A1953">
            <v>4725</v>
          </cell>
          <cell r="B1953" t="str">
            <v>Competition Transition Expense</v>
          </cell>
        </row>
        <row r="1954">
          <cell r="A1954">
            <v>4730</v>
          </cell>
          <cell r="B1954" t="str">
            <v>Rural Rate Assistance Expense</v>
          </cell>
        </row>
        <row r="1955">
          <cell r="A1955">
            <v>4750</v>
          </cell>
          <cell r="B1955" t="str">
            <v>Charges-LV</v>
          </cell>
        </row>
        <row r="1956">
          <cell r="A1956">
            <v>4805</v>
          </cell>
          <cell r="B1956" t="str">
            <v>Operation Supervision and Engineering</v>
          </cell>
        </row>
        <row r="1957">
          <cell r="A1957">
            <v>4810</v>
          </cell>
          <cell r="B1957" t="str">
            <v>Load Dispatching</v>
          </cell>
        </row>
        <row r="1958">
          <cell r="A1958">
            <v>4815</v>
          </cell>
          <cell r="B1958" t="str">
            <v>Station Buildings and Fixtures Expenses</v>
          </cell>
        </row>
        <row r="1959">
          <cell r="A1959">
            <v>4820</v>
          </cell>
          <cell r="B1959" t="str">
            <v>Transformer Station Equipment - Operating Labour</v>
          </cell>
        </row>
        <row r="1960">
          <cell r="A1960">
            <v>4825</v>
          </cell>
          <cell r="B1960" t="str">
            <v>Transformer Station Equipment - Operating Supplies and Expense</v>
          </cell>
        </row>
        <row r="1961">
          <cell r="A1961">
            <v>4830</v>
          </cell>
          <cell r="B1961" t="str">
            <v>Overhead Line Expenses</v>
          </cell>
        </row>
        <row r="1962">
          <cell r="A1962">
            <v>4835</v>
          </cell>
          <cell r="B1962" t="str">
            <v>Underground Line Expenses</v>
          </cell>
        </row>
        <row r="1963">
          <cell r="A1963">
            <v>4840</v>
          </cell>
          <cell r="B1963" t="str">
            <v>Transmission of Electricity by Others</v>
          </cell>
        </row>
        <row r="1964">
          <cell r="A1964">
            <v>4845</v>
          </cell>
          <cell r="B1964" t="str">
            <v>Miscellaneous Transmission Expense</v>
          </cell>
        </row>
        <row r="1965">
          <cell r="A1965">
            <v>4850</v>
          </cell>
          <cell r="B1965" t="str">
            <v>Rents</v>
          </cell>
        </row>
        <row r="1966">
          <cell r="A1966">
            <v>4905</v>
          </cell>
          <cell r="B1966" t="str">
            <v>Maintenance Supervision and Engineering</v>
          </cell>
        </row>
        <row r="1967">
          <cell r="A1967">
            <v>4910</v>
          </cell>
          <cell r="B1967" t="str">
            <v>Maintenance of Transformer Station Buildings and Fixtures</v>
          </cell>
        </row>
        <row r="1968">
          <cell r="A1968">
            <v>4916</v>
          </cell>
          <cell r="B1968" t="str">
            <v>Maintenance of Transformer Station Equipment</v>
          </cell>
        </row>
        <row r="1969">
          <cell r="A1969">
            <v>4935</v>
          </cell>
          <cell r="B1969" t="str">
            <v>Maintenance of Overhead Conductors and Devices</v>
          </cell>
        </row>
        <row r="1970">
          <cell r="A1970">
            <v>4940</v>
          </cell>
          <cell r="B1970" t="str">
            <v>Maintenance of Overhead Lines - Right of Way</v>
          </cell>
        </row>
        <row r="1971">
          <cell r="A1971">
            <v>4945</v>
          </cell>
          <cell r="B1971" t="str">
            <v>Maintenance of Overhead Lines - Roads and Trails Repairs</v>
          </cell>
        </row>
        <row r="1972">
          <cell r="A1972">
            <v>4950</v>
          </cell>
          <cell r="B1972" t="str">
            <v>Maintenance of Overhead Lines - Snow Removal from Roads and Trails</v>
          </cell>
        </row>
        <row r="1973">
          <cell r="A1973">
            <v>4960</v>
          </cell>
          <cell r="B1973" t="str">
            <v>Maintenance of Underground Lines</v>
          </cell>
        </row>
        <row r="1974">
          <cell r="A1974">
            <v>4965</v>
          </cell>
          <cell r="B1974" t="str">
            <v>Maintenance of Miscellaneous Transmission Plant</v>
          </cell>
        </row>
        <row r="1975">
          <cell r="A1975">
            <v>5005</v>
          </cell>
          <cell r="B1975" t="str">
            <v>Operation Supervision and Engineering</v>
          </cell>
        </row>
        <row r="1976">
          <cell r="A1976">
            <v>5010</v>
          </cell>
          <cell r="B1976" t="str">
            <v>Load Dispatching</v>
          </cell>
        </row>
        <row r="1977">
          <cell r="A1977">
            <v>5012</v>
          </cell>
          <cell r="B1977" t="str">
            <v>Station Buildings and Fixtures Expense</v>
          </cell>
        </row>
        <row r="1978">
          <cell r="A1978">
            <v>5014</v>
          </cell>
          <cell r="B1978" t="str">
            <v>Transformer Station Equipment - Operation Labour</v>
          </cell>
        </row>
        <row r="1979">
          <cell r="A1979">
            <v>5015</v>
          </cell>
          <cell r="B1979" t="str">
            <v>Transformer Station Equipment - Operation Supplies and Expenses</v>
          </cell>
        </row>
        <row r="1980">
          <cell r="A1980">
            <v>5016</v>
          </cell>
          <cell r="B1980" t="str">
            <v>Distribution Station Equipment - Operation Labour</v>
          </cell>
        </row>
        <row r="1981">
          <cell r="A1981">
            <v>5017</v>
          </cell>
          <cell r="B1981" t="str">
            <v>Distribution Station Equipment - Operation Supplies and Expenses</v>
          </cell>
        </row>
        <row r="1982">
          <cell r="A1982">
            <v>5020</v>
          </cell>
          <cell r="B1982" t="str">
            <v>OH dist lines and feeders- labor</v>
          </cell>
        </row>
        <row r="1983">
          <cell r="A1983">
            <v>5025</v>
          </cell>
          <cell r="B1983" t="str">
            <v>Overhead Distribution Lines and Feeders - Operation Supplies and Expenses</v>
          </cell>
        </row>
        <row r="1984">
          <cell r="A1984">
            <v>5030</v>
          </cell>
          <cell r="B1984" t="str">
            <v>Overhead Subtransmission Feeders - Operation</v>
          </cell>
        </row>
        <row r="1985">
          <cell r="A1985">
            <v>5035</v>
          </cell>
          <cell r="B1985" t="str">
            <v>Overhead Distribution Transformers- Operation</v>
          </cell>
        </row>
        <row r="1986">
          <cell r="A1986">
            <v>5040</v>
          </cell>
          <cell r="B1986" t="str">
            <v>Underground Distribution Lines and Feeders - Operation Labour</v>
          </cell>
        </row>
        <row r="1987">
          <cell r="A1987">
            <v>5045</v>
          </cell>
          <cell r="B1987" t="str">
            <v>Underground Distribution Lines and Feeders - Operation Supplies and Expenses</v>
          </cell>
        </row>
        <row r="1988">
          <cell r="A1988">
            <v>5050</v>
          </cell>
          <cell r="B1988" t="str">
            <v>Underground Subtransmission Feeders - Operation</v>
          </cell>
        </row>
        <row r="1989">
          <cell r="A1989">
            <v>5055</v>
          </cell>
          <cell r="B1989" t="str">
            <v>Underground Distribution Transformers - Operation</v>
          </cell>
        </row>
        <row r="1990">
          <cell r="A1990">
            <v>5060</v>
          </cell>
          <cell r="B1990" t="str">
            <v>Street Lighting and Signal System Expense</v>
          </cell>
        </row>
        <row r="1991">
          <cell r="A1991">
            <v>5065</v>
          </cell>
          <cell r="B1991" t="str">
            <v>Meter Expense</v>
          </cell>
        </row>
        <row r="1992">
          <cell r="A1992">
            <v>5070</v>
          </cell>
          <cell r="B1992" t="str">
            <v>Customer Premises - Operation Labour</v>
          </cell>
        </row>
        <row r="1993">
          <cell r="A1993">
            <v>5075</v>
          </cell>
          <cell r="B1993" t="str">
            <v>Customer Premises - Materials and Expenses</v>
          </cell>
        </row>
        <row r="1994">
          <cell r="A1994">
            <v>5085</v>
          </cell>
          <cell r="B1994" t="str">
            <v>Miscellaneous Distribution Expense</v>
          </cell>
        </row>
        <row r="1995">
          <cell r="A1995">
            <v>5090</v>
          </cell>
          <cell r="B1995" t="str">
            <v>Underground Distribution Lines and Feeders - Rental Paid</v>
          </cell>
        </row>
        <row r="1996">
          <cell r="A1996">
            <v>5095</v>
          </cell>
          <cell r="B1996" t="str">
            <v>Overhead Distribution Lines and Feeders - Rental Paid</v>
          </cell>
        </row>
        <row r="1997">
          <cell r="A1997">
            <v>5096</v>
          </cell>
          <cell r="B1997" t="str">
            <v>Other Rent</v>
          </cell>
        </row>
        <row r="1998">
          <cell r="A1998">
            <v>5105</v>
          </cell>
          <cell r="B1998" t="str">
            <v>Maintenance Supervision and Engineering</v>
          </cell>
        </row>
        <row r="1999">
          <cell r="A1999">
            <v>5110</v>
          </cell>
          <cell r="B1999" t="str">
            <v>Maintenance of Buildings and Fixtures - Distribution Stations</v>
          </cell>
        </row>
        <row r="2000">
          <cell r="A2000">
            <v>5112</v>
          </cell>
          <cell r="B2000" t="str">
            <v>Maintenance of Transformer Station Equipment</v>
          </cell>
        </row>
        <row r="2001">
          <cell r="A2001">
            <v>5114</v>
          </cell>
          <cell r="B2001" t="str">
            <v>Maintenance of Distribution Station Equipment</v>
          </cell>
        </row>
        <row r="2002">
          <cell r="A2002">
            <v>5120</v>
          </cell>
          <cell r="B2002" t="str">
            <v>Maintenance of Poles, Towers and Fixtures</v>
          </cell>
        </row>
        <row r="2003">
          <cell r="A2003">
            <v>5125</v>
          </cell>
          <cell r="B2003" t="str">
            <v>Maintenance of Overhead Conductors and Devices</v>
          </cell>
        </row>
        <row r="2004">
          <cell r="A2004">
            <v>5130</v>
          </cell>
          <cell r="B2004" t="str">
            <v>Maintenance of Overhead Services</v>
          </cell>
        </row>
        <row r="2005">
          <cell r="A2005">
            <v>5135</v>
          </cell>
          <cell r="B2005" t="str">
            <v>Overhead Distribution Lines and Feeders - Right of Way</v>
          </cell>
        </row>
        <row r="2006">
          <cell r="A2006">
            <v>5145</v>
          </cell>
          <cell r="B2006" t="str">
            <v>Maintenance of Underground Conduit</v>
          </cell>
        </row>
        <row r="2007">
          <cell r="A2007">
            <v>5150</v>
          </cell>
          <cell r="B2007" t="str">
            <v>Maintenance of Underground Conductors and Devices</v>
          </cell>
        </row>
        <row r="2008">
          <cell r="A2008">
            <v>5155</v>
          </cell>
          <cell r="B2008" t="str">
            <v>Maintenance of Underground Services</v>
          </cell>
        </row>
        <row r="2009">
          <cell r="A2009">
            <v>5160</v>
          </cell>
          <cell r="B2009" t="str">
            <v>Maintenance of Line Transformers</v>
          </cell>
        </row>
        <row r="2010">
          <cell r="A2010">
            <v>5165</v>
          </cell>
          <cell r="B2010" t="str">
            <v>Maintenance of Street Lighting and Signal Systems</v>
          </cell>
        </row>
        <row r="2011">
          <cell r="A2011">
            <v>5170</v>
          </cell>
          <cell r="B2011" t="str">
            <v>Sentinel Lights - Labour</v>
          </cell>
        </row>
        <row r="2012">
          <cell r="A2012">
            <v>5172</v>
          </cell>
          <cell r="B2012" t="str">
            <v>Sentinel Lights - Materials and Expenses</v>
          </cell>
        </row>
        <row r="2013">
          <cell r="A2013">
            <v>5175</v>
          </cell>
          <cell r="B2013" t="str">
            <v>Maintenance of Meters</v>
          </cell>
        </row>
        <row r="2014">
          <cell r="A2014">
            <v>5178</v>
          </cell>
          <cell r="B2014" t="str">
            <v>Customer Installations Expenses- Leased Property</v>
          </cell>
        </row>
        <row r="2015">
          <cell r="A2015">
            <v>5185</v>
          </cell>
          <cell r="B2015" t="str">
            <v>Water Heater Rentals - Labour</v>
          </cell>
        </row>
        <row r="2016">
          <cell r="A2016">
            <v>5186</v>
          </cell>
          <cell r="B2016" t="str">
            <v>Water Heater Rentals - Materials and Expenses</v>
          </cell>
        </row>
        <row r="2017">
          <cell r="A2017">
            <v>5190</v>
          </cell>
          <cell r="B2017" t="str">
            <v>Water Heater Controls - Labour</v>
          </cell>
        </row>
        <row r="2018">
          <cell r="A2018">
            <v>5192</v>
          </cell>
          <cell r="B2018" t="str">
            <v>Water Heater Controls - Materials and Expenses</v>
          </cell>
        </row>
        <row r="2019">
          <cell r="A2019">
            <v>5195</v>
          </cell>
          <cell r="B2019" t="str">
            <v>Maintenance of Other Installations on Customer Premises</v>
          </cell>
        </row>
        <row r="2020">
          <cell r="A2020">
            <v>5205</v>
          </cell>
          <cell r="B2020" t="str">
            <v>Purchase of Transmission and System Services</v>
          </cell>
        </row>
        <row r="2021">
          <cell r="A2021">
            <v>5210</v>
          </cell>
          <cell r="B2021" t="str">
            <v>Transmission Charges</v>
          </cell>
        </row>
        <row r="2022">
          <cell r="A2022">
            <v>5215</v>
          </cell>
          <cell r="B2022" t="str">
            <v>Transmission Charges Recovered</v>
          </cell>
        </row>
        <row r="2023">
          <cell r="A2023">
            <v>5305</v>
          </cell>
          <cell r="B2023" t="str">
            <v>Supervision</v>
          </cell>
        </row>
        <row r="2024">
          <cell r="A2024">
            <v>5310</v>
          </cell>
          <cell r="B2024" t="str">
            <v>Meter Reading Expense</v>
          </cell>
        </row>
        <row r="2025">
          <cell r="A2025">
            <v>5315</v>
          </cell>
          <cell r="B2025" t="str">
            <v>Customer Billing</v>
          </cell>
        </row>
        <row r="2026">
          <cell r="A2026">
            <v>5320</v>
          </cell>
          <cell r="B2026" t="str">
            <v>Collecting</v>
          </cell>
        </row>
        <row r="2027">
          <cell r="A2027">
            <v>5325</v>
          </cell>
          <cell r="B2027" t="str">
            <v>Collecting- Cash Over and Short</v>
          </cell>
        </row>
        <row r="2028">
          <cell r="A2028">
            <v>5330</v>
          </cell>
          <cell r="B2028" t="str">
            <v>Collection Charges</v>
          </cell>
        </row>
        <row r="2029">
          <cell r="A2029">
            <v>5335</v>
          </cell>
          <cell r="B2029" t="str">
            <v>Bad Debt Expense</v>
          </cell>
        </row>
        <row r="2030">
          <cell r="A2030">
            <v>5340</v>
          </cell>
          <cell r="B2030" t="str">
            <v>Miscellaneous Customer Accounts Expenses</v>
          </cell>
        </row>
        <row r="2031">
          <cell r="A2031">
            <v>5405</v>
          </cell>
          <cell r="B2031" t="str">
            <v>Supervision</v>
          </cell>
        </row>
        <row r="2032">
          <cell r="A2032">
            <v>5410</v>
          </cell>
          <cell r="B2032" t="str">
            <v>Community Relations - Sundry</v>
          </cell>
        </row>
        <row r="2033">
          <cell r="A2033">
            <v>5415</v>
          </cell>
          <cell r="B2033" t="str">
            <v>Energy Conservation</v>
          </cell>
        </row>
        <row r="2034">
          <cell r="A2034">
            <v>5420</v>
          </cell>
          <cell r="B2034" t="str">
            <v>Community Safety Program</v>
          </cell>
        </row>
        <row r="2035">
          <cell r="A2035">
            <v>5425</v>
          </cell>
          <cell r="B2035" t="str">
            <v>Miscellaneous Customer Service and Informational Expenses</v>
          </cell>
        </row>
        <row r="2036">
          <cell r="A2036">
            <v>5505</v>
          </cell>
          <cell r="B2036" t="str">
            <v>Supervision</v>
          </cell>
        </row>
        <row r="2037">
          <cell r="A2037">
            <v>5510</v>
          </cell>
          <cell r="B2037" t="str">
            <v>Demonstrating and Selling Expense</v>
          </cell>
        </row>
        <row r="2038">
          <cell r="A2038">
            <v>5515</v>
          </cell>
          <cell r="B2038" t="str">
            <v>Advertising Expense</v>
          </cell>
        </row>
        <row r="2039">
          <cell r="A2039">
            <v>5520</v>
          </cell>
          <cell r="B2039" t="str">
            <v>Miscellaneous Sales Expense</v>
          </cell>
        </row>
        <row r="2040">
          <cell r="A2040">
            <v>5605</v>
          </cell>
          <cell r="B2040" t="str">
            <v>Executive Salaries and Expenses</v>
          </cell>
        </row>
        <row r="2041">
          <cell r="A2041">
            <v>5610</v>
          </cell>
          <cell r="B2041" t="str">
            <v>Management Salaries and Expenses</v>
          </cell>
        </row>
        <row r="2042">
          <cell r="A2042">
            <v>5615</v>
          </cell>
          <cell r="B2042" t="str">
            <v>General Administrative Salaries and Expenses</v>
          </cell>
        </row>
        <row r="2043">
          <cell r="A2043">
            <v>5620</v>
          </cell>
          <cell r="B2043" t="str">
            <v>Office Supplies and Expenses</v>
          </cell>
        </row>
        <row r="2044">
          <cell r="A2044">
            <v>5625</v>
          </cell>
          <cell r="B2044" t="str">
            <v>Administrative Expense Transferred?Credit</v>
          </cell>
        </row>
        <row r="2045">
          <cell r="A2045">
            <v>5630</v>
          </cell>
          <cell r="B2045" t="str">
            <v>Outside Services Employed</v>
          </cell>
        </row>
        <row r="2046">
          <cell r="A2046">
            <v>5635</v>
          </cell>
          <cell r="B2046" t="str">
            <v>Property Insurance</v>
          </cell>
        </row>
        <row r="2047">
          <cell r="A2047">
            <v>5640</v>
          </cell>
          <cell r="B2047" t="str">
            <v>Injuries and Damages</v>
          </cell>
        </row>
        <row r="2048">
          <cell r="A2048">
            <v>5645</v>
          </cell>
          <cell r="B2048" t="str">
            <v>Employee Pensions and Benefits</v>
          </cell>
        </row>
        <row r="2049">
          <cell r="A2049">
            <v>5650</v>
          </cell>
          <cell r="B2049" t="str">
            <v>Franchise Requirements</v>
          </cell>
        </row>
        <row r="2050">
          <cell r="A2050">
            <v>5655</v>
          </cell>
          <cell r="B2050" t="str">
            <v>Regulatory Expenses</v>
          </cell>
        </row>
        <row r="2051">
          <cell r="A2051">
            <v>5660</v>
          </cell>
          <cell r="B2051" t="str">
            <v>General Advertising Expenses</v>
          </cell>
        </row>
        <row r="2052">
          <cell r="A2052">
            <v>5665</v>
          </cell>
          <cell r="B2052" t="str">
            <v>Miscellaneous General Expenses</v>
          </cell>
        </row>
        <row r="2053">
          <cell r="A2053">
            <v>5670</v>
          </cell>
          <cell r="B2053" t="str">
            <v>Rent</v>
          </cell>
        </row>
        <row r="2054">
          <cell r="A2054">
            <v>5675</v>
          </cell>
          <cell r="B2054" t="str">
            <v>Maintenance of General Plant</v>
          </cell>
        </row>
        <row r="2055">
          <cell r="A2055">
            <v>5680</v>
          </cell>
          <cell r="B2055" t="str">
            <v>Electrical Safety Authority Fees</v>
          </cell>
        </row>
        <row r="2056">
          <cell r="A2056">
            <v>5681</v>
          </cell>
          <cell r="B2056" t="str">
            <v>Special Purpose Charge Expense</v>
          </cell>
        </row>
        <row r="2057">
          <cell r="A2057">
            <v>5685</v>
          </cell>
          <cell r="B2057" t="str">
            <v>Independent Market Operator Fees and Penalties</v>
          </cell>
        </row>
        <row r="2058">
          <cell r="A2058">
            <v>5695</v>
          </cell>
          <cell r="B2058" t="str">
            <v>Smart Meter OM&amp;A contra</v>
          </cell>
        </row>
        <row r="2059">
          <cell r="A2059">
            <v>5705</v>
          </cell>
          <cell r="B2059" t="str">
            <v>Amortization expense</v>
          </cell>
        </row>
        <row r="2060">
          <cell r="A2060">
            <v>5710</v>
          </cell>
          <cell r="B2060" t="str">
            <v>Amortization of Limited Term Electric Plant</v>
          </cell>
        </row>
        <row r="2061">
          <cell r="A2061">
            <v>5715</v>
          </cell>
          <cell r="B2061" t="str">
            <v>Amortization of Intangibles and Other Electric Plant</v>
          </cell>
        </row>
        <row r="2062">
          <cell r="A2062">
            <v>5720</v>
          </cell>
          <cell r="B2062" t="str">
            <v>Amortization of Electric Plant Acquisition Adjustments</v>
          </cell>
        </row>
        <row r="2063">
          <cell r="A2063">
            <v>5725</v>
          </cell>
          <cell r="B2063" t="str">
            <v>Miscellaneous Amortization</v>
          </cell>
        </row>
        <row r="2064">
          <cell r="A2064">
            <v>5730</v>
          </cell>
          <cell r="B2064" t="str">
            <v>Amortization of Unrecovered Plant and Regulatory Study Costs</v>
          </cell>
        </row>
        <row r="2065">
          <cell r="A2065">
            <v>5735</v>
          </cell>
          <cell r="B2065" t="str">
            <v>Amortization of Deferred Development Costs</v>
          </cell>
        </row>
        <row r="2066">
          <cell r="A2066">
            <v>5740</v>
          </cell>
          <cell r="B2066" t="str">
            <v>Amortization of Deferred Charges</v>
          </cell>
        </row>
        <row r="2067">
          <cell r="A2067">
            <v>6005</v>
          </cell>
          <cell r="B2067" t="str">
            <v>Interest on Long Term Debt</v>
          </cell>
        </row>
        <row r="2068">
          <cell r="A2068">
            <v>6010</v>
          </cell>
          <cell r="B2068" t="str">
            <v>Amortization of Debt Discount and Expense</v>
          </cell>
        </row>
        <row r="2069">
          <cell r="A2069">
            <v>6015</v>
          </cell>
          <cell r="B2069" t="str">
            <v>Amortization of Premium on Debt?Credit</v>
          </cell>
        </row>
        <row r="2070">
          <cell r="A2070">
            <v>6020</v>
          </cell>
          <cell r="B2070" t="str">
            <v>Amortization of Loss on Reacquired Debt</v>
          </cell>
        </row>
        <row r="2071">
          <cell r="A2071">
            <v>6025</v>
          </cell>
          <cell r="B2071" t="str">
            <v>Amortization of Gain on Reacquired Debt--Credit</v>
          </cell>
        </row>
        <row r="2072">
          <cell r="A2072">
            <v>6030</v>
          </cell>
          <cell r="B2072" t="str">
            <v>Interest on Debt to Associated Companies</v>
          </cell>
        </row>
        <row r="2073">
          <cell r="A2073">
            <v>6035</v>
          </cell>
          <cell r="B2073" t="str">
            <v>Other Interest Expense</v>
          </cell>
        </row>
        <row r="2074">
          <cell r="A2074">
            <v>6040</v>
          </cell>
          <cell r="B2074" t="str">
            <v>Allowance for Borrowed Funds Used During Construction--Credit</v>
          </cell>
        </row>
        <row r="2075">
          <cell r="A2075">
            <v>6042</v>
          </cell>
          <cell r="B2075" t="str">
            <v>Allowance For Other Funds Used During Construction</v>
          </cell>
        </row>
        <row r="2076">
          <cell r="A2076">
            <v>6045</v>
          </cell>
          <cell r="B2076" t="str">
            <v>Interest Expense on Capital Lease Obligations</v>
          </cell>
        </row>
        <row r="2077">
          <cell r="A2077">
            <v>6105</v>
          </cell>
          <cell r="B2077" t="str">
            <v>Taxes Other Than Income Taxes</v>
          </cell>
        </row>
        <row r="2078">
          <cell r="A2078">
            <v>6110</v>
          </cell>
          <cell r="B2078" t="str">
            <v>Income Taxes</v>
          </cell>
        </row>
        <row r="2079">
          <cell r="A2079">
            <v>6115</v>
          </cell>
          <cell r="B2079" t="str">
            <v>Provision for Future Income Taxes</v>
          </cell>
        </row>
        <row r="2080">
          <cell r="A2080">
            <v>6205</v>
          </cell>
          <cell r="B2080" t="str">
            <v>Donations</v>
          </cell>
        </row>
        <row r="2081">
          <cell r="A2081">
            <v>6210</v>
          </cell>
          <cell r="B2081" t="str">
            <v>Life Insurance</v>
          </cell>
        </row>
        <row r="2082">
          <cell r="A2082">
            <v>6215</v>
          </cell>
          <cell r="B2082" t="str">
            <v>Penalties</v>
          </cell>
        </row>
        <row r="2083">
          <cell r="A2083">
            <v>6225</v>
          </cell>
          <cell r="B2083" t="str">
            <v>Other Deductions</v>
          </cell>
        </row>
        <row r="2084">
          <cell r="A2084">
            <v>6305</v>
          </cell>
          <cell r="B2084" t="str">
            <v>Extraordinary Income</v>
          </cell>
        </row>
        <row r="2085">
          <cell r="A2085">
            <v>6310</v>
          </cell>
          <cell r="B2085" t="str">
            <v>Extraordinary Deductions</v>
          </cell>
        </row>
        <row r="2086">
          <cell r="A2086">
            <v>6315</v>
          </cell>
          <cell r="B2086" t="str">
            <v>Taxes, Extraordinary Items</v>
          </cell>
        </row>
        <row r="2087">
          <cell r="A2087">
            <v>6405</v>
          </cell>
          <cell r="B2087" t="str">
            <v>Discontinues Operations - Income/ Gains</v>
          </cell>
        </row>
        <row r="2088">
          <cell r="A2088">
            <v>6410</v>
          </cell>
          <cell r="B2088" t="str">
            <v>Discontinued Operations - Deductions/ Losses</v>
          </cell>
        </row>
        <row r="2089">
          <cell r="A2089">
            <v>8810</v>
          </cell>
          <cell r="B2089" t="str">
            <v>HHSI - HCE - Intercompany Clearing</v>
          </cell>
        </row>
        <row r="2090">
          <cell r="A2090">
            <v>8811</v>
          </cell>
          <cell r="B2090" t="str">
            <v>HHSI - Water Heater - Intercompany Clearing</v>
          </cell>
        </row>
        <row r="2091">
          <cell r="A2091">
            <v>8812</v>
          </cell>
          <cell r="B2091" t="str">
            <v>HHSI - Corporate - Intercompany Clearing</v>
          </cell>
        </row>
        <row r="2092">
          <cell r="A2092">
            <v>8820</v>
          </cell>
          <cell r="B2092" t="str">
            <v>HESI - MSP - Intercompany Clearing</v>
          </cell>
        </row>
        <row r="2093">
          <cell r="A2093">
            <v>8821</v>
          </cell>
          <cell r="B2093" t="str">
            <v>HESI - Water Heater - Intercompany Clearing</v>
          </cell>
        </row>
        <row r="2094">
          <cell r="A2094">
            <v>8822</v>
          </cell>
          <cell r="B2094" t="str">
            <v>HESI - Corporate - Intercompany Clearing</v>
          </cell>
        </row>
        <row r="2095">
          <cell r="A2095">
            <v>8830</v>
          </cell>
          <cell r="B2095" t="str">
            <v>Customer Service Clearing</v>
          </cell>
        </row>
        <row r="2096">
          <cell r="A2096">
            <v>9040</v>
          </cell>
          <cell r="B2096" t="str">
            <v>Stores Burden Pool</v>
          </cell>
        </row>
        <row r="2097">
          <cell r="A2097">
            <v>9041</v>
          </cell>
          <cell r="B2097" t="str">
            <v>Procurement Burden Pool</v>
          </cell>
        </row>
        <row r="2098">
          <cell r="A2098">
            <v>9073</v>
          </cell>
          <cell r="B2098" t="str">
            <v>Fleet Burden Pool</v>
          </cell>
        </row>
        <row r="2099">
          <cell r="A2099">
            <v>9080</v>
          </cell>
          <cell r="B2099" t="str">
            <v>Engineering Burden Pool</v>
          </cell>
        </row>
        <row r="2100">
          <cell r="A2100">
            <v>9090</v>
          </cell>
          <cell r="B2100" t="str">
            <v>Payroll Burden Pool</v>
          </cell>
        </row>
        <row r="2101">
          <cell r="A2101">
            <v>9092</v>
          </cell>
          <cell r="B2101" t="str">
            <v>Business Projects Allocation Pool</v>
          </cell>
        </row>
        <row r="2102">
          <cell r="A2102">
            <v>9093</v>
          </cell>
          <cell r="B2102" t="str">
            <v>Cyber Security Allocation Pool</v>
          </cell>
        </row>
        <row r="2103">
          <cell r="A2103">
            <v>9096</v>
          </cell>
          <cell r="B2103" t="str">
            <v>Building Allocation Pool</v>
          </cell>
        </row>
        <row r="2104">
          <cell r="A2104">
            <v>9098</v>
          </cell>
          <cell r="B2104" t="str">
            <v>Business Applications Pool</v>
          </cell>
        </row>
        <row r="2105">
          <cell r="A2105">
            <v>9099</v>
          </cell>
          <cell r="B2105" t="str">
            <v>PC Services Pool</v>
          </cell>
        </row>
        <row r="2106">
          <cell r="A2106">
            <v>9908</v>
          </cell>
          <cell r="B2106" t="str">
            <v>HHSI - HCE Clearing Account - ADP</v>
          </cell>
        </row>
        <row r="2107">
          <cell r="A2107">
            <v>9909</v>
          </cell>
          <cell r="B2107" t="str">
            <v>Customer Service Clearing Account - ADP</v>
          </cell>
        </row>
        <row r="2108">
          <cell r="A2108">
            <v>9910</v>
          </cell>
          <cell r="B2108" t="str">
            <v>Customer Service Clearing Account - Daffron</v>
          </cell>
        </row>
        <row r="2109">
          <cell r="A2109">
            <v>9911</v>
          </cell>
          <cell r="B2109" t="str">
            <v>Hamilton Utilities Corporation Clearing Account - ADP</v>
          </cell>
        </row>
        <row r="2110">
          <cell r="A2110">
            <v>9912</v>
          </cell>
          <cell r="B2110" t="str">
            <v>HHSI - HCE Clearing Account - Daffron</v>
          </cell>
        </row>
        <row r="2111">
          <cell r="A2111">
            <v>9913</v>
          </cell>
          <cell r="B2111" t="str">
            <v>HHSI - Water Heater Clearing Account - Daffron</v>
          </cell>
        </row>
        <row r="2112">
          <cell r="A2112">
            <v>9914</v>
          </cell>
          <cell r="B2112" t="str">
            <v>HESI - Water Heater Clearing Account - Daffron</v>
          </cell>
        </row>
        <row r="2113">
          <cell r="A2113">
            <v>9915</v>
          </cell>
          <cell r="B2113" t="str">
            <v>HESI - MSP MSO Clearing Account - Daffron</v>
          </cell>
        </row>
        <row r="2114">
          <cell r="A2114">
            <v>9916</v>
          </cell>
          <cell r="B2114" t="str">
            <v>HESI Solar PV</v>
          </cell>
        </row>
        <row r="2115">
          <cell r="A2115">
            <v>9920</v>
          </cell>
          <cell r="B2115" t="str">
            <v>Atria Clearing Account</v>
          </cell>
        </row>
        <row r="2116">
          <cell r="A2116">
            <v>9950</v>
          </cell>
          <cell r="B2116" t="str">
            <v>Water and Sewer Clearing Account</v>
          </cell>
        </row>
        <row r="2117">
          <cell r="A2117">
            <v>9951</v>
          </cell>
          <cell r="B2117" t="str">
            <v>Daffron Legacy Clearing Account</v>
          </cell>
        </row>
        <row r="2118">
          <cell r="A2118">
            <v>9996</v>
          </cell>
          <cell r="B2118" t="str">
            <v>City Call Centre Clearing</v>
          </cell>
        </row>
        <row r="2119">
          <cell r="A2119">
            <v>9997</v>
          </cell>
          <cell r="B2119" t="str">
            <v>Regulatory Clearing</v>
          </cell>
        </row>
        <row r="2120">
          <cell r="A2120">
            <v>9998</v>
          </cell>
          <cell r="B2120" t="str">
            <v>Compensation / Leave of Absence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showGridLines="0" tabSelected="1" topLeftCell="A17" workbookViewId="0">
      <selection activeCell="F25" sqref="F25"/>
    </sheetView>
  </sheetViews>
  <sheetFormatPr defaultColWidth="8.88671875" defaultRowHeight="13.8" x14ac:dyDescent="0.25"/>
  <cols>
    <col min="1" max="1" width="6.33203125" style="2" customWidth="1"/>
    <col min="2" max="2" width="41.33203125" style="2" bestFit="1" customWidth="1"/>
    <col min="3" max="3" width="13.33203125" style="2" bestFit="1" customWidth="1"/>
    <col min="4" max="4" width="15.6640625" style="2" bestFit="1" customWidth="1"/>
    <col min="5" max="5" width="13.33203125" style="2" bestFit="1" customWidth="1"/>
    <col min="6" max="6" width="15" style="2" bestFit="1" customWidth="1"/>
    <col min="7" max="7" width="13.33203125" style="2" bestFit="1" customWidth="1"/>
    <col min="8" max="8" width="15" style="2" bestFit="1" customWidth="1"/>
    <col min="9" max="16384" width="8.88671875" style="2"/>
  </cols>
  <sheetData>
    <row r="1" spans="1:8" x14ac:dyDescent="0.25">
      <c r="A1" s="1"/>
      <c r="B1" s="1" t="s">
        <v>0</v>
      </c>
    </row>
    <row r="2" spans="1:8" x14ac:dyDescent="0.25">
      <c r="A2" s="1"/>
      <c r="B2" s="1" t="s">
        <v>1</v>
      </c>
    </row>
    <row r="3" spans="1:8" x14ac:dyDescent="0.25">
      <c r="A3" s="3"/>
    </row>
    <row r="4" spans="1:8" x14ac:dyDescent="0.25"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</row>
    <row r="5" spans="1:8" ht="14.25" customHeight="1" x14ac:dyDescent="0.25">
      <c r="B5" s="5" t="s">
        <v>9</v>
      </c>
      <c r="C5" s="6">
        <v>1.4999999999999999E-2</v>
      </c>
      <c r="D5" s="6">
        <v>1.4999999999999999E-2</v>
      </c>
      <c r="E5" s="6">
        <v>1.4999999999999999E-2</v>
      </c>
      <c r="F5" s="6">
        <v>1.4999999999999999E-2</v>
      </c>
      <c r="G5" s="6">
        <v>1.4999999999999999E-2</v>
      </c>
      <c r="H5" s="6">
        <v>1.4999999999999999E-2</v>
      </c>
    </row>
    <row r="6" spans="1:8" x14ac:dyDescent="0.25">
      <c r="B6" s="5" t="s">
        <v>10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</row>
    <row r="7" spans="1:8" x14ac:dyDescent="0.25">
      <c r="B7" s="5" t="s">
        <v>11</v>
      </c>
      <c r="C7" s="6">
        <v>3.0000000000000001E-3</v>
      </c>
      <c r="D7" s="6">
        <v>3.0000000000000001E-3</v>
      </c>
      <c r="E7" s="6">
        <v>3.0000000000000001E-3</v>
      </c>
      <c r="F7" s="6">
        <v>3.0000000000000001E-3</v>
      </c>
      <c r="G7" s="6">
        <v>3.0000000000000001E-3</v>
      </c>
      <c r="H7" s="6">
        <v>3.0000000000000001E-3</v>
      </c>
    </row>
    <row r="8" spans="1:8" x14ac:dyDescent="0.25">
      <c r="B8" s="5" t="s">
        <v>12</v>
      </c>
      <c r="C8" s="7">
        <f t="shared" ref="C8:E8" si="0">+C5-C6-C7</f>
        <v>1.2E-2</v>
      </c>
      <c r="D8" s="7">
        <f>+D5-D6-D7</f>
        <v>1.2E-2</v>
      </c>
      <c r="E8" s="7">
        <f t="shared" si="0"/>
        <v>1.2E-2</v>
      </c>
      <c r="F8" s="7">
        <f>+F5-F6-F7</f>
        <v>1.2E-2</v>
      </c>
      <c r="G8" s="7">
        <f t="shared" ref="G8:H8" si="1">+G5-G6-G7</f>
        <v>1.2E-2</v>
      </c>
      <c r="H8" s="7">
        <f t="shared" si="1"/>
        <v>1.2E-2</v>
      </c>
    </row>
    <row r="9" spans="1:8" x14ac:dyDescent="0.25">
      <c r="B9" s="4"/>
      <c r="C9" s="4"/>
      <c r="D9" s="4"/>
      <c r="E9" s="4"/>
      <c r="F9" s="4"/>
      <c r="G9" s="4"/>
      <c r="H9" s="4"/>
    </row>
    <row r="10" spans="1:8" x14ac:dyDescent="0.25">
      <c r="B10" s="5" t="s">
        <v>13</v>
      </c>
      <c r="C10" s="7">
        <f>'Threshold Test_ERZ'!g</f>
        <v>-5.7490904970600718E-4</v>
      </c>
      <c r="D10" s="7">
        <f>'Threshold Test_BRZ'!g</f>
        <v>1.8439539625771346E-2</v>
      </c>
      <c r="E10" s="7">
        <f>'Threshold Test_GRZ'!g</f>
        <v>-1.9448161398153974E-3</v>
      </c>
      <c r="F10" s="7">
        <f>'Threshold Test_PRZ'!g</f>
        <v>2.307643077712429E-2</v>
      </c>
      <c r="G10" s="7">
        <f>'Threshold Test_HRZ'!g</f>
        <v>3.0436606948413658E-2</v>
      </c>
      <c r="H10" s="8"/>
    </row>
    <row r="11" spans="1:8" x14ac:dyDescent="0.25">
      <c r="B11" s="4"/>
      <c r="C11" s="4"/>
      <c r="D11" s="4"/>
      <c r="E11" s="4"/>
      <c r="F11" s="4"/>
      <c r="G11" s="4"/>
      <c r="H11" s="4"/>
    </row>
    <row r="12" spans="1:8" x14ac:dyDescent="0.25">
      <c r="B12" s="5" t="s">
        <v>14</v>
      </c>
      <c r="C12" s="9">
        <f>'Threshold Test_ERZ'!E13</f>
        <v>2013</v>
      </c>
      <c r="D12" s="9">
        <f>'Threshold Test_BRZ'!E13</f>
        <v>2015</v>
      </c>
      <c r="E12" s="9">
        <f>'Threshold Test_GRZ'!E13</f>
        <v>2016</v>
      </c>
      <c r="F12" s="9">
        <f>'Threshold Test_PRZ'!E13</f>
        <v>2017</v>
      </c>
      <c r="G12" s="9">
        <f>'Threshold Test_HRZ'!E13</f>
        <v>2019</v>
      </c>
      <c r="H12" s="10"/>
    </row>
    <row r="13" spans="1:8" x14ac:dyDescent="0.25">
      <c r="B13" s="5" t="s">
        <v>15</v>
      </c>
      <c r="C13" s="11">
        <f>'Threshold Test_ERZ'!E14</f>
        <v>7</v>
      </c>
      <c r="D13" s="11">
        <f>'Threshold Test_BRZ'!E14</f>
        <v>5</v>
      </c>
      <c r="E13" s="11">
        <f>'Threshold Test_GRZ'!E14</f>
        <v>4</v>
      </c>
      <c r="F13" s="11">
        <f>'Threshold Test_PRZ'!E14</f>
        <v>3</v>
      </c>
      <c r="G13" s="11">
        <f>'Threshold Test_HRZ'!E14</f>
        <v>1</v>
      </c>
      <c r="H13" s="12"/>
    </row>
    <row r="14" spans="1:8" x14ac:dyDescent="0.25">
      <c r="B14" s="5" t="s">
        <v>12</v>
      </c>
      <c r="C14" s="7">
        <f>C8</f>
        <v>1.2E-2</v>
      </c>
      <c r="D14" s="7">
        <f>D8</f>
        <v>1.2E-2</v>
      </c>
      <c r="E14" s="7">
        <f>E8</f>
        <v>1.2E-2</v>
      </c>
      <c r="F14" s="7">
        <f>F8</f>
        <v>1.2E-2</v>
      </c>
      <c r="G14" s="7">
        <f>G8</f>
        <v>1.2E-2</v>
      </c>
      <c r="H14" s="8"/>
    </row>
    <row r="15" spans="1:8" x14ac:dyDescent="0.25">
      <c r="B15" s="5" t="s">
        <v>13</v>
      </c>
      <c r="C15" s="7">
        <f>C10</f>
        <v>-5.7490904970600718E-4</v>
      </c>
      <c r="D15" s="7">
        <f>D10</f>
        <v>1.8439539625771346E-2</v>
      </c>
      <c r="E15" s="7">
        <f>E10</f>
        <v>-1.9448161398153974E-3</v>
      </c>
      <c r="F15" s="7">
        <f>F10</f>
        <v>2.307643077712429E-2</v>
      </c>
      <c r="G15" s="7">
        <f>G10</f>
        <v>3.0436606948413658E-2</v>
      </c>
      <c r="H15" s="8"/>
    </row>
    <row r="16" spans="1:8" x14ac:dyDescent="0.25">
      <c r="B16" s="5" t="s">
        <v>16</v>
      </c>
      <c r="C16" s="13">
        <v>0.1</v>
      </c>
      <c r="D16" s="13">
        <v>0.1</v>
      </c>
      <c r="E16" s="13">
        <v>0.1</v>
      </c>
      <c r="F16" s="13">
        <v>0.1</v>
      </c>
      <c r="G16" s="13">
        <v>0.1</v>
      </c>
      <c r="H16" s="14"/>
    </row>
    <row r="17" spans="2:8" x14ac:dyDescent="0.25">
      <c r="B17" s="5" t="s">
        <v>17</v>
      </c>
      <c r="C17" s="15">
        <f>'Threshold Test_ERZ'!RB</f>
        <v>610456833.28499997</v>
      </c>
      <c r="D17" s="15">
        <f>'Threshold Test_BRZ'!RB</f>
        <v>404618521.10000002</v>
      </c>
      <c r="E17" s="15">
        <f>'Threshold Test_GRZ'!RB</f>
        <v>151391729.90529081</v>
      </c>
      <c r="F17" s="15">
        <f>'Threshold Test_PRZ'!RB</f>
        <v>1082805165.2781081</v>
      </c>
      <c r="G17" s="15">
        <f>'Threshold Test_HRZ'!RB</f>
        <v>555697950.2515626</v>
      </c>
      <c r="H17" s="15">
        <f t="shared" ref="H17:H23" si="2">SUM(C17:G17)</f>
        <v>2804970199.8199615</v>
      </c>
    </row>
    <row r="18" spans="2:8" x14ac:dyDescent="0.25">
      <c r="B18" s="5" t="s">
        <v>18</v>
      </c>
      <c r="C18" s="16">
        <f>'Threshold Test_ERZ'!d</f>
        <v>28721695</v>
      </c>
      <c r="D18" s="16">
        <f>'Threshold Test_BRZ'!d</f>
        <v>15227319</v>
      </c>
      <c r="E18" s="16">
        <f>'Threshold Test_GRZ'!d</f>
        <v>6295623.6832013158</v>
      </c>
      <c r="F18" s="16">
        <f>'Threshold Test_PRZ'!d</f>
        <v>52272172.962740391</v>
      </c>
      <c r="G18" s="16">
        <f>'Threshold Test_HRZ'!d</f>
        <v>23877061.199271001</v>
      </c>
      <c r="H18" s="16">
        <f t="shared" si="2"/>
        <v>126393871.8452127</v>
      </c>
    </row>
    <row r="19" spans="2:8" x14ac:dyDescent="0.25">
      <c r="B19" s="17" t="s">
        <v>19</v>
      </c>
      <c r="C19" s="19">
        <f>'Threshold Test_ERZ'!E74/1000000</f>
        <v>39.055548757215433</v>
      </c>
      <c r="D19" s="19">
        <f>'Threshold Test_BRZ'!E69/1000000</f>
        <v>30.748905348025637</v>
      </c>
      <c r="E19" s="19">
        <f>'Threshold Test_GRZ'!E67/1000000</f>
        <v>8.4900918965480443</v>
      </c>
      <c r="F19" s="19">
        <f>'Threshold Test_PRZ'!E66/1000000</f>
        <v>98.534731639631062</v>
      </c>
      <c r="G19" s="19">
        <f>'Threshold Test_HRZ'!E61/1000000</f>
        <v>50.049665537188943</v>
      </c>
      <c r="H19" s="18">
        <f t="shared" si="2"/>
        <v>226.87894317860912</v>
      </c>
    </row>
    <row r="20" spans="2:8" x14ac:dyDescent="0.25">
      <c r="B20" s="17" t="s">
        <v>20</v>
      </c>
      <c r="C20" s="19">
        <f>'Threshold Test_ERZ'!E75/1000000</f>
        <v>39.140747701018825</v>
      </c>
      <c r="D20" s="19">
        <f>'Threshold Test_BRZ'!E70/1000000</f>
        <v>31.178121621887435</v>
      </c>
      <c r="E20" s="19">
        <f>'Threshold Test_GRZ'!E68/1000000</f>
        <v>8.5057907910939274</v>
      </c>
      <c r="F20" s="19">
        <f>'Threshold Test_PRZ'!E67/1000000</f>
        <v>99.985468341561358</v>
      </c>
      <c r="G20" s="19">
        <f>'Threshold Test_HRZ'!E62/1000000</f>
        <v>51.067703093354268</v>
      </c>
      <c r="H20" s="18">
        <f t="shared" si="2"/>
        <v>229.87783154891582</v>
      </c>
    </row>
    <row r="21" spans="2:8" x14ac:dyDescent="0.25">
      <c r="B21" s="17" t="s">
        <v>21</v>
      </c>
      <c r="C21" s="19">
        <f>'Threshold Test_ERZ'!E76/1000000</f>
        <v>39.226919462724318</v>
      </c>
      <c r="D21" s="19">
        <f>'Threshold Test_BRZ'!E71/1000000</f>
        <v>31.620498016131357</v>
      </c>
      <c r="E21" s="19">
        <f>'Threshold Test_GRZ'!E69/1000000</f>
        <v>8.5216471745333102</v>
      </c>
      <c r="F21" s="19">
        <f>'Threshold Test_PRZ'!E68/1000000</f>
        <v>101.48749344289368</v>
      </c>
      <c r="G21" s="19">
        <f>'Threshold Test_HRZ'!E63/1000000</f>
        <v>52.129314536456789</v>
      </c>
      <c r="H21" s="18">
        <f t="shared" si="2"/>
        <v>232.98587263273947</v>
      </c>
    </row>
    <row r="22" spans="2:8" x14ac:dyDescent="0.25">
      <c r="B22" s="17" t="s">
        <v>22</v>
      </c>
      <c r="C22" s="19">
        <f>'Threshold Test_ERZ'!E77/1000000</f>
        <v>39.314075150153549</v>
      </c>
      <c r="D22" s="19">
        <f>'Threshold Test_BRZ'!E72/1000000</f>
        <v>32.076438030761977</v>
      </c>
      <c r="E22" s="19">
        <f>'Threshold Test_GRZ'!E70/1000000</f>
        <v>8.537662626770528</v>
      </c>
      <c r="F22" s="19">
        <f>'Threshold Test_PRZ'!E69/1000000</f>
        <v>103.0426201602577</v>
      </c>
      <c r="G22" s="19">
        <f>'Threshold Test_HRZ'!E64/1000000</f>
        <v>53.236364909304889</v>
      </c>
      <c r="H22" s="18">
        <f t="shared" si="2"/>
        <v>236.20716087724861</v>
      </c>
    </row>
    <row r="23" spans="2:8" x14ac:dyDescent="0.25">
      <c r="B23" s="17" t="s">
        <v>23</v>
      </c>
      <c r="C23" s="19">
        <f>'Threshold Test_ERZ'!E78/1000000</f>
        <v>39.402225997959356</v>
      </c>
      <c r="D23" s="19">
        <f>'Threshold Test_BRZ'!E73/1000000</f>
        <v>32.54635753742253</v>
      </c>
      <c r="E23" s="19">
        <f>'Threshold Test_GRZ'!E71/1000000</f>
        <v>8.5538387435592753</v>
      </c>
      <c r="F23" s="19">
        <f>'Threshold Test_PRZ'!E70/1000000</f>
        <v>104.65272581356152</v>
      </c>
      <c r="G23" s="19">
        <f>'Threshold Test_HRZ'!E65/1000000</f>
        <v>54.390799081982472</v>
      </c>
      <c r="H23" s="18">
        <f t="shared" si="2"/>
        <v>239.54594717448515</v>
      </c>
    </row>
    <row r="24" spans="2:8" x14ac:dyDescent="0.25">
      <c r="B24" s="17" t="s">
        <v>24</v>
      </c>
      <c r="C24" s="19">
        <f t="shared" ref="C24:H24" si="3">SUM(C19:C23)</f>
        <v>196.13951706907147</v>
      </c>
      <c r="D24" s="19">
        <f t="shared" si="3"/>
        <v>158.17032055422894</v>
      </c>
      <c r="E24" s="19">
        <f t="shared" si="3"/>
        <v>42.609031232505089</v>
      </c>
      <c r="F24" s="19">
        <f t="shared" si="3"/>
        <v>507.70303939790534</v>
      </c>
      <c r="G24" s="19">
        <f t="shared" si="3"/>
        <v>260.87384715828739</v>
      </c>
      <c r="H24" s="19">
        <f t="shared" si="3"/>
        <v>1165.4957554119983</v>
      </c>
    </row>
    <row r="25" spans="2:8" x14ac:dyDescent="0.25">
      <c r="B25" s="20"/>
      <c r="G25" s="20"/>
    </row>
    <row r="26" spans="2:8" x14ac:dyDescent="0.25">
      <c r="B26" s="67" t="s">
        <v>69</v>
      </c>
      <c r="C26" s="68" t="s">
        <v>73</v>
      </c>
      <c r="H26" s="63"/>
    </row>
    <row r="27" spans="2:8" x14ac:dyDescent="0.25">
      <c r="B27" s="66" t="s">
        <v>70</v>
      </c>
      <c r="C27" s="69">
        <f>1456.5</f>
        <v>1456.5</v>
      </c>
    </row>
    <row r="28" spans="2:8" x14ac:dyDescent="0.25">
      <c r="B28" s="66" t="s">
        <v>71</v>
      </c>
      <c r="C28" s="69">
        <f>H24</f>
        <v>1165.4957554119983</v>
      </c>
    </row>
    <row r="29" spans="2:8" x14ac:dyDescent="0.25">
      <c r="B29" s="70" t="s">
        <v>72</v>
      </c>
      <c r="C29" s="71">
        <f>C27-C28</f>
        <v>291.00424458800171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0"/>
  <sheetViews>
    <sheetView showGridLines="0" topLeftCell="A55" zoomScaleNormal="100" workbookViewId="0">
      <selection activeCell="B12" sqref="B12"/>
    </sheetView>
  </sheetViews>
  <sheetFormatPr defaultColWidth="9.109375" defaultRowHeight="15" x14ac:dyDescent="0.25"/>
  <cols>
    <col min="1" max="1" width="10.6640625" style="22" customWidth="1"/>
    <col min="2" max="2" width="13.6640625" style="22" customWidth="1"/>
    <col min="3" max="3" width="61.44140625" style="22" customWidth="1"/>
    <col min="4" max="4" width="3.5546875" style="22" customWidth="1"/>
    <col min="5" max="5" width="27.5546875" style="22" customWidth="1"/>
    <col min="6" max="6" width="39.109375" style="22" bestFit="1" customWidth="1"/>
    <col min="7" max="7" width="16.88671875" style="22" hidden="1" customWidth="1"/>
    <col min="8" max="8" width="15.5546875" style="22" bestFit="1" customWidth="1"/>
    <col min="9" max="16384" width="9.109375" style="22"/>
  </cols>
  <sheetData>
    <row r="1" spans="1:8" ht="15.6" x14ac:dyDescent="0.3">
      <c r="A1" s="21"/>
      <c r="B1" s="21"/>
      <c r="C1" s="21"/>
      <c r="D1" s="21"/>
      <c r="E1" s="21"/>
      <c r="F1" s="21"/>
      <c r="H1" s="23" t="s">
        <v>25</v>
      </c>
    </row>
    <row r="2" spans="1:8" s="21" customFormat="1" ht="17.399999999999999" x14ac:dyDescent="0.3">
      <c r="C2" s="24"/>
    </row>
    <row r="3" spans="1:8" s="21" customFormat="1" ht="17.399999999999999" x14ac:dyDescent="0.3">
      <c r="C3" s="24"/>
    </row>
    <row r="4" spans="1:8" s="21" customFormat="1" ht="17.399999999999999" x14ac:dyDescent="0.3">
      <c r="C4" s="24"/>
    </row>
    <row r="5" spans="1:8" s="21" customFormat="1" ht="17.399999999999999" x14ac:dyDescent="0.3">
      <c r="C5" s="24"/>
    </row>
    <row r="6" spans="1:8" s="21" customFormat="1" x14ac:dyDescent="0.25"/>
    <row r="7" spans="1:8" s="21" customFormat="1" x14ac:dyDescent="0.25"/>
    <row r="8" spans="1:8" s="21" customFormat="1" ht="27.75" customHeight="1" x14ac:dyDescent="0.3">
      <c r="A8" s="25" t="s">
        <v>26</v>
      </c>
    </row>
    <row r="9" spans="1:8" s="21" customFormat="1" ht="22.8" x14ac:dyDescent="0.25">
      <c r="C9" s="64" t="s">
        <v>27</v>
      </c>
      <c r="D9" s="64"/>
      <c r="E9" s="64"/>
    </row>
    <row r="10" spans="1:8" s="21" customFormat="1" ht="24.6" x14ac:dyDescent="0.4">
      <c r="C10" s="26"/>
    </row>
    <row r="11" spans="1:8" s="21" customFormat="1" x14ac:dyDescent="0.25"/>
    <row r="12" spans="1:8" s="21" customFormat="1" x14ac:dyDescent="0.25"/>
    <row r="13" spans="1:8" s="21" customFormat="1" ht="15.6" x14ac:dyDescent="0.3">
      <c r="C13" s="27" t="s">
        <v>28</v>
      </c>
      <c r="E13" s="28">
        <v>2013</v>
      </c>
    </row>
    <row r="14" spans="1:8" s="21" customFormat="1" ht="15.6" x14ac:dyDescent="0.3">
      <c r="C14" s="27" t="s">
        <v>29</v>
      </c>
      <c r="E14" s="28">
        <v>7</v>
      </c>
      <c r="F14" s="25"/>
    </row>
    <row r="15" spans="1:8" s="21" customFormat="1" x14ac:dyDescent="0.25">
      <c r="E15" s="29"/>
    </row>
    <row r="16" spans="1:8" s="21" customFormat="1" ht="15.6" x14ac:dyDescent="0.3">
      <c r="C16" s="30" t="s">
        <v>12</v>
      </c>
      <c r="D16" s="31"/>
      <c r="E16" s="32">
        <f>1.5%-0.3%</f>
        <v>1.2E-2</v>
      </c>
      <c r="F16" s="25"/>
    </row>
    <row r="17" spans="3:7" s="21" customFormat="1" ht="15.6" x14ac:dyDescent="0.3">
      <c r="C17" s="27" t="s">
        <v>30</v>
      </c>
    </row>
    <row r="18" spans="3:7" s="21" customFormat="1" ht="15.6" x14ac:dyDescent="0.3">
      <c r="C18" s="33" t="s">
        <v>31</v>
      </c>
      <c r="E18" s="34">
        <v>132802853.22483614</v>
      </c>
      <c r="F18" s="27"/>
      <c r="G18" s="21">
        <v>2018</v>
      </c>
    </row>
    <row r="19" spans="3:7" s="21" customFormat="1" ht="15.6" x14ac:dyDescent="0.3">
      <c r="C19" s="35" t="s">
        <v>32</v>
      </c>
      <c r="E19" s="34">
        <v>133185701.55039999</v>
      </c>
      <c r="F19" s="27"/>
      <c r="G19" s="21">
        <v>2013</v>
      </c>
    </row>
    <row r="20" spans="3:7" s="21" customFormat="1" ht="15.6" x14ac:dyDescent="0.3">
      <c r="C20" s="30" t="s">
        <v>13</v>
      </c>
      <c r="D20" s="31"/>
      <c r="E20" s="36">
        <f>IF(ISERROR(E18/E19-1),0,(E18/E19-1)/(G18-G19))</f>
        <v>-5.7490904970600718E-4</v>
      </c>
      <c r="F20" s="25"/>
    </row>
    <row r="21" spans="3:7" s="21" customFormat="1" ht="15.6" x14ac:dyDescent="0.3">
      <c r="C21" s="30" t="s">
        <v>16</v>
      </c>
      <c r="D21" s="31"/>
      <c r="E21" s="37">
        <v>0.1</v>
      </c>
      <c r="F21" s="27"/>
    </row>
    <row r="22" spans="3:7" s="21" customFormat="1" ht="15.6" x14ac:dyDescent="0.3">
      <c r="C22" s="27" t="s">
        <v>33</v>
      </c>
      <c r="E22" s="29"/>
    </row>
    <row r="23" spans="3:7" s="21" customFormat="1" x14ac:dyDescent="0.25">
      <c r="C23" s="21" t="s">
        <v>34</v>
      </c>
      <c r="E23" s="38">
        <v>541300088</v>
      </c>
    </row>
    <row r="24" spans="3:7" s="21" customFormat="1" x14ac:dyDescent="0.25">
      <c r="C24" s="39" t="s">
        <v>35</v>
      </c>
      <c r="E24" s="38">
        <v>4371726</v>
      </c>
    </row>
    <row r="25" spans="3:7" s="21" customFormat="1" x14ac:dyDescent="0.25">
      <c r="C25" s="39" t="s">
        <v>36</v>
      </c>
      <c r="E25" s="38">
        <v>46257875</v>
      </c>
    </row>
    <row r="26" spans="3:7" s="21" customFormat="1" x14ac:dyDescent="0.25">
      <c r="C26" s="39" t="s">
        <v>37</v>
      </c>
      <c r="E26" s="38">
        <v>-1026755</v>
      </c>
    </row>
    <row r="27" spans="3:7" s="21" customFormat="1" x14ac:dyDescent="0.25">
      <c r="C27" s="39" t="s">
        <v>38</v>
      </c>
      <c r="E27" s="38">
        <v>0</v>
      </c>
    </row>
    <row r="28" spans="3:7" s="21" customFormat="1" x14ac:dyDescent="0.25">
      <c r="C28" s="39" t="s">
        <v>39</v>
      </c>
      <c r="E28" s="38">
        <v>-4371726</v>
      </c>
    </row>
    <row r="29" spans="3:7" s="21" customFormat="1" x14ac:dyDescent="0.25">
      <c r="C29" s="21" t="s">
        <v>40</v>
      </c>
      <c r="E29" s="38">
        <v>586531208</v>
      </c>
    </row>
    <row r="30" spans="3:7" s="21" customFormat="1" x14ac:dyDescent="0.25">
      <c r="E30" s="38"/>
    </row>
    <row r="31" spans="3:7" s="21" customFormat="1" x14ac:dyDescent="0.25">
      <c r="C31" s="21" t="s">
        <v>41</v>
      </c>
      <c r="E31" s="40">
        <f>(E23+E29)/2</f>
        <v>563915648</v>
      </c>
    </row>
    <row r="32" spans="3:7" s="21" customFormat="1" x14ac:dyDescent="0.25">
      <c r="E32" s="38"/>
    </row>
    <row r="33" spans="3:6" s="21" customFormat="1" x14ac:dyDescent="0.25">
      <c r="C33" s="39" t="s">
        <v>42</v>
      </c>
      <c r="E33" s="38">
        <v>45750490</v>
      </c>
    </row>
    <row r="34" spans="3:6" s="21" customFormat="1" ht="15.6" x14ac:dyDescent="0.3">
      <c r="C34" s="41" t="s">
        <v>43</v>
      </c>
      <c r="E34" s="38">
        <v>28721695</v>
      </c>
      <c r="F34" s="27"/>
    </row>
    <row r="35" spans="3:6" s="21" customFormat="1" x14ac:dyDescent="0.25">
      <c r="C35" s="41" t="s">
        <v>44</v>
      </c>
      <c r="E35" s="38">
        <v>0</v>
      </c>
    </row>
    <row r="36" spans="3:6" s="21" customFormat="1" x14ac:dyDescent="0.25">
      <c r="C36" s="41" t="s">
        <v>45</v>
      </c>
      <c r="E36" s="38">
        <v>-1026755</v>
      </c>
    </row>
    <row r="37" spans="3:6" s="21" customFormat="1" x14ac:dyDescent="0.25">
      <c r="C37" s="39" t="s">
        <v>46</v>
      </c>
      <c r="E37" s="38">
        <v>73445430</v>
      </c>
    </row>
    <row r="38" spans="3:6" s="21" customFormat="1" x14ac:dyDescent="0.25">
      <c r="C38" s="39"/>
      <c r="E38" s="38"/>
    </row>
    <row r="39" spans="3:6" s="21" customFormat="1" x14ac:dyDescent="0.25">
      <c r="C39" s="21" t="s">
        <v>47</v>
      </c>
      <c r="E39" s="40">
        <f>(E33+E37)/2</f>
        <v>59597960</v>
      </c>
    </row>
    <row r="40" spans="3:6" s="21" customFormat="1" x14ac:dyDescent="0.25">
      <c r="E40" s="38"/>
    </row>
    <row r="41" spans="3:6" s="21" customFormat="1" ht="15.6" x14ac:dyDescent="0.3">
      <c r="C41" s="27" t="s">
        <v>48</v>
      </c>
      <c r="E41" s="40">
        <f>E31-E39</f>
        <v>504317688</v>
      </c>
      <c r="F41" s="27"/>
    </row>
    <row r="42" spans="3:6" s="21" customFormat="1" x14ac:dyDescent="0.25">
      <c r="E42" s="42"/>
    </row>
    <row r="43" spans="3:6" s="21" customFormat="1" x14ac:dyDescent="0.25">
      <c r="E43" s="42"/>
    </row>
    <row r="44" spans="3:6" s="21" customFormat="1" ht="15.6" x14ac:dyDescent="0.3">
      <c r="C44" s="27" t="s">
        <v>49</v>
      </c>
      <c r="E44" s="42"/>
    </row>
    <row r="45" spans="3:6" s="21" customFormat="1" x14ac:dyDescent="0.25">
      <c r="C45" s="39" t="s">
        <v>50</v>
      </c>
      <c r="E45" s="38">
        <v>786215891</v>
      </c>
    </row>
    <row r="46" spans="3:6" s="21" customFormat="1" x14ac:dyDescent="0.25">
      <c r="C46" s="39" t="s">
        <v>51</v>
      </c>
      <c r="E46" s="43">
        <v>0.13500000000000001</v>
      </c>
    </row>
    <row r="47" spans="3:6" s="21" customFormat="1" ht="15.6" x14ac:dyDescent="0.3">
      <c r="C47" s="27" t="s">
        <v>49</v>
      </c>
      <c r="E47" s="40">
        <f>E45*E46</f>
        <v>106139145.28500001</v>
      </c>
      <c r="F47" s="27"/>
    </row>
    <row r="48" spans="3:6" s="21" customFormat="1" x14ac:dyDescent="0.25">
      <c r="E48" s="42"/>
    </row>
    <row r="49" spans="3:6" s="21" customFormat="1" ht="16.2" thickBot="1" x14ac:dyDescent="0.35">
      <c r="C49" s="27" t="s">
        <v>17</v>
      </c>
      <c r="E49" s="44">
        <f>E41+E47</f>
        <v>610456833.28499997</v>
      </c>
      <c r="F49" s="25"/>
    </row>
    <row r="50" spans="3:6" s="21" customFormat="1" x14ac:dyDescent="0.25">
      <c r="E50" s="42"/>
      <c r="F50" s="39"/>
    </row>
    <row r="51" spans="3:6" s="21" customFormat="1" ht="15.6" x14ac:dyDescent="0.3">
      <c r="C51" s="27" t="s">
        <v>18</v>
      </c>
      <c r="D51" s="45"/>
      <c r="E51" s="46">
        <f>E34</f>
        <v>28721695</v>
      </c>
      <c r="F51" s="25"/>
    </row>
    <row r="52" spans="3:6" s="21" customFormat="1" x14ac:dyDescent="0.25">
      <c r="E52" s="42"/>
    </row>
    <row r="53" spans="3:6" s="21" customFormat="1" ht="15.6" x14ac:dyDescent="0.3">
      <c r="C53" s="27" t="s">
        <v>52</v>
      </c>
      <c r="E53" s="47"/>
      <c r="F53" s="48"/>
    </row>
    <row r="54" spans="3:6" s="21" customFormat="1" ht="15.6" x14ac:dyDescent="0.3">
      <c r="C54" s="49" t="s">
        <v>53</v>
      </c>
      <c r="E54" s="50">
        <f>IF(ISERROR(1+((RB/d)*(g+PCI*(1+g)))*((1+g)*(1+PCI))^(1-1) + E21), 0, 1+((RB/d)*(g+PCI*(1+g)))*((1+g)*(1+PCI))^(1-1) + E21)</f>
        <v>1.342684610208926</v>
      </c>
      <c r="F54" s="27"/>
    </row>
    <row r="55" spans="3:6" s="21" customFormat="1" ht="15.6" x14ac:dyDescent="0.3">
      <c r="C55" s="49" t="s">
        <v>54</v>
      </c>
      <c r="E55" s="50">
        <f>IF(ISERROR(1+((RB/d)*(g+PCI*(1+g)))*((1+g)*(1+PCI))^(2-1) + E21), 0, 1+((RB/d)*(g+PCI*(1+g)))*((1+g)*(1+PCI))^(2-1) + E21)</f>
        <v>1.345455629693856</v>
      </c>
      <c r="F55" s="27"/>
    </row>
    <row r="56" spans="3:6" s="21" customFormat="1" ht="15.6" x14ac:dyDescent="0.3">
      <c r="C56" s="49" t="s">
        <v>55</v>
      </c>
      <c r="E56" s="50">
        <f>IF(ISERROR(1+((RB/d)*(g+PCI*(1+g)))*((1+g)*(1+PCI))^(3-1) + E21), 0, 1+((RB/d)*(g+PCI*(1+g)))*((1+g)*(1+PCI))^(3-1) + E21)</f>
        <v>1.3482582892114163</v>
      </c>
    </row>
    <row r="57" spans="3:6" s="21" customFormat="1" ht="15.6" x14ac:dyDescent="0.3">
      <c r="C57" s="51" t="s">
        <v>56</v>
      </c>
      <c r="D57" s="52"/>
      <c r="E57" s="53">
        <f>IF(ISERROR(1+((RB/d)*(g+PCI*(1+g)))*((1+g)*(1+PCI))^(4-1) + E21), 0, 1+((RB/d)*(g+PCI*(1+g)))*((1+g)*(1+PCI))^(4-1) + E21)</f>
        <v>1.3510929500335755</v>
      </c>
    </row>
    <row r="58" spans="3:6" s="21" customFormat="1" ht="15.6" x14ac:dyDescent="0.3">
      <c r="C58" s="51" t="s">
        <v>57</v>
      </c>
      <c r="D58" s="52"/>
      <c r="E58" s="53">
        <f>IF(ISERROR(1+((RB/d)*(g+PCI*(1+g)))*((1+g)*(1+PCI))^(5-1) + E21), 0, 1+((RB/d)*(g+PCI*(1+g)))*((1+g)*(1+PCI))^(5-1) + E21)</f>
        <v>1.3539599775573752</v>
      </c>
    </row>
    <row r="59" spans="3:6" s="21" customFormat="1" ht="15.6" x14ac:dyDescent="0.3">
      <c r="C59" s="51" t="s">
        <v>58</v>
      </c>
      <c r="D59" s="52"/>
      <c r="E59" s="53">
        <f>IF(ISERROR(1+((RB/d)*(g+PCI*(1+g)))*((1+g)*(1+PCI))^(6-1) + E21), 0, 1+((RB/d)*(g+PCI*(1+g)))*((1+g)*(1+PCI))^(6-1) + E21)</f>
        <v>1.3568597413520305</v>
      </c>
    </row>
    <row r="60" spans="3:6" s="21" customFormat="1" ht="15.6" x14ac:dyDescent="0.3">
      <c r="C60" s="51" t="s">
        <v>59</v>
      </c>
      <c r="D60" s="52"/>
      <c r="E60" s="53">
        <f>IF(ISERROR(1+((RB/d)*(g+PCI*(1+g)))*((1+g)*(1+PCI))^(7-1) + E21), 0, 1+((RB/d)*(g+PCI*(1+g)))*((1+g)*(1+PCI))^(7-1) + E21)</f>
        <v>1.3597926152065689</v>
      </c>
    </row>
    <row r="61" spans="3:6" s="21" customFormat="1" ht="15.6" x14ac:dyDescent="0.3">
      <c r="C61" s="51" t="s">
        <v>60</v>
      </c>
      <c r="D61" s="52"/>
      <c r="E61" s="53">
        <f>IF(ISERROR(1+((RB/d)*(g+PCI*(1+g)))*((1+g)*(1+PCI))^(8-1) + E21), 0, 1+((RB/d)*(g+PCI*(1+g)))*((1+g)*(1+PCI))^(8-1) + E21)</f>
        <v>1.3627589771780122</v>
      </c>
    </row>
    <row r="62" spans="3:6" s="21" customFormat="1" ht="15.6" x14ac:dyDescent="0.3">
      <c r="C62" s="51" t="s">
        <v>61</v>
      </c>
      <c r="D62" s="52"/>
      <c r="E62" s="53">
        <f>IF(ISERROR(1+((RB/d)*(g+PCI*(1+g)))*((1+g)*(1+PCI))^(9-1) + E21), 0, 1+((RB/d)*(g+PCI*(1+g)))*((1+g)*(1+PCI))^(9-1) + E21)</f>
        <v>1.3657592096401108</v>
      </c>
    </row>
    <row r="63" spans="3:6" s="21" customFormat="1" ht="15.6" x14ac:dyDescent="0.3">
      <c r="C63" s="51" t="s">
        <v>62</v>
      </c>
      <c r="D63" s="52"/>
      <c r="E63" s="53">
        <f>IF(ISERROR(1+((RB/d)*(g+PCI*(1+g)))*((1+g)*(1+PCI))^(10-1) + E21), 0, 1+((RB/d)*(g+PCI*(1+g)))*((1+g)*(1+PCI))^(10-1) + E21)</f>
        <v>1.3687936993326315</v>
      </c>
    </row>
    <row r="64" spans="3:6" s="21" customFormat="1" ht="15.6" x14ac:dyDescent="0.3">
      <c r="C64" s="51" t="s">
        <v>63</v>
      </c>
      <c r="D64" s="52"/>
      <c r="E64" s="53">
        <f>IF(ISERROR(1+((RB/d)*(g+PCI*(1+g)))*((1+g)*(1+PCI))^(11-1) + E21), 0, 1+((RB/d)*(g+PCI*(1+g)))*((1+g)*(1+PCI))^(11-1) + E21)</f>
        <v>1.3718628374112096</v>
      </c>
    </row>
    <row r="65" spans="3:8" s="21" customFormat="1" ht="15.6" x14ac:dyDescent="0.3">
      <c r="C65" s="51"/>
      <c r="D65" s="52"/>
      <c r="E65" s="54"/>
    </row>
    <row r="66" spans="3:8" s="21" customFormat="1" ht="15.6" x14ac:dyDescent="0.3">
      <c r="C66" s="27"/>
      <c r="E66" s="42"/>
    </row>
    <row r="67" spans="3:8" s="21" customFormat="1" ht="15.6" x14ac:dyDescent="0.3">
      <c r="C67" s="27" t="s">
        <v>64</v>
      </c>
      <c r="E67" s="55"/>
      <c r="F67" s="48"/>
    </row>
    <row r="68" spans="3:8" s="21" customFormat="1" ht="15.6" x14ac:dyDescent="0.3">
      <c r="C68" s="21" t="str">
        <f t="shared" ref="C68:C78" si="0">C54</f>
        <v xml:space="preserve">    Price Cap IR Year 2014</v>
      </c>
      <c r="E68" s="56">
        <f t="shared" ref="E68:E78" si="1">IF(ISERROR(d*E54), "", d*E54)</f>
        <v>38564177.855614662</v>
      </c>
      <c r="G68" s="57"/>
      <c r="H68" s="58"/>
    </row>
    <row r="69" spans="3:8" s="21" customFormat="1" ht="15.6" x14ac:dyDescent="0.3">
      <c r="C69" s="21" t="str">
        <f t="shared" si="0"/>
        <v xml:space="preserve">    Price Cap IR Year 2015</v>
      </c>
      <c r="E69" s="56">
        <f t="shared" si="1"/>
        <v>38643766.232099876</v>
      </c>
      <c r="G69" s="57"/>
      <c r="H69" s="58"/>
    </row>
    <row r="70" spans="3:8" s="21" customFormat="1" ht="15.6" x14ac:dyDescent="0.3">
      <c r="C70" s="21" t="str">
        <f t="shared" si="0"/>
        <v xml:space="preserve">    Price Cap IR Year 2016</v>
      </c>
      <c r="E70" s="56">
        <f t="shared" si="1"/>
        <v>38724263.363952093</v>
      </c>
      <c r="G70" s="57"/>
      <c r="H70" s="58"/>
    </row>
    <row r="71" spans="3:8" s="21" customFormat="1" ht="15.6" x14ac:dyDescent="0.3">
      <c r="C71" s="21" t="str">
        <f t="shared" si="0"/>
        <v xml:space="preserve">    Price Cap IR Year 2017</v>
      </c>
      <c r="E71" s="56">
        <f t="shared" si="1"/>
        <v>38805679.627514593</v>
      </c>
      <c r="G71" s="57"/>
      <c r="H71" s="58"/>
    </row>
    <row r="72" spans="3:8" s="21" customFormat="1" ht="15.6" x14ac:dyDescent="0.3">
      <c r="C72" s="52" t="str">
        <f t="shared" si="0"/>
        <v xml:space="preserve">    Price Cap IR Year 2018</v>
      </c>
      <c r="D72" s="52"/>
      <c r="E72" s="59">
        <f t="shared" si="1"/>
        <v>38888025.517609775</v>
      </c>
      <c r="G72" s="57"/>
      <c r="H72" s="58"/>
    </row>
    <row r="73" spans="3:8" s="21" customFormat="1" ht="15.6" x14ac:dyDescent="0.3">
      <c r="C73" s="52" t="str">
        <f t="shared" si="0"/>
        <v xml:space="preserve">    Price Cap IR Year 2019</v>
      </c>
      <c r="D73" s="52"/>
      <c r="E73" s="59">
        <f t="shared" si="1"/>
        <v>38971311.648891903</v>
      </c>
      <c r="G73" s="57"/>
      <c r="H73" s="58"/>
    </row>
    <row r="74" spans="3:8" s="21" customFormat="1" ht="15.6" x14ac:dyDescent="0.3">
      <c r="C74" s="52" t="str">
        <f t="shared" si="0"/>
        <v xml:space="preserve">    Price Cap IR Year 2020</v>
      </c>
      <c r="D74" s="52"/>
      <c r="E74" s="59">
        <f t="shared" si="1"/>
        <v>39055548.757215433</v>
      </c>
      <c r="G74" s="57"/>
      <c r="H74" s="58"/>
    </row>
    <row r="75" spans="3:8" s="21" customFormat="1" ht="15.6" x14ac:dyDescent="0.3">
      <c r="C75" s="52" t="str">
        <f t="shared" si="0"/>
        <v xml:space="preserve">    Price Cap IR Year 2021</v>
      </c>
      <c r="D75" s="52"/>
      <c r="E75" s="59">
        <f t="shared" si="1"/>
        <v>39140747.701018825</v>
      </c>
      <c r="F75" s="60"/>
      <c r="G75" s="57"/>
      <c r="H75" s="58"/>
    </row>
    <row r="76" spans="3:8" s="21" customFormat="1" ht="15.6" x14ac:dyDescent="0.3">
      <c r="C76" s="52" t="str">
        <f t="shared" si="0"/>
        <v xml:space="preserve">    Price Cap IR Year 2022</v>
      </c>
      <c r="D76" s="52"/>
      <c r="E76" s="59">
        <f t="shared" si="1"/>
        <v>39226919.462724321</v>
      </c>
      <c r="G76" s="57"/>
      <c r="H76" s="58"/>
    </row>
    <row r="77" spans="3:8" s="21" customFormat="1" ht="15.6" x14ac:dyDescent="0.3">
      <c r="C77" s="52" t="str">
        <f t="shared" si="0"/>
        <v xml:space="preserve">    Price Cap IR Year 2023</v>
      </c>
      <c r="D77" s="52"/>
      <c r="E77" s="59">
        <f t="shared" si="1"/>
        <v>39314075.150153548</v>
      </c>
      <c r="G77" s="57"/>
      <c r="H77" s="58"/>
    </row>
    <row r="78" spans="3:8" s="21" customFormat="1" ht="15.6" x14ac:dyDescent="0.3">
      <c r="C78" s="52" t="str">
        <f t="shared" si="0"/>
        <v xml:space="preserve">    Price Cap IR Year 2024</v>
      </c>
      <c r="D78" s="52"/>
      <c r="E78" s="59">
        <f t="shared" si="1"/>
        <v>39402225.997959353</v>
      </c>
      <c r="G78" s="57"/>
      <c r="H78" s="58"/>
    </row>
    <row r="79" spans="3:8" s="21" customFormat="1" x14ac:dyDescent="0.25"/>
    <row r="80" spans="3:8" s="21" customFormat="1" x14ac:dyDescent="0.25"/>
    <row r="81" s="21" customFormat="1" x14ac:dyDescent="0.25"/>
    <row r="82" s="21" customFormat="1" x14ac:dyDescent="0.25"/>
    <row r="83" s="21" customFormat="1" x14ac:dyDescent="0.25"/>
    <row r="84" s="21" customFormat="1" x14ac:dyDescent="0.25"/>
    <row r="85" s="21" customFormat="1" x14ac:dyDescent="0.25"/>
    <row r="86" s="21" customFormat="1" x14ac:dyDescent="0.25"/>
    <row r="87" s="21" customFormat="1" x14ac:dyDescent="0.25"/>
    <row r="88" s="21" customFormat="1" x14ac:dyDescent="0.25"/>
    <row r="89" s="21" customFormat="1" x14ac:dyDescent="0.25"/>
    <row r="90" s="21" customFormat="1" x14ac:dyDescent="0.25"/>
  </sheetData>
  <mergeCells count="1">
    <mergeCell ref="C9:E9"/>
  </mergeCells>
  <hyperlinks>
    <hyperlink ref="H1" location="Index" display="Back to Index" xr:uid="{00000000-0004-0000-0100-000000000000}"/>
  </hyperlinks>
  <pageMargins left="0.70866141732283472" right="0.70866141732283472" top="0.74803149606299213" bottom="0.74803149606299213" header="0.31496062992125984" footer="0.31496062992125984"/>
  <pageSetup scale="56" orientation="portrait" r:id="rId1"/>
  <headerFooter>
    <oddFooter>&amp;C&amp;A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7"/>
  <sheetViews>
    <sheetView showGridLines="0" topLeftCell="A49" zoomScaleNormal="100" workbookViewId="0">
      <selection activeCell="B12" sqref="B12"/>
    </sheetView>
  </sheetViews>
  <sheetFormatPr defaultColWidth="9.109375" defaultRowHeight="15" x14ac:dyDescent="0.25"/>
  <cols>
    <col min="1" max="1" width="10.6640625" style="22" customWidth="1"/>
    <col min="2" max="2" width="13.6640625" style="22" customWidth="1"/>
    <col min="3" max="3" width="48.5546875" style="22" customWidth="1"/>
    <col min="4" max="4" width="3.5546875" style="22" customWidth="1"/>
    <col min="5" max="5" width="27.5546875" style="22" customWidth="1"/>
    <col min="6" max="6" width="39.109375" style="22" bestFit="1" customWidth="1"/>
    <col min="7" max="7" width="16.88671875" style="22" hidden="1" customWidth="1"/>
    <col min="8" max="8" width="15.5546875" style="22" bestFit="1" customWidth="1"/>
    <col min="9" max="16384" width="9.109375" style="22"/>
  </cols>
  <sheetData>
    <row r="1" spans="1:8" ht="15.6" x14ac:dyDescent="0.3">
      <c r="A1" s="21"/>
      <c r="B1" s="21"/>
      <c r="C1" s="21"/>
      <c r="D1" s="21"/>
      <c r="E1" s="21"/>
      <c r="F1" s="21"/>
      <c r="H1" s="23" t="s">
        <v>25</v>
      </c>
    </row>
    <row r="2" spans="1:8" s="21" customFormat="1" ht="17.399999999999999" x14ac:dyDescent="0.3">
      <c r="C2" s="24"/>
    </row>
    <row r="3" spans="1:8" s="21" customFormat="1" ht="17.399999999999999" x14ac:dyDescent="0.3">
      <c r="C3" s="24"/>
    </row>
    <row r="4" spans="1:8" s="21" customFormat="1" ht="17.399999999999999" x14ac:dyDescent="0.3">
      <c r="C4" s="24"/>
    </row>
    <row r="5" spans="1:8" s="21" customFormat="1" ht="17.399999999999999" x14ac:dyDescent="0.3">
      <c r="C5" s="24"/>
    </row>
    <row r="6" spans="1:8" s="21" customFormat="1" x14ac:dyDescent="0.25"/>
    <row r="7" spans="1:8" s="21" customFormat="1" x14ac:dyDescent="0.25"/>
    <row r="8" spans="1:8" s="21" customFormat="1" ht="27.75" customHeight="1" x14ac:dyDescent="0.3">
      <c r="A8" s="25" t="s">
        <v>26</v>
      </c>
    </row>
    <row r="9" spans="1:8" s="21" customFormat="1" ht="22.8" x14ac:dyDescent="0.25">
      <c r="C9" s="64" t="s">
        <v>27</v>
      </c>
      <c r="D9" s="64"/>
      <c r="E9" s="64"/>
    </row>
    <row r="10" spans="1:8" s="21" customFormat="1" ht="24.6" x14ac:dyDescent="0.4">
      <c r="C10" s="26"/>
    </row>
    <row r="11" spans="1:8" s="21" customFormat="1" x14ac:dyDescent="0.25"/>
    <row r="12" spans="1:8" s="21" customFormat="1" x14ac:dyDescent="0.25"/>
    <row r="13" spans="1:8" s="21" customFormat="1" ht="15.6" x14ac:dyDescent="0.3">
      <c r="C13" s="27" t="s">
        <v>28</v>
      </c>
      <c r="E13" s="28">
        <v>2015</v>
      </c>
    </row>
    <row r="14" spans="1:8" s="21" customFormat="1" ht="15.6" x14ac:dyDescent="0.3">
      <c r="C14" s="27" t="s">
        <v>29</v>
      </c>
      <c r="E14" s="28">
        <v>5</v>
      </c>
      <c r="F14" s="25"/>
    </row>
    <row r="15" spans="1:8" s="21" customFormat="1" x14ac:dyDescent="0.25">
      <c r="E15" s="29"/>
    </row>
    <row r="16" spans="1:8" s="21" customFormat="1" ht="15.6" x14ac:dyDescent="0.3">
      <c r="C16" s="30" t="s">
        <v>12</v>
      </c>
      <c r="D16" s="31"/>
      <c r="E16" s="32">
        <f>1.5%-0.3%</f>
        <v>1.2E-2</v>
      </c>
      <c r="F16" s="25"/>
    </row>
    <row r="17" spans="3:7" s="21" customFormat="1" ht="15.6" x14ac:dyDescent="0.3">
      <c r="C17" s="27" t="s">
        <v>30</v>
      </c>
    </row>
    <row r="18" spans="3:7" s="21" customFormat="1" ht="15.6" x14ac:dyDescent="0.3">
      <c r="C18" s="33" t="s">
        <v>31</v>
      </c>
      <c r="E18" s="34">
        <v>77519160.085892349</v>
      </c>
      <c r="F18" s="27"/>
      <c r="G18" s="21">
        <v>2018</v>
      </c>
    </row>
    <row r="19" spans="3:7" s="21" customFormat="1" ht="15.6" x14ac:dyDescent="0.3">
      <c r="C19" s="35" t="s">
        <v>66</v>
      </c>
      <c r="E19" s="34">
        <v>73455692.621399999</v>
      </c>
      <c r="F19" s="27"/>
      <c r="G19" s="21">
        <v>2015</v>
      </c>
    </row>
    <row r="20" spans="3:7" s="21" customFormat="1" ht="15.6" x14ac:dyDescent="0.3">
      <c r="C20" s="30" t="s">
        <v>13</v>
      </c>
      <c r="D20" s="31"/>
      <c r="E20" s="36">
        <f>IF(ISERROR(E18/E19-1),0,(E18/E19-1)/(G18-G19))</f>
        <v>1.8439539625771346E-2</v>
      </c>
      <c r="F20" s="25"/>
    </row>
    <row r="21" spans="3:7" s="21" customFormat="1" ht="15.6" x14ac:dyDescent="0.3">
      <c r="C21" s="30" t="s">
        <v>16</v>
      </c>
      <c r="D21" s="31"/>
      <c r="E21" s="37">
        <v>0.1</v>
      </c>
      <c r="F21" s="27"/>
    </row>
    <row r="22" spans="3:7" s="21" customFormat="1" ht="15.6" x14ac:dyDescent="0.3">
      <c r="C22" s="27" t="s">
        <v>33</v>
      </c>
      <c r="E22" s="29"/>
    </row>
    <row r="23" spans="3:7" s="21" customFormat="1" x14ac:dyDescent="0.25">
      <c r="C23" s="21" t="s">
        <v>34</v>
      </c>
      <c r="E23" s="38">
        <v>627821483</v>
      </c>
    </row>
    <row r="24" spans="3:7" s="21" customFormat="1" x14ac:dyDescent="0.25">
      <c r="C24" s="39" t="s">
        <v>35</v>
      </c>
      <c r="E24" s="38">
        <v>0</v>
      </c>
    </row>
    <row r="25" spans="3:7" s="21" customFormat="1" x14ac:dyDescent="0.25">
      <c r="C25" s="39" t="s">
        <v>36</v>
      </c>
      <c r="E25" s="38">
        <v>32518047</v>
      </c>
    </row>
    <row r="26" spans="3:7" s="21" customFormat="1" x14ac:dyDescent="0.25">
      <c r="C26" s="39" t="s">
        <v>37</v>
      </c>
      <c r="E26" s="38">
        <v>-2963781</v>
      </c>
    </row>
    <row r="27" spans="3:7" s="21" customFormat="1" x14ac:dyDescent="0.25">
      <c r="C27" s="39" t="s">
        <v>38</v>
      </c>
      <c r="E27" s="38">
        <v>0</v>
      </c>
    </row>
    <row r="28" spans="3:7" s="21" customFormat="1" x14ac:dyDescent="0.25">
      <c r="C28" s="39" t="s">
        <v>39</v>
      </c>
      <c r="E28" s="38">
        <v>0</v>
      </c>
    </row>
    <row r="29" spans="3:7" s="21" customFormat="1" x14ac:dyDescent="0.25">
      <c r="C29" s="21" t="s">
        <v>40</v>
      </c>
      <c r="E29" s="38">
        <v>657375749</v>
      </c>
    </row>
    <row r="30" spans="3:7" s="21" customFormat="1" x14ac:dyDescent="0.25">
      <c r="E30" s="38"/>
    </row>
    <row r="31" spans="3:7" s="21" customFormat="1" x14ac:dyDescent="0.25">
      <c r="C31" s="21" t="s">
        <v>41</v>
      </c>
      <c r="E31" s="40">
        <f>(E23+E29)/2</f>
        <v>642598616</v>
      </c>
    </row>
    <row r="32" spans="3:7" s="21" customFormat="1" x14ac:dyDescent="0.25">
      <c r="E32" s="38"/>
    </row>
    <row r="33" spans="3:6" s="21" customFormat="1" x14ac:dyDescent="0.25">
      <c r="C33" s="39" t="s">
        <v>42</v>
      </c>
      <c r="E33" s="38">
        <v>295604516</v>
      </c>
    </row>
    <row r="34" spans="3:6" s="21" customFormat="1" ht="15.6" x14ac:dyDescent="0.3">
      <c r="C34" s="41" t="s">
        <v>43</v>
      </c>
      <c r="E34" s="38">
        <v>15227319</v>
      </c>
      <c r="F34" s="27"/>
    </row>
    <row r="35" spans="3:6" s="21" customFormat="1" x14ac:dyDescent="0.25">
      <c r="C35" s="41" t="s">
        <v>44</v>
      </c>
      <c r="E35" s="38">
        <v>-2191181</v>
      </c>
    </row>
    <row r="36" spans="3:6" s="21" customFormat="1" x14ac:dyDescent="0.25">
      <c r="C36" s="41" t="s">
        <v>45</v>
      </c>
      <c r="E36" s="38">
        <v>0</v>
      </c>
    </row>
    <row r="37" spans="3:6" s="21" customFormat="1" x14ac:dyDescent="0.25">
      <c r="C37" s="39" t="s">
        <v>46</v>
      </c>
      <c r="E37" s="38">
        <v>308640654</v>
      </c>
    </row>
    <row r="38" spans="3:6" s="21" customFormat="1" x14ac:dyDescent="0.25">
      <c r="C38" s="39"/>
      <c r="E38" s="38"/>
    </row>
    <row r="39" spans="3:6" s="21" customFormat="1" x14ac:dyDescent="0.25">
      <c r="C39" s="21" t="s">
        <v>47</v>
      </c>
      <c r="E39" s="40">
        <f>(E33+E37)/2</f>
        <v>302122585</v>
      </c>
    </row>
    <row r="40" spans="3:6" s="21" customFormat="1" x14ac:dyDescent="0.25">
      <c r="E40" s="38"/>
    </row>
    <row r="41" spans="3:6" s="21" customFormat="1" ht="15.6" x14ac:dyDescent="0.3">
      <c r="C41" s="27" t="s">
        <v>48</v>
      </c>
      <c r="E41" s="40">
        <f>E31-E39</f>
        <v>340476031</v>
      </c>
      <c r="F41" s="27"/>
    </row>
    <row r="42" spans="3:6" s="21" customFormat="1" x14ac:dyDescent="0.25">
      <c r="E42" s="42"/>
    </row>
    <row r="43" spans="3:6" s="21" customFormat="1" x14ac:dyDescent="0.25">
      <c r="E43" s="42"/>
    </row>
    <row r="44" spans="3:6" s="21" customFormat="1" ht="15.6" x14ac:dyDescent="0.3">
      <c r="C44" s="27" t="s">
        <v>49</v>
      </c>
      <c r="E44" s="42"/>
    </row>
    <row r="45" spans="3:6" s="21" customFormat="1" x14ac:dyDescent="0.25">
      <c r="C45" s="39" t="s">
        <v>50</v>
      </c>
      <c r="E45" s="38">
        <v>493403770</v>
      </c>
    </row>
    <row r="46" spans="3:6" s="21" customFormat="1" x14ac:dyDescent="0.25">
      <c r="C46" s="39" t="s">
        <v>51</v>
      </c>
      <c r="E46" s="43">
        <v>0.13</v>
      </c>
    </row>
    <row r="47" spans="3:6" s="21" customFormat="1" ht="15.6" x14ac:dyDescent="0.3">
      <c r="C47" s="27" t="s">
        <v>49</v>
      </c>
      <c r="E47" s="40">
        <f>E45*E46</f>
        <v>64142490.100000001</v>
      </c>
      <c r="F47" s="27"/>
    </row>
    <row r="48" spans="3:6" s="21" customFormat="1" x14ac:dyDescent="0.25">
      <c r="E48" s="42"/>
    </row>
    <row r="49" spans="3:6" s="21" customFormat="1" ht="16.2" thickBot="1" x14ac:dyDescent="0.35">
      <c r="C49" s="27" t="s">
        <v>17</v>
      </c>
      <c r="E49" s="44">
        <f>E41+E47</f>
        <v>404618521.10000002</v>
      </c>
      <c r="F49" s="25"/>
    </row>
    <row r="50" spans="3:6" s="21" customFormat="1" x14ac:dyDescent="0.25">
      <c r="E50" s="42"/>
      <c r="F50" s="39"/>
    </row>
    <row r="51" spans="3:6" s="21" customFormat="1" ht="15.6" x14ac:dyDescent="0.3">
      <c r="C51" s="27" t="s">
        <v>18</v>
      </c>
      <c r="D51" s="45"/>
      <c r="E51" s="46">
        <f>E34</f>
        <v>15227319</v>
      </c>
      <c r="F51" s="25"/>
    </row>
    <row r="52" spans="3:6" s="21" customFormat="1" x14ac:dyDescent="0.25">
      <c r="E52" s="42"/>
    </row>
    <row r="53" spans="3:6" s="21" customFormat="1" ht="15.6" x14ac:dyDescent="0.3">
      <c r="C53" s="27" t="s">
        <v>52</v>
      </c>
      <c r="E53" s="47"/>
      <c r="F53" s="48"/>
    </row>
    <row r="54" spans="3:6" s="21" customFormat="1" ht="15.6" x14ac:dyDescent="0.3">
      <c r="C54" s="49" t="s">
        <v>55</v>
      </c>
      <c r="E54" s="50">
        <f>IF(ISERROR(1+((RB/d)*(g+PCI*(1+g)))*((1+g)*(1+PCI))^(1-1) + E21), 0, 1+((RB/d)*(g+PCI*(1+g)))*((1+g)*(1+PCI))^(1-1) + E21)</f>
        <v>1.9147155291999982</v>
      </c>
      <c r="F54" s="27"/>
    </row>
    <row r="55" spans="3:6" s="21" customFormat="1" ht="15.6" x14ac:dyDescent="0.3">
      <c r="C55" s="49" t="s">
        <v>56</v>
      </c>
      <c r="E55" s="50">
        <f>IF(ISERROR(1+((RB/d)*(g+PCI*(1+g)))*((1+g)*(1+PCI))^(2-1) + E21), 0, 1+((RB/d)*(g+PCI*(1+g)))*((1+g)*(1+PCI))^(2-1) + E21)</f>
        <v>1.9396953705862257</v>
      </c>
      <c r="F55" s="27"/>
    </row>
    <row r="56" spans="3:6" s="21" customFormat="1" ht="15.6" x14ac:dyDescent="0.3">
      <c r="C56" s="49" t="s">
        <v>57</v>
      </c>
      <c r="E56" s="50">
        <f>IF(ISERROR(1+((RB/d)*(g+PCI*(1+g)))*((1+g)*(1+PCI))^(3-1) + E21), 0, 1+((RB/d)*(g+PCI*(1+g)))*((1+g)*(1+PCI))^(3-1) + E21)</f>
        <v>1.9654411142454757</v>
      </c>
    </row>
    <row r="57" spans="3:6" s="21" customFormat="1" ht="15.6" x14ac:dyDescent="0.3">
      <c r="C57" s="49" t="s">
        <v>58</v>
      </c>
      <c r="D57" s="52"/>
      <c r="E57" s="53">
        <f>IF(ISERROR(1+((RB/d)*(g+PCI*(1+g)))*((1+g)*(1+PCI))^(4-1) + E21), 0, 1+((RB/d)*(g+PCI*(1+g)))*((1+g)*(1+PCI))^(4-1) + E21)</f>
        <v>1.9919762433649613</v>
      </c>
    </row>
    <row r="58" spans="3:6" s="21" customFormat="1" ht="15.6" x14ac:dyDescent="0.3">
      <c r="C58" s="49" t="s">
        <v>59</v>
      </c>
      <c r="D58" s="52"/>
      <c r="E58" s="53">
        <f>IF(ISERROR(1+((RB/d)*(g+PCI*(1+g)))*((1+g)*(1+PCI))^(5-1) + E21), 0, 1+((RB/d)*(g+PCI*(1+g)))*((1+g)*(1+PCI))^(5-1) + E21)</f>
        <v>2.0193249611455331</v>
      </c>
    </row>
    <row r="59" spans="3:6" s="21" customFormat="1" ht="15.6" x14ac:dyDescent="0.3">
      <c r="C59" s="49" t="s">
        <v>60</v>
      </c>
      <c r="D59" s="52"/>
      <c r="E59" s="53">
        <f>IF(ISERROR(1+((RB/d)*(g+PCI*(1+g)))*((1+g)*(1+PCI))^(6-1) + E21), 0, 1+((RB/d)*(g+PCI*(1+g)))*((1+g)*(1+PCI))^(6-1) + E21)</f>
        <v>2.0475122128778831</v>
      </c>
    </row>
    <row r="60" spans="3:6" s="21" customFormat="1" ht="15.6" x14ac:dyDescent="0.3">
      <c r="C60" s="49" t="s">
        <v>61</v>
      </c>
      <c r="D60" s="52"/>
      <c r="E60" s="53">
        <f>IF(ISERROR(1+((RB/d)*(g+PCI*(1+g)))*((1+g)*(1+PCI))^(7-1) + E21), 0, 1+((RB/d)*(g+PCI*(1+g)))*((1+g)*(1+PCI))^(7-1) + E21)</f>
        <v>2.076563708695625</v>
      </c>
    </row>
    <row r="61" spans="3:6" s="21" customFormat="1" ht="15.6" x14ac:dyDescent="0.3">
      <c r="C61" s="49" t="s">
        <v>62</v>
      </c>
      <c r="D61" s="52"/>
      <c r="E61" s="53">
        <f>IF(ISERROR(1+((RB/d)*(g+PCI*(1+g)))*((1+g)*(1+PCI))^(8-1) + E21), 0, 1+((RB/d)*(g+PCI*(1+g)))*((1+g)*(1+PCI))^(8-1) + E21)</f>
        <v>2.1065059470259984</v>
      </c>
    </row>
    <row r="62" spans="3:6" s="21" customFormat="1" ht="15.6" x14ac:dyDescent="0.3">
      <c r="C62" s="49" t="s">
        <v>63</v>
      </c>
      <c r="D62" s="52"/>
      <c r="E62" s="53">
        <f>IF(ISERROR(1+((RB/d)*(g+PCI*(1+g)))*((1+g)*(1+PCI))^(9-1) + E21), 0, 1+((RB/d)*(g+PCI*(1+g)))*((1+g)*(1+PCI))^(9-1) + E21)</f>
        <v>2.1373662387595957</v>
      </c>
    </row>
    <row r="63" spans="3:6" s="21" customFormat="1" ht="15.6" x14ac:dyDescent="0.3">
      <c r="C63" s="27"/>
      <c r="E63" s="42"/>
    </row>
    <row r="64" spans="3:6" s="21" customFormat="1" ht="15.6" x14ac:dyDescent="0.3">
      <c r="C64" s="27" t="s">
        <v>64</v>
      </c>
      <c r="E64" s="55"/>
      <c r="F64" s="48"/>
    </row>
    <row r="65" spans="2:8" s="21" customFormat="1" ht="15.6" x14ac:dyDescent="0.3">
      <c r="C65" s="21" t="str">
        <f t="shared" ref="C65:C73" si="0">C54</f>
        <v xml:space="preserve">    Price Cap IR Year 2016</v>
      </c>
      <c r="E65" s="56">
        <f t="shared" ref="E65:E73" si="1">IF(ISERROR(d*E54), "", d*E54)</f>
        <v>29155984.157382187</v>
      </c>
      <c r="G65" s="57"/>
      <c r="H65" s="58"/>
    </row>
    <row r="66" spans="2:8" s="21" customFormat="1" ht="15.6" x14ac:dyDescent="0.3">
      <c r="C66" s="21" t="str">
        <f t="shared" si="0"/>
        <v xml:space="preserve">    Price Cap IR Year 2017</v>
      </c>
      <c r="E66" s="56">
        <f t="shared" si="1"/>
        <v>29536360.170739677</v>
      </c>
      <c r="G66" s="57"/>
      <c r="H66" s="58"/>
    </row>
    <row r="67" spans="2:8" s="21" customFormat="1" ht="15.6" x14ac:dyDescent="0.3">
      <c r="C67" s="21" t="str">
        <f t="shared" si="0"/>
        <v xml:space="preserve">    Price Cap IR Year 2018</v>
      </c>
      <c r="E67" s="56">
        <f t="shared" si="1"/>
        <v>29928398.822331302</v>
      </c>
      <c r="G67" s="57"/>
      <c r="H67" s="58"/>
    </row>
    <row r="68" spans="2:8" s="21" customFormat="1" ht="15.6" x14ac:dyDescent="0.3">
      <c r="C68" s="21" t="str">
        <f t="shared" si="0"/>
        <v xml:space="preserve">    Price Cap IR Year 2019</v>
      </c>
      <c r="E68" s="56">
        <f t="shared" si="1"/>
        <v>30332457.698139898</v>
      </c>
      <c r="G68" s="57"/>
      <c r="H68" s="58"/>
    </row>
    <row r="69" spans="2:8" s="21" customFormat="1" ht="15.6" x14ac:dyDescent="0.3">
      <c r="C69" s="52" t="str">
        <f t="shared" si="0"/>
        <v xml:space="preserve">    Price Cap IR Year 2020</v>
      </c>
      <c r="D69" s="52"/>
      <c r="E69" s="59">
        <f t="shared" si="1"/>
        <v>30748905.348025639</v>
      </c>
      <c r="G69" s="57"/>
      <c r="H69" s="58"/>
    </row>
    <row r="70" spans="2:8" s="21" customFormat="1" ht="15.6" x14ac:dyDescent="0.3">
      <c r="C70" s="52" t="str">
        <f t="shared" si="0"/>
        <v xml:space="preserve">    Price Cap IR Year 2021</v>
      </c>
      <c r="D70" s="52"/>
      <c r="E70" s="59">
        <f t="shared" si="1"/>
        <v>31178121.621887434</v>
      </c>
      <c r="G70" s="57"/>
      <c r="H70" s="58"/>
    </row>
    <row r="71" spans="2:8" s="21" customFormat="1" ht="15.6" x14ac:dyDescent="0.3">
      <c r="C71" s="52" t="str">
        <f t="shared" si="0"/>
        <v xml:space="preserve">    Price Cap IR Year 2022</v>
      </c>
      <c r="D71" s="52"/>
      <c r="E71" s="59">
        <f t="shared" si="1"/>
        <v>31620498.016131356</v>
      </c>
      <c r="G71" s="57"/>
      <c r="H71" s="58"/>
    </row>
    <row r="72" spans="2:8" s="21" customFormat="1" ht="15.6" x14ac:dyDescent="0.3">
      <c r="C72" s="52" t="str">
        <f t="shared" si="0"/>
        <v xml:space="preserve">    Price Cap IR Year 2023</v>
      </c>
      <c r="D72" s="52"/>
      <c r="E72" s="59">
        <f t="shared" si="1"/>
        <v>32076438.03076198</v>
      </c>
      <c r="G72" s="57"/>
      <c r="H72" s="58"/>
    </row>
    <row r="73" spans="2:8" s="21" customFormat="1" ht="15.6" x14ac:dyDescent="0.3">
      <c r="C73" s="52" t="str">
        <f t="shared" si="0"/>
        <v xml:space="preserve">    Price Cap IR Year 2024</v>
      </c>
      <c r="D73" s="52"/>
      <c r="E73" s="59">
        <f t="shared" si="1"/>
        <v>32546357.53742253</v>
      </c>
      <c r="G73" s="57"/>
      <c r="H73" s="58"/>
    </row>
    <row r="74" spans="2:8" s="21" customFormat="1" x14ac:dyDescent="0.25"/>
    <row r="75" spans="2:8" s="21" customFormat="1" ht="15.6" x14ac:dyDescent="0.25">
      <c r="B75" s="61"/>
      <c r="C75" s="65"/>
      <c r="D75" s="65"/>
      <c r="E75" s="65"/>
      <c r="F75" s="65"/>
    </row>
    <row r="76" spans="2:8" s="21" customFormat="1" x14ac:dyDescent="0.25">
      <c r="F76" s="62"/>
    </row>
    <row r="77" spans="2:8" s="21" customFormat="1" x14ac:dyDescent="0.25"/>
    <row r="78" spans="2:8" s="21" customFormat="1" x14ac:dyDescent="0.25"/>
    <row r="79" spans="2:8" s="21" customFormat="1" x14ac:dyDescent="0.25"/>
    <row r="80" spans="2:8" s="21" customFormat="1" x14ac:dyDescent="0.25"/>
    <row r="81" s="21" customFormat="1" x14ac:dyDescent="0.25"/>
    <row r="82" s="21" customFormat="1" x14ac:dyDescent="0.25"/>
    <row r="83" s="21" customFormat="1" x14ac:dyDescent="0.25"/>
    <row r="84" s="21" customFormat="1" x14ac:dyDescent="0.25"/>
    <row r="85" s="21" customFormat="1" x14ac:dyDescent="0.25"/>
    <row r="86" s="21" customFormat="1" x14ac:dyDescent="0.25"/>
    <row r="87" s="21" customFormat="1" x14ac:dyDescent="0.25"/>
  </sheetData>
  <mergeCells count="2">
    <mergeCell ref="C9:E9"/>
    <mergeCell ref="C75:F75"/>
  </mergeCells>
  <hyperlinks>
    <hyperlink ref="H1" location="Index" display="Back to Index" xr:uid="{00000000-0004-0000-0200-000000000000}"/>
  </hyperlinks>
  <pageMargins left="0.70866141732283472" right="0.70866141732283472" top="0.74803149606299213" bottom="0.74803149606299213" header="0.31496062992125984" footer="0.31496062992125984"/>
  <pageSetup scale="59" orientation="portrait" r:id="rId1"/>
  <headerFooter>
    <oddFooter>&amp;C&amp;A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79"/>
  <sheetViews>
    <sheetView showGridLines="0" topLeftCell="A72" zoomScaleNormal="100" workbookViewId="0">
      <selection activeCell="C73" sqref="C73"/>
    </sheetView>
  </sheetViews>
  <sheetFormatPr defaultColWidth="9.109375" defaultRowHeight="15" x14ac:dyDescent="0.25"/>
  <cols>
    <col min="1" max="1" width="10.6640625" style="22" customWidth="1"/>
    <col min="2" max="2" width="13.6640625" style="22" customWidth="1"/>
    <col min="3" max="3" width="60.44140625" style="22" customWidth="1"/>
    <col min="4" max="4" width="3.5546875" style="22" customWidth="1"/>
    <col min="5" max="5" width="27.5546875" style="22" customWidth="1"/>
    <col min="6" max="6" width="39.109375" style="22" bestFit="1" customWidth="1"/>
    <col min="7" max="7" width="15.6640625" style="22" hidden="1" customWidth="1"/>
    <col min="8" max="8" width="15.5546875" style="22" bestFit="1" customWidth="1"/>
    <col min="9" max="16384" width="9.109375" style="22"/>
  </cols>
  <sheetData>
    <row r="1" spans="1:8" ht="15.6" x14ac:dyDescent="0.3">
      <c r="A1" s="21"/>
      <c r="B1" s="21"/>
      <c r="C1" s="21"/>
      <c r="D1" s="21"/>
      <c r="E1" s="21"/>
      <c r="F1" s="21"/>
      <c r="H1" s="23" t="s">
        <v>25</v>
      </c>
    </row>
    <row r="2" spans="1:8" s="21" customFormat="1" ht="17.399999999999999" x14ac:dyDescent="0.3">
      <c r="C2" s="24"/>
    </row>
    <row r="3" spans="1:8" s="21" customFormat="1" ht="17.399999999999999" x14ac:dyDescent="0.3">
      <c r="C3" s="24"/>
    </row>
    <row r="4" spans="1:8" s="21" customFormat="1" ht="17.399999999999999" x14ac:dyDescent="0.3">
      <c r="C4" s="24"/>
    </row>
    <row r="5" spans="1:8" s="21" customFormat="1" ht="17.399999999999999" x14ac:dyDescent="0.3">
      <c r="C5" s="24"/>
    </row>
    <row r="6" spans="1:8" s="21" customFormat="1" x14ac:dyDescent="0.25"/>
    <row r="7" spans="1:8" s="21" customFormat="1" x14ac:dyDescent="0.25"/>
    <row r="8" spans="1:8" s="21" customFormat="1" ht="27.75" customHeight="1" x14ac:dyDescent="0.3">
      <c r="A8" s="25" t="s">
        <v>26</v>
      </c>
    </row>
    <row r="9" spans="1:8" s="21" customFormat="1" ht="22.8" x14ac:dyDescent="0.25">
      <c r="C9" s="64" t="s">
        <v>27</v>
      </c>
      <c r="D9" s="64"/>
      <c r="E9" s="64"/>
    </row>
    <row r="10" spans="1:8" s="21" customFormat="1" ht="24.6" x14ac:dyDescent="0.4">
      <c r="C10" s="26"/>
    </row>
    <row r="11" spans="1:8" s="21" customFormat="1" x14ac:dyDescent="0.25"/>
    <row r="12" spans="1:8" s="21" customFormat="1" x14ac:dyDescent="0.25"/>
    <row r="13" spans="1:8" s="21" customFormat="1" ht="15.6" x14ac:dyDescent="0.3">
      <c r="C13" s="27" t="s">
        <v>28</v>
      </c>
      <c r="E13" s="28">
        <v>2016</v>
      </c>
    </row>
    <row r="14" spans="1:8" s="21" customFormat="1" ht="15.6" x14ac:dyDescent="0.3">
      <c r="C14" s="27" t="s">
        <v>29</v>
      </c>
      <c r="E14" s="28">
        <v>4</v>
      </c>
      <c r="F14" s="25"/>
    </row>
    <row r="15" spans="1:8" s="21" customFormat="1" x14ac:dyDescent="0.25">
      <c r="E15" s="29"/>
    </row>
    <row r="16" spans="1:8" s="21" customFormat="1" ht="15.6" x14ac:dyDescent="0.3">
      <c r="C16" s="30" t="s">
        <v>12</v>
      </c>
      <c r="D16" s="31"/>
      <c r="E16" s="32">
        <f>1.5%-0.3%</f>
        <v>1.2E-2</v>
      </c>
      <c r="F16" s="25"/>
    </row>
    <row r="17" spans="3:7" s="21" customFormat="1" ht="15.6" x14ac:dyDescent="0.3">
      <c r="C17" s="27" t="s">
        <v>30</v>
      </c>
    </row>
    <row r="18" spans="3:7" s="21" customFormat="1" ht="15.6" x14ac:dyDescent="0.3">
      <c r="C18" s="33" t="s">
        <v>31</v>
      </c>
      <c r="E18" s="34">
        <v>30566887.919599995</v>
      </c>
      <c r="F18" s="27"/>
      <c r="G18" s="21">
        <v>2018</v>
      </c>
    </row>
    <row r="19" spans="3:7" s="21" customFormat="1" ht="15.6" x14ac:dyDescent="0.3">
      <c r="C19" s="35" t="s">
        <v>68</v>
      </c>
      <c r="E19" s="34">
        <v>30686246.133099996</v>
      </c>
      <c r="F19" s="27"/>
      <c r="G19" s="21">
        <v>2016</v>
      </c>
    </row>
    <row r="20" spans="3:7" s="21" customFormat="1" ht="15.6" x14ac:dyDescent="0.3">
      <c r="C20" s="30" t="s">
        <v>13</v>
      </c>
      <c r="D20" s="31"/>
      <c r="E20" s="36">
        <f>IF(ISERROR(E18/E19-1),0,(E18/E19-1)/(G18-G19))</f>
        <v>-1.9448161398153974E-3</v>
      </c>
      <c r="F20" s="25"/>
    </row>
    <row r="21" spans="3:7" s="21" customFormat="1" ht="15.6" x14ac:dyDescent="0.3">
      <c r="C21" s="30" t="s">
        <v>16</v>
      </c>
      <c r="D21" s="31"/>
      <c r="E21" s="37">
        <v>0.1</v>
      </c>
      <c r="F21" s="27"/>
    </row>
    <row r="22" spans="3:7" s="21" customFormat="1" ht="15.6" x14ac:dyDescent="0.3">
      <c r="C22" s="27" t="s">
        <v>33</v>
      </c>
      <c r="E22" s="29"/>
    </row>
    <row r="23" spans="3:7" s="21" customFormat="1" x14ac:dyDescent="0.25">
      <c r="C23" s="21" t="s">
        <v>34</v>
      </c>
      <c r="E23" s="38">
        <v>163625735.1371074</v>
      </c>
    </row>
    <row r="24" spans="3:7" s="21" customFormat="1" x14ac:dyDescent="0.25">
      <c r="C24" s="39" t="s">
        <v>35</v>
      </c>
      <c r="E24" s="38">
        <v>0</v>
      </c>
    </row>
    <row r="25" spans="3:7" s="21" customFormat="1" x14ac:dyDescent="0.25">
      <c r="C25" s="39" t="s">
        <v>36</v>
      </c>
      <c r="E25" s="38">
        <v>11363000</v>
      </c>
    </row>
    <row r="26" spans="3:7" s="21" customFormat="1" x14ac:dyDescent="0.25">
      <c r="C26" s="39" t="s">
        <v>37</v>
      </c>
      <c r="E26" s="38">
        <v>0</v>
      </c>
    </row>
    <row r="27" spans="3:7" s="21" customFormat="1" x14ac:dyDescent="0.25">
      <c r="C27" s="39" t="s">
        <v>38</v>
      </c>
      <c r="E27" s="38">
        <v>0</v>
      </c>
    </row>
    <row r="28" spans="3:7" s="21" customFormat="1" x14ac:dyDescent="0.25">
      <c r="C28" s="39" t="s">
        <v>39</v>
      </c>
      <c r="E28" s="38">
        <v>0</v>
      </c>
    </row>
    <row r="29" spans="3:7" s="21" customFormat="1" x14ac:dyDescent="0.25">
      <c r="C29" s="21" t="s">
        <v>40</v>
      </c>
      <c r="E29" s="38">
        <v>174988735.1371074</v>
      </c>
    </row>
    <row r="30" spans="3:7" s="21" customFormat="1" x14ac:dyDescent="0.25">
      <c r="E30" s="38"/>
    </row>
    <row r="31" spans="3:7" s="21" customFormat="1" x14ac:dyDescent="0.25">
      <c r="C31" s="21" t="s">
        <v>41</v>
      </c>
      <c r="E31" s="40">
        <f>(E23+E29)/2</f>
        <v>169307235.1371074</v>
      </c>
    </row>
    <row r="32" spans="3:7" s="21" customFormat="1" x14ac:dyDescent="0.25">
      <c r="E32" s="38"/>
    </row>
    <row r="33" spans="3:6" s="21" customFormat="1" x14ac:dyDescent="0.25">
      <c r="C33" s="39" t="s">
        <v>42</v>
      </c>
      <c r="E33" s="38">
        <v>32529814.001650546</v>
      </c>
    </row>
    <row r="34" spans="3:6" s="21" customFormat="1" ht="15.6" x14ac:dyDescent="0.3">
      <c r="C34" s="41" t="s">
        <v>43</v>
      </c>
      <c r="E34" s="38">
        <v>6295623.6832013158</v>
      </c>
      <c r="F34" s="27"/>
    </row>
    <row r="35" spans="3:6" s="21" customFormat="1" x14ac:dyDescent="0.25">
      <c r="C35" s="41" t="s">
        <v>44</v>
      </c>
      <c r="E35" s="38">
        <v>0</v>
      </c>
    </row>
    <row r="36" spans="3:6" s="21" customFormat="1" x14ac:dyDescent="0.25">
      <c r="C36" s="41" t="s">
        <v>45</v>
      </c>
      <c r="E36" s="38">
        <v>0</v>
      </c>
    </row>
    <row r="37" spans="3:6" s="21" customFormat="1" x14ac:dyDescent="0.25">
      <c r="C37" s="39" t="s">
        <v>46</v>
      </c>
      <c r="E37" s="38">
        <v>38825437.684851862</v>
      </c>
    </row>
    <row r="38" spans="3:6" s="21" customFormat="1" x14ac:dyDescent="0.25">
      <c r="C38" s="39"/>
      <c r="E38" s="38"/>
    </row>
    <row r="39" spans="3:6" s="21" customFormat="1" x14ac:dyDescent="0.25">
      <c r="C39" s="21" t="s">
        <v>47</v>
      </c>
      <c r="E39" s="40">
        <f>(E33+E37)/2</f>
        <v>35677625.843251206</v>
      </c>
    </row>
    <row r="40" spans="3:6" s="21" customFormat="1" x14ac:dyDescent="0.25">
      <c r="E40" s="38"/>
    </row>
    <row r="41" spans="3:6" s="21" customFormat="1" ht="15.6" x14ac:dyDescent="0.3">
      <c r="C41" s="27" t="s">
        <v>48</v>
      </c>
      <c r="E41" s="40">
        <f>E31-E39</f>
        <v>133629609.2938562</v>
      </c>
      <c r="F41" s="27"/>
    </row>
    <row r="42" spans="3:6" s="21" customFormat="1" x14ac:dyDescent="0.25">
      <c r="E42" s="42"/>
    </row>
    <row r="43" spans="3:6" s="21" customFormat="1" x14ac:dyDescent="0.25">
      <c r="E43" s="42"/>
    </row>
    <row r="44" spans="3:6" s="21" customFormat="1" ht="15.6" x14ac:dyDescent="0.3">
      <c r="C44" s="27" t="s">
        <v>49</v>
      </c>
      <c r="E44" s="42"/>
    </row>
    <row r="45" spans="3:6" s="21" customFormat="1" x14ac:dyDescent="0.25">
      <c r="C45" s="39" t="s">
        <v>50</v>
      </c>
      <c r="E45" s="38">
        <v>236828274.81912801</v>
      </c>
    </row>
    <row r="46" spans="3:6" s="21" customFormat="1" x14ac:dyDescent="0.25">
      <c r="C46" s="39" t="s">
        <v>51</v>
      </c>
      <c r="E46" s="43">
        <v>7.4999999999999997E-2</v>
      </c>
    </row>
    <row r="47" spans="3:6" s="21" customFormat="1" ht="15.6" x14ac:dyDescent="0.3">
      <c r="C47" s="27" t="s">
        <v>49</v>
      </c>
      <c r="E47" s="40">
        <f>E45*E46</f>
        <v>17762120.611434601</v>
      </c>
      <c r="F47" s="27"/>
    </row>
    <row r="48" spans="3:6" s="21" customFormat="1" x14ac:dyDescent="0.25">
      <c r="E48" s="42"/>
    </row>
    <row r="49" spans="3:8" s="21" customFormat="1" ht="16.2" thickBot="1" x14ac:dyDescent="0.35">
      <c r="C49" s="27" t="s">
        <v>17</v>
      </c>
      <c r="E49" s="44">
        <f>E41+E47</f>
        <v>151391729.90529081</v>
      </c>
      <c r="F49" s="25"/>
    </row>
    <row r="50" spans="3:8" s="21" customFormat="1" x14ac:dyDescent="0.25">
      <c r="E50" s="42"/>
      <c r="F50" s="39"/>
    </row>
    <row r="51" spans="3:8" s="21" customFormat="1" ht="15.6" x14ac:dyDescent="0.3">
      <c r="C51" s="27" t="s">
        <v>18</v>
      </c>
      <c r="D51" s="45"/>
      <c r="E51" s="46">
        <f>E34</f>
        <v>6295623.6832013158</v>
      </c>
      <c r="F51" s="25"/>
    </row>
    <row r="52" spans="3:8" s="21" customFormat="1" x14ac:dyDescent="0.25">
      <c r="E52" s="42"/>
    </row>
    <row r="53" spans="3:8" s="21" customFormat="1" ht="15.6" x14ac:dyDescent="0.3">
      <c r="C53" s="27" t="s">
        <v>52</v>
      </c>
      <c r="E53" s="47"/>
      <c r="F53" s="48"/>
    </row>
    <row r="54" spans="3:8" s="21" customFormat="1" ht="15.6" x14ac:dyDescent="0.3">
      <c r="C54" s="49" t="s">
        <v>56</v>
      </c>
      <c r="E54" s="50">
        <f>IF(ISERROR(1+((RB/d)*(g+PCI*(1+g)))*((1+g)*(1+PCI))^(1-1) + E21), 0, 1+((RB/d)*(g+PCI*(1+g)))*((1+g)*(1+PCI))^(1-1) + E21)</f>
        <v>1.3412371842053588</v>
      </c>
      <c r="F54" s="27"/>
    </row>
    <row r="55" spans="3:8" s="21" customFormat="1" ht="15.6" x14ac:dyDescent="0.3">
      <c r="C55" s="49" t="s">
        <v>57</v>
      </c>
      <c r="E55" s="50">
        <f>IF(ISERROR(1+((RB/d)*(g+PCI*(1+g)))*((1+g)*(1+PCI))^(2-1) + E21), 0, 1+((RB/d)*(g+PCI*(1+g)))*((1+g)*(1+PCI))^(2-1) + E21)</f>
        <v>1.3436572385028245</v>
      </c>
      <c r="F55" s="27"/>
    </row>
    <row r="56" spans="3:8" s="21" customFormat="1" ht="15.6" x14ac:dyDescent="0.3">
      <c r="C56" s="49" t="s">
        <v>58</v>
      </c>
      <c r="E56" s="50">
        <f>IF(ISERROR(1+((RB/d)*(g+PCI*(1+g)))*((1+g)*(1+PCI))^(3-1) + E21), 0, 1+((RB/d)*(g+PCI*(1+g)))*((1+g)*(1+PCI))^(3-1) + E21)</f>
        <v>1.346101570412475</v>
      </c>
    </row>
    <row r="57" spans="3:8" s="21" customFormat="1" ht="15.6" x14ac:dyDescent="0.3">
      <c r="C57" s="49" t="s">
        <v>59</v>
      </c>
      <c r="D57" s="52"/>
      <c r="E57" s="53">
        <f>IF(ISERROR(1+((RB/d)*(g+PCI*(1+g)))*((1+g)*(1+PCI))^(4-1) + E21), 0, 1+((RB/d)*(g+PCI*(1+g)))*((1+g)*(1+PCI))^(4-1) + E21)</f>
        <v>1.3485704234835785</v>
      </c>
    </row>
    <row r="58" spans="3:8" s="21" customFormat="1" ht="15.6" x14ac:dyDescent="0.3">
      <c r="C58" s="49" t="s">
        <v>60</v>
      </c>
      <c r="D58" s="52"/>
      <c r="E58" s="53">
        <f>IF(ISERROR(1+((RB/d)*(g+PCI*(1+g)))*((1+g)*(1+PCI))^(5-1) + E21), 0, 1+((RB/d)*(g+PCI*(1+g)))*((1+g)*(1+PCI))^(5-1) + E21)</f>
        <v>1.3510640437086521</v>
      </c>
    </row>
    <row r="59" spans="3:8" s="21" customFormat="1" ht="15.6" x14ac:dyDescent="0.3">
      <c r="C59" s="49" t="s">
        <v>61</v>
      </c>
      <c r="D59" s="52"/>
      <c r="E59" s="53">
        <f>IF(ISERROR(1+((RB/d)*(g+PCI*(1+g)))*((1+g)*(1+PCI))^(6-1) + E21), 0, 1+((RB/d)*(g+PCI*(1+g)))*((1+g)*(1+PCI))^(6-1) + E21)</f>
        <v>1.353582679547972</v>
      </c>
    </row>
    <row r="60" spans="3:8" s="21" customFormat="1" ht="15.6" x14ac:dyDescent="0.3">
      <c r="C60" s="49" t="s">
        <v>62</v>
      </c>
      <c r="D60" s="52"/>
      <c r="E60" s="53">
        <f>IF(ISERROR(1+((RB/d)*(g+PCI*(1+g)))*((1+g)*(1+PCI))^(7-1) + E21), 0, 1+((RB/d)*(g+PCI*(1+g)))*((1+g)*(1+PCI))^(7-1) + E21)</f>
        <v>1.3561265819543296</v>
      </c>
    </row>
    <row r="61" spans="3:8" s="21" customFormat="1" ht="15.6" x14ac:dyDescent="0.3">
      <c r="C61" s="49" t="s">
        <v>63</v>
      </c>
      <c r="D61" s="52"/>
      <c r="E61" s="53">
        <f>IF(ISERROR(1+((RB/d)*(g+PCI*(1+g)))*((1+g)*(1+PCI))^(8-1) + E21), 0, 1+((RB/d)*(g+PCI*(1+g)))*((1+g)*(1+PCI))^(8-1) + E21)</f>
        <v>1.3586960043980361</v>
      </c>
    </row>
    <row r="62" spans="3:8" s="21" customFormat="1" ht="15.6" x14ac:dyDescent="0.3">
      <c r="C62" s="27"/>
      <c r="E62" s="42"/>
    </row>
    <row r="63" spans="3:8" s="21" customFormat="1" ht="15.6" x14ac:dyDescent="0.3">
      <c r="C63" s="27" t="s">
        <v>64</v>
      </c>
      <c r="E63" s="55"/>
      <c r="F63" s="48"/>
    </row>
    <row r="64" spans="3:8" s="21" customFormat="1" ht="15.6" x14ac:dyDescent="0.3">
      <c r="C64" s="52" t="str">
        <f t="shared" ref="C64:C71" si="0">C54</f>
        <v xml:space="preserve">    Price Cap IR Year 2017</v>
      </c>
      <c r="D64" s="52"/>
      <c r="E64" s="59">
        <f t="shared" ref="E64:E71" si="1">IF(ISERROR(d*E54), "", d*E54)</f>
        <v>8443924.5816735029</v>
      </c>
      <c r="G64" s="57"/>
      <c r="H64" s="58"/>
    </row>
    <row r="65" spans="3:8" s="21" customFormat="1" ht="15.6" x14ac:dyDescent="0.3">
      <c r="C65" s="52" t="str">
        <f t="shared" si="0"/>
        <v xml:space="preserve">    Price Cap IR Year 2018</v>
      </c>
      <c r="D65" s="52"/>
      <c r="E65" s="59">
        <f t="shared" si="1"/>
        <v>8459160.3328232616</v>
      </c>
      <c r="G65" s="57"/>
      <c r="H65" s="58"/>
    </row>
    <row r="66" spans="3:8" s="21" customFormat="1" ht="15.6" x14ac:dyDescent="0.3">
      <c r="C66" s="52" t="str">
        <f t="shared" si="0"/>
        <v xml:space="preserve">    Price Cap IR Year 2019</v>
      </c>
      <c r="D66" s="52"/>
      <c r="E66" s="59">
        <f t="shared" si="1"/>
        <v>8474548.926683262</v>
      </c>
      <c r="G66" s="57"/>
      <c r="H66" s="58"/>
    </row>
    <row r="67" spans="3:8" s="21" customFormat="1" ht="15.6" x14ac:dyDescent="0.3">
      <c r="C67" s="52" t="str">
        <f t="shared" si="0"/>
        <v xml:space="preserve">    Price Cap IR Year 2020</v>
      </c>
      <c r="D67" s="52"/>
      <c r="E67" s="59">
        <f t="shared" si="1"/>
        <v>8490091.8965480439</v>
      </c>
      <c r="G67" s="57"/>
      <c r="H67" s="58"/>
    </row>
    <row r="68" spans="3:8" s="21" customFormat="1" ht="15.6" x14ac:dyDescent="0.3">
      <c r="C68" s="52" t="str">
        <f t="shared" si="0"/>
        <v xml:space="preserve">    Price Cap IR Year 2021</v>
      </c>
      <c r="D68" s="52"/>
      <c r="E68" s="59">
        <f t="shared" si="1"/>
        <v>8505790.7910939269</v>
      </c>
      <c r="G68" s="57"/>
      <c r="H68" s="58"/>
    </row>
    <row r="69" spans="3:8" s="21" customFormat="1" ht="15.6" x14ac:dyDescent="0.3">
      <c r="C69" s="52" t="str">
        <f t="shared" si="0"/>
        <v xml:space="preserve">    Price Cap IR Year 2022</v>
      </c>
      <c r="D69" s="52"/>
      <c r="E69" s="59">
        <f t="shared" si="1"/>
        <v>8521647.1745333094</v>
      </c>
      <c r="G69" s="57"/>
      <c r="H69" s="58"/>
    </row>
    <row r="70" spans="3:8" s="21" customFormat="1" ht="15.6" x14ac:dyDescent="0.3">
      <c r="C70" s="52" t="str">
        <f t="shared" si="0"/>
        <v xml:space="preserve">    Price Cap IR Year 2023</v>
      </c>
      <c r="D70" s="52"/>
      <c r="E70" s="59">
        <f t="shared" si="1"/>
        <v>8537662.626770528</v>
      </c>
      <c r="G70" s="57"/>
      <c r="H70" s="58"/>
    </row>
    <row r="71" spans="3:8" s="21" customFormat="1" ht="15.6" x14ac:dyDescent="0.3">
      <c r="C71" s="52" t="str">
        <f t="shared" si="0"/>
        <v xml:space="preserve">    Price Cap IR Year 2024</v>
      </c>
      <c r="D71" s="52"/>
      <c r="E71" s="59">
        <f t="shared" si="1"/>
        <v>8553838.7435592748</v>
      </c>
      <c r="G71" s="57"/>
      <c r="H71" s="58"/>
    </row>
    <row r="72" spans="3:8" s="21" customFormat="1" x14ac:dyDescent="0.25"/>
    <row r="73" spans="3:8" s="21" customFormat="1" x14ac:dyDescent="0.25"/>
    <row r="74" spans="3:8" s="21" customFormat="1" x14ac:dyDescent="0.25"/>
    <row r="75" spans="3:8" s="21" customFormat="1" x14ac:dyDescent="0.25"/>
    <row r="76" spans="3:8" s="21" customFormat="1" x14ac:dyDescent="0.25"/>
    <row r="77" spans="3:8" s="21" customFormat="1" x14ac:dyDescent="0.25"/>
    <row r="78" spans="3:8" s="21" customFormat="1" x14ac:dyDescent="0.25"/>
    <row r="79" spans="3:8" s="21" customFormat="1" x14ac:dyDescent="0.25"/>
  </sheetData>
  <mergeCells count="1">
    <mergeCell ref="C9:E9"/>
  </mergeCells>
  <hyperlinks>
    <hyperlink ref="H1" location="Index" display="Back to Index" xr:uid="{00000000-0004-0000-0300-000000000000}"/>
  </hyperlinks>
  <pageMargins left="0.70866141732283472" right="0.70866141732283472" top="0.74803149606299213" bottom="0.74803149606299213" header="0.31496062992125984" footer="0.31496062992125984"/>
  <pageSetup scale="58" orientation="portrait" r:id="rId1"/>
  <headerFooter>
    <oddFooter>&amp;C&amp;A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82"/>
  <sheetViews>
    <sheetView showGridLines="0" topLeftCell="A52" zoomScaleNormal="100" workbookViewId="0">
      <selection activeCell="B12" sqref="B12"/>
    </sheetView>
  </sheetViews>
  <sheetFormatPr defaultColWidth="9.109375" defaultRowHeight="15" x14ac:dyDescent="0.25"/>
  <cols>
    <col min="1" max="1" width="10.6640625" style="22" customWidth="1"/>
    <col min="2" max="2" width="13.6640625" style="22" customWidth="1"/>
    <col min="3" max="3" width="61.44140625" style="22" customWidth="1"/>
    <col min="4" max="4" width="3.5546875" style="22" customWidth="1"/>
    <col min="5" max="5" width="27.5546875" style="22" customWidth="1"/>
    <col min="6" max="6" width="39.109375" style="22" bestFit="1" customWidth="1"/>
    <col min="7" max="7" width="16.88671875" style="22" hidden="1" customWidth="1"/>
    <col min="8" max="8" width="15.5546875" style="22" bestFit="1" customWidth="1"/>
    <col min="9" max="16384" width="9.109375" style="22"/>
  </cols>
  <sheetData>
    <row r="1" spans="1:8" ht="15.6" x14ac:dyDescent="0.3">
      <c r="A1" s="21"/>
      <c r="B1" s="21"/>
      <c r="C1" s="21"/>
      <c r="D1" s="21"/>
      <c r="E1" s="21"/>
      <c r="F1" s="21"/>
      <c r="H1" s="23" t="s">
        <v>25</v>
      </c>
    </row>
    <row r="2" spans="1:8" s="21" customFormat="1" ht="17.399999999999999" x14ac:dyDescent="0.3">
      <c r="C2" s="24"/>
    </row>
    <row r="3" spans="1:8" s="21" customFormat="1" ht="17.399999999999999" x14ac:dyDescent="0.3">
      <c r="C3" s="24"/>
    </row>
    <row r="4" spans="1:8" s="21" customFormat="1" ht="17.399999999999999" x14ac:dyDescent="0.3">
      <c r="C4" s="24"/>
    </row>
    <row r="5" spans="1:8" s="21" customFormat="1" ht="17.399999999999999" x14ac:dyDescent="0.3">
      <c r="C5" s="24"/>
    </row>
    <row r="6" spans="1:8" s="21" customFormat="1" x14ac:dyDescent="0.25"/>
    <row r="7" spans="1:8" s="21" customFormat="1" x14ac:dyDescent="0.25"/>
    <row r="8" spans="1:8" s="21" customFormat="1" ht="27.75" customHeight="1" x14ac:dyDescent="0.3">
      <c r="A8" s="25" t="s">
        <v>26</v>
      </c>
    </row>
    <row r="9" spans="1:8" s="21" customFormat="1" ht="22.8" x14ac:dyDescent="0.25">
      <c r="C9" s="64" t="s">
        <v>27</v>
      </c>
      <c r="D9" s="64"/>
      <c r="E9" s="64"/>
    </row>
    <row r="10" spans="1:8" s="21" customFormat="1" ht="24.6" x14ac:dyDescent="0.4">
      <c r="C10" s="26"/>
    </row>
    <row r="11" spans="1:8" s="21" customFormat="1" x14ac:dyDescent="0.25"/>
    <row r="12" spans="1:8" s="21" customFormat="1" x14ac:dyDescent="0.25"/>
    <row r="13" spans="1:8" s="21" customFormat="1" ht="15.6" x14ac:dyDescent="0.3">
      <c r="C13" s="27" t="s">
        <v>28</v>
      </c>
      <c r="E13" s="28">
        <v>2017</v>
      </c>
    </row>
    <row r="14" spans="1:8" s="21" customFormat="1" ht="15.6" x14ac:dyDescent="0.3">
      <c r="C14" s="27" t="s">
        <v>29</v>
      </c>
      <c r="E14" s="28">
        <v>3</v>
      </c>
      <c r="F14" s="25"/>
    </row>
    <row r="15" spans="1:8" s="21" customFormat="1" x14ac:dyDescent="0.25">
      <c r="E15" s="29"/>
    </row>
    <row r="16" spans="1:8" s="21" customFormat="1" ht="15.6" x14ac:dyDescent="0.3">
      <c r="C16" s="30" t="s">
        <v>12</v>
      </c>
      <c r="D16" s="31"/>
      <c r="E16" s="32">
        <f>1.5%-0.3%</f>
        <v>1.2E-2</v>
      </c>
      <c r="F16" s="25"/>
    </row>
    <row r="17" spans="3:7" s="21" customFormat="1" ht="15.6" x14ac:dyDescent="0.3">
      <c r="C17" s="27" t="s">
        <v>30</v>
      </c>
    </row>
    <row r="18" spans="3:7" s="21" customFormat="1" ht="15.6" x14ac:dyDescent="0.3">
      <c r="C18" s="33" t="s">
        <v>31</v>
      </c>
      <c r="E18" s="34">
        <v>208214382.59497654</v>
      </c>
      <c r="F18" s="27"/>
      <c r="G18" s="21">
        <v>2018</v>
      </c>
    </row>
    <row r="19" spans="3:7" s="21" customFormat="1" ht="15.6" x14ac:dyDescent="0.3">
      <c r="C19" s="35" t="s">
        <v>65</v>
      </c>
      <c r="E19" s="34">
        <v>203517915.50590003</v>
      </c>
      <c r="F19" s="27"/>
      <c r="G19" s="21">
        <v>2017</v>
      </c>
    </row>
    <row r="20" spans="3:7" s="21" customFormat="1" ht="15.6" x14ac:dyDescent="0.3">
      <c r="C20" s="30" t="s">
        <v>13</v>
      </c>
      <c r="D20" s="31"/>
      <c r="E20" s="36">
        <f>IF(ISERROR(E18/E19-1),0,(E18/E19-1)/(G18-G19))</f>
        <v>2.307643077712429E-2</v>
      </c>
      <c r="F20" s="25"/>
    </row>
    <row r="21" spans="3:7" s="21" customFormat="1" ht="15.6" x14ac:dyDescent="0.3">
      <c r="C21" s="30" t="s">
        <v>16</v>
      </c>
      <c r="D21" s="31"/>
      <c r="E21" s="37">
        <v>0.1</v>
      </c>
      <c r="F21" s="27"/>
    </row>
    <row r="22" spans="3:7" s="21" customFormat="1" ht="15.6" x14ac:dyDescent="0.3">
      <c r="C22" s="27" t="s">
        <v>33</v>
      </c>
      <c r="E22" s="29"/>
    </row>
    <row r="23" spans="3:7" s="21" customFormat="1" x14ac:dyDescent="0.25">
      <c r="C23" s="21" t="s">
        <v>34</v>
      </c>
      <c r="E23" s="38">
        <v>1183508943.4420791</v>
      </c>
    </row>
    <row r="24" spans="3:7" s="21" customFormat="1" x14ac:dyDescent="0.25">
      <c r="C24" s="39" t="s">
        <v>35</v>
      </c>
      <c r="E24" s="38">
        <v>57486861.787412159</v>
      </c>
    </row>
    <row r="25" spans="3:7" s="21" customFormat="1" x14ac:dyDescent="0.25">
      <c r="C25" s="39" t="s">
        <v>36</v>
      </c>
      <c r="E25" s="38">
        <v>114494288.88597526</v>
      </c>
    </row>
    <row r="26" spans="3:7" s="21" customFormat="1" x14ac:dyDescent="0.25">
      <c r="C26" s="39" t="s">
        <v>37</v>
      </c>
      <c r="E26" s="38">
        <v>-2734108.1446969695</v>
      </c>
    </row>
    <row r="27" spans="3:7" s="21" customFormat="1" x14ac:dyDescent="0.25">
      <c r="C27" s="39" t="s">
        <v>38</v>
      </c>
      <c r="E27" s="38">
        <v>0</v>
      </c>
    </row>
    <row r="28" spans="3:7" s="21" customFormat="1" x14ac:dyDescent="0.25">
      <c r="C28" s="39" t="s">
        <v>39</v>
      </c>
      <c r="E28" s="38">
        <v>-39959632.129796535</v>
      </c>
    </row>
    <row r="29" spans="3:7" s="21" customFormat="1" x14ac:dyDescent="0.25">
      <c r="C29" s="21" t="s">
        <v>40</v>
      </c>
      <c r="E29" s="38">
        <v>1312796353.8409731</v>
      </c>
    </row>
    <row r="30" spans="3:7" s="21" customFormat="1" x14ac:dyDescent="0.25">
      <c r="E30" s="38"/>
    </row>
    <row r="31" spans="3:7" s="21" customFormat="1" x14ac:dyDescent="0.25">
      <c r="C31" s="21" t="s">
        <v>41</v>
      </c>
      <c r="E31" s="40">
        <f>(E23+E29)/2</f>
        <v>1248152648.6415262</v>
      </c>
    </row>
    <row r="32" spans="3:7" s="21" customFormat="1" x14ac:dyDescent="0.25">
      <c r="E32" s="38"/>
    </row>
    <row r="33" spans="3:6" s="21" customFormat="1" x14ac:dyDescent="0.25">
      <c r="C33" s="39" t="s">
        <v>42</v>
      </c>
      <c r="E33" s="38">
        <v>229378961.98459369</v>
      </c>
    </row>
    <row r="34" spans="3:6" s="21" customFormat="1" ht="15.6" x14ac:dyDescent="0.3">
      <c r="C34" s="41" t="s">
        <v>43</v>
      </c>
      <c r="E34" s="38">
        <v>52272172.962740391</v>
      </c>
      <c r="F34" s="27"/>
    </row>
    <row r="35" spans="3:6" s="21" customFormat="1" x14ac:dyDescent="0.25">
      <c r="C35" s="41" t="s">
        <v>44</v>
      </c>
      <c r="E35" s="38">
        <v>-717703</v>
      </c>
    </row>
    <row r="36" spans="3:6" s="21" customFormat="1" x14ac:dyDescent="0.25">
      <c r="C36" s="41" t="s">
        <v>45</v>
      </c>
      <c r="E36" s="38">
        <v>0</v>
      </c>
    </row>
    <row r="37" spans="3:6" s="21" customFormat="1" x14ac:dyDescent="0.25">
      <c r="C37" s="39" t="s">
        <v>46</v>
      </c>
      <c r="E37" s="38">
        <v>280933431.94733405</v>
      </c>
    </row>
    <row r="38" spans="3:6" s="21" customFormat="1" x14ac:dyDescent="0.25">
      <c r="C38" s="39"/>
      <c r="E38" s="38"/>
    </row>
    <row r="39" spans="3:6" s="21" customFormat="1" x14ac:dyDescent="0.25">
      <c r="C39" s="21" t="s">
        <v>47</v>
      </c>
      <c r="E39" s="40">
        <f>(E33+E37)/2</f>
        <v>255156196.96596387</v>
      </c>
    </row>
    <row r="40" spans="3:6" s="21" customFormat="1" x14ac:dyDescent="0.25">
      <c r="E40" s="38"/>
    </row>
    <row r="41" spans="3:6" s="21" customFormat="1" ht="15.6" x14ac:dyDescent="0.3">
      <c r="C41" s="27" t="s">
        <v>48</v>
      </c>
      <c r="E41" s="40">
        <f>E31-E39</f>
        <v>992996451.67556238</v>
      </c>
      <c r="F41" s="27"/>
    </row>
    <row r="42" spans="3:6" s="21" customFormat="1" x14ac:dyDescent="0.25">
      <c r="E42" s="42"/>
    </row>
    <row r="43" spans="3:6" s="21" customFormat="1" x14ac:dyDescent="0.25">
      <c r="E43" s="42"/>
    </row>
    <row r="44" spans="3:6" s="21" customFormat="1" ht="15.6" x14ac:dyDescent="0.3">
      <c r="C44" s="27" t="s">
        <v>49</v>
      </c>
      <c r="E44" s="42"/>
    </row>
    <row r="45" spans="3:6" s="21" customFormat="1" x14ac:dyDescent="0.25">
      <c r="C45" s="39" t="s">
        <v>50</v>
      </c>
      <c r="E45" s="38">
        <v>1197449514.7006097</v>
      </c>
    </row>
    <row r="46" spans="3:6" s="21" customFormat="1" x14ac:dyDescent="0.25">
      <c r="C46" s="39" t="s">
        <v>51</v>
      </c>
      <c r="E46" s="43">
        <v>7.4999999999999997E-2</v>
      </c>
    </row>
    <row r="47" spans="3:6" s="21" customFormat="1" ht="15.6" x14ac:dyDescent="0.3">
      <c r="C47" s="27" t="s">
        <v>49</v>
      </c>
      <c r="E47" s="40">
        <f>E45*E46</f>
        <v>89808713.602545723</v>
      </c>
      <c r="F47" s="27"/>
    </row>
    <row r="48" spans="3:6" s="21" customFormat="1" x14ac:dyDescent="0.25">
      <c r="E48" s="42"/>
    </row>
    <row r="49" spans="3:8" s="21" customFormat="1" ht="16.2" thickBot="1" x14ac:dyDescent="0.35">
      <c r="C49" s="27" t="s">
        <v>17</v>
      </c>
      <c r="E49" s="44">
        <f>E41+E47</f>
        <v>1082805165.2781081</v>
      </c>
      <c r="F49" s="25"/>
    </row>
    <row r="50" spans="3:8" s="21" customFormat="1" x14ac:dyDescent="0.25">
      <c r="E50" s="42"/>
      <c r="F50" s="39"/>
    </row>
    <row r="51" spans="3:8" s="21" customFormat="1" ht="15.6" x14ac:dyDescent="0.3">
      <c r="C51" s="27" t="s">
        <v>18</v>
      </c>
      <c r="D51" s="45"/>
      <c r="E51" s="46">
        <f>E34</f>
        <v>52272172.962740391</v>
      </c>
      <c r="F51" s="25"/>
    </row>
    <row r="52" spans="3:8" s="21" customFormat="1" x14ac:dyDescent="0.25">
      <c r="E52" s="42"/>
    </row>
    <row r="53" spans="3:8" s="21" customFormat="1" ht="15.6" x14ac:dyDescent="0.3">
      <c r="C53" s="27" t="s">
        <v>52</v>
      </c>
      <c r="E53" s="47"/>
      <c r="F53" s="48"/>
    </row>
    <row r="54" spans="3:8" s="21" customFormat="1" ht="15.6" x14ac:dyDescent="0.3">
      <c r="C54" s="51" t="s">
        <v>57</v>
      </c>
      <c r="E54" s="50">
        <f>IF(ISERROR(1+((RB/d)*(g+PCI*(1+g)))*((1+g)*(1+PCI))^(1-1) + E21), 0, 1+((RB/d)*(g+PCI*(1+g)))*((1+g)*(1+PCI))^(1-1) + E21)</f>
        <v>1.8323358796194789</v>
      </c>
      <c r="F54" s="27"/>
    </row>
    <row r="55" spans="3:8" s="21" customFormat="1" ht="15.6" x14ac:dyDescent="0.3">
      <c r="C55" s="51" t="s">
        <v>58</v>
      </c>
      <c r="E55" s="50">
        <f>IF(ISERROR(1+((RB/d)*(g+PCI*(1+g)))*((1+g)*(1+PCI))^(2-1) + E21), 0, 1+((RB/d)*(g+PCI*(1+g)))*((1+g)*(1+PCI))^(2-1) + E21)</f>
        <v>1.8582264047853356</v>
      </c>
      <c r="F55" s="27"/>
    </row>
    <row r="56" spans="3:8" s="21" customFormat="1" ht="15.6" x14ac:dyDescent="0.3">
      <c r="C56" s="51" t="s">
        <v>59</v>
      </c>
      <c r="E56" s="50">
        <f>IF(ISERROR(1+((RB/d)*(g+PCI*(1+g)))*((1+g)*(1+PCI))^(3-1) + E21), 0, 1+((RB/d)*(g+PCI*(1+g)))*((1+g)*(1+PCI))^(3-1) + E21)</f>
        <v>1.8850322466958973</v>
      </c>
    </row>
    <row r="57" spans="3:8" s="21" customFormat="1" ht="15.6" x14ac:dyDescent="0.3">
      <c r="C57" s="51" t="s">
        <v>60</v>
      </c>
      <c r="D57" s="52"/>
      <c r="E57" s="53">
        <f>IF(ISERROR(1+((RB/d)*(g+PCI*(1+g)))*((1+g)*(1+PCI))^(4-1) + E21), 0, 1+((RB/d)*(g+PCI*(1+g)))*((1+g)*(1+PCI))^(4-1) + E21)</f>
        <v>1.9127857648625208</v>
      </c>
    </row>
    <row r="58" spans="3:8" s="21" customFormat="1" ht="15.6" x14ac:dyDescent="0.3">
      <c r="C58" s="51" t="s">
        <v>61</v>
      </c>
      <c r="D58" s="52"/>
      <c r="E58" s="53">
        <f>IF(ISERROR(1+((RB/d)*(g+PCI*(1+g)))*((1+g)*(1+PCI))^(5-1) + E21), 0, 1+((RB/d)*(g+PCI*(1+g)))*((1+g)*(1+PCI))^(5-1) + E21)</f>
        <v>1.9415204628136269</v>
      </c>
    </row>
    <row r="59" spans="3:8" s="21" customFormat="1" ht="15.6" x14ac:dyDescent="0.3">
      <c r="C59" s="51" t="s">
        <v>62</v>
      </c>
      <c r="D59" s="52"/>
      <c r="E59" s="53">
        <f>IF(ISERROR(1+((RB/d)*(g+PCI*(1+g)))*((1+g)*(1+PCI))^(6-1) + E21), 0, 1+((RB/d)*(g+PCI*(1+g)))*((1+g)*(1+PCI))^(6-1) + E21)</f>
        <v>1.9712710285395345</v>
      </c>
    </row>
    <row r="60" spans="3:8" s="21" customFormat="1" ht="15.6" x14ac:dyDescent="0.3">
      <c r="C60" s="51" t="s">
        <v>63</v>
      </c>
      <c r="D60" s="52"/>
      <c r="E60" s="53">
        <f>IF(ISERROR(1+((RB/d)*(g+PCI*(1+g)))*((1+g)*(1+PCI))^(7-1) + E21), 0, 1+((RB/d)*(g+PCI*(1+g)))*((1+g)*(1+PCI))^(7-1) + E21)</f>
        <v>2.0020733763671541</v>
      </c>
    </row>
    <row r="61" spans="3:8" s="21" customFormat="1" ht="15.6" x14ac:dyDescent="0.3">
      <c r="C61" s="51"/>
      <c r="D61" s="52"/>
      <c r="E61" s="54"/>
    </row>
    <row r="62" spans="3:8" s="21" customFormat="1" ht="15.6" x14ac:dyDescent="0.3">
      <c r="C62" s="27"/>
      <c r="E62" s="42"/>
    </row>
    <row r="63" spans="3:8" s="21" customFormat="1" ht="15.6" x14ac:dyDescent="0.3">
      <c r="C63" s="27" t="s">
        <v>64</v>
      </c>
      <c r="E63" s="55"/>
      <c r="F63" s="48"/>
    </row>
    <row r="64" spans="3:8" s="21" customFormat="1" ht="15.6" x14ac:dyDescent="0.3">
      <c r="C64" s="51" t="s">
        <v>57</v>
      </c>
      <c r="E64" s="56">
        <f t="shared" ref="E64:E70" si="0">IF(ISERROR(d*E54), "", d*E54)</f>
        <v>95780178.025304452</v>
      </c>
      <c r="G64" s="57"/>
      <c r="H64" s="58"/>
    </row>
    <row r="65" spans="3:8" s="21" customFormat="1" ht="15.6" x14ac:dyDescent="0.3">
      <c r="C65" s="51" t="s">
        <v>58</v>
      </c>
      <c r="E65" s="56">
        <f t="shared" si="0"/>
        <v>97133532.034870297</v>
      </c>
      <c r="G65" s="57"/>
      <c r="H65" s="58"/>
    </row>
    <row r="66" spans="3:8" s="21" customFormat="1" ht="15.6" x14ac:dyDescent="0.3">
      <c r="C66" s="51" t="s">
        <v>59</v>
      </c>
      <c r="E66" s="56">
        <f t="shared" si="0"/>
        <v>98534731.639631063</v>
      </c>
      <c r="G66" s="57"/>
      <c r="H66" s="58"/>
    </row>
    <row r="67" spans="3:8" s="21" customFormat="1" ht="15.6" x14ac:dyDescent="0.3">
      <c r="C67" s="51" t="s">
        <v>60</v>
      </c>
      <c r="E67" s="56">
        <f t="shared" si="0"/>
        <v>99985468.341561362</v>
      </c>
      <c r="G67" s="57"/>
      <c r="H67" s="58"/>
    </row>
    <row r="68" spans="3:8" s="21" customFormat="1" ht="15.6" x14ac:dyDescent="0.3">
      <c r="C68" s="51" t="s">
        <v>61</v>
      </c>
      <c r="D68" s="52"/>
      <c r="E68" s="59">
        <f t="shared" si="0"/>
        <v>101487493.44289368</v>
      </c>
      <c r="G68" s="57"/>
      <c r="H68" s="58"/>
    </row>
    <row r="69" spans="3:8" s="21" customFormat="1" ht="15.6" x14ac:dyDescent="0.3">
      <c r="C69" s="51" t="s">
        <v>62</v>
      </c>
      <c r="D69" s="52"/>
      <c r="E69" s="59">
        <f t="shared" si="0"/>
        <v>103042620.1602577</v>
      </c>
      <c r="G69" s="57"/>
      <c r="H69" s="58"/>
    </row>
    <row r="70" spans="3:8" s="21" customFormat="1" ht="15.6" x14ac:dyDescent="0.3">
      <c r="C70" s="51" t="s">
        <v>63</v>
      </c>
      <c r="D70" s="52"/>
      <c r="E70" s="59">
        <f t="shared" si="0"/>
        <v>104652725.81356151</v>
      </c>
      <c r="G70" s="57"/>
      <c r="H70" s="58"/>
    </row>
    <row r="71" spans="3:8" s="21" customFormat="1" x14ac:dyDescent="0.25"/>
    <row r="72" spans="3:8" s="21" customFormat="1" x14ac:dyDescent="0.25"/>
    <row r="73" spans="3:8" s="21" customFormat="1" x14ac:dyDescent="0.25"/>
    <row r="74" spans="3:8" s="21" customFormat="1" x14ac:dyDescent="0.25"/>
    <row r="75" spans="3:8" s="21" customFormat="1" x14ac:dyDescent="0.25"/>
    <row r="76" spans="3:8" s="21" customFormat="1" x14ac:dyDescent="0.25"/>
    <row r="77" spans="3:8" s="21" customFormat="1" x14ac:dyDescent="0.25"/>
    <row r="78" spans="3:8" s="21" customFormat="1" x14ac:dyDescent="0.25"/>
    <row r="79" spans="3:8" s="21" customFormat="1" x14ac:dyDescent="0.25"/>
    <row r="80" spans="3:8" s="21" customFormat="1" x14ac:dyDescent="0.25"/>
    <row r="81" s="21" customFormat="1" x14ac:dyDescent="0.25"/>
    <row r="82" s="21" customFormat="1" x14ac:dyDescent="0.25"/>
  </sheetData>
  <mergeCells count="1">
    <mergeCell ref="C9:E9"/>
  </mergeCells>
  <hyperlinks>
    <hyperlink ref="H1" location="Index" display="Back to Index" xr:uid="{00000000-0004-0000-0400-000000000000}"/>
  </hyperlink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77"/>
  <sheetViews>
    <sheetView showGridLines="0" topLeftCell="A34" zoomScaleNormal="100" workbookViewId="0">
      <selection activeCell="B12" sqref="B12"/>
    </sheetView>
  </sheetViews>
  <sheetFormatPr defaultColWidth="9.109375" defaultRowHeight="15" x14ac:dyDescent="0.25"/>
  <cols>
    <col min="1" max="1" width="10.6640625" style="22" customWidth="1"/>
    <col min="2" max="2" width="13.6640625" style="22" customWidth="1"/>
    <col min="3" max="3" width="57.33203125" style="22" customWidth="1"/>
    <col min="4" max="4" width="3.5546875" style="22" customWidth="1"/>
    <col min="5" max="5" width="27.5546875" style="22" customWidth="1"/>
    <col min="6" max="6" width="39.109375" style="22" bestFit="1" customWidth="1"/>
    <col min="7" max="7" width="16.88671875" style="22" hidden="1" customWidth="1"/>
    <col min="8" max="16384" width="9.109375" style="22"/>
  </cols>
  <sheetData>
    <row r="1" spans="1:8" ht="15.6" x14ac:dyDescent="0.3">
      <c r="A1" s="21"/>
      <c r="B1" s="21"/>
      <c r="C1" s="21"/>
      <c r="D1" s="21"/>
      <c r="E1" s="21"/>
      <c r="F1" s="21"/>
      <c r="H1" s="23" t="s">
        <v>25</v>
      </c>
    </row>
    <row r="2" spans="1:8" s="21" customFormat="1" ht="17.399999999999999" x14ac:dyDescent="0.3">
      <c r="C2" s="24"/>
    </row>
    <row r="3" spans="1:8" s="21" customFormat="1" ht="17.399999999999999" x14ac:dyDescent="0.3">
      <c r="C3" s="24"/>
    </row>
    <row r="4" spans="1:8" s="21" customFormat="1" ht="17.399999999999999" x14ac:dyDescent="0.3">
      <c r="C4" s="24"/>
    </row>
    <row r="5" spans="1:8" s="21" customFormat="1" ht="17.399999999999999" x14ac:dyDescent="0.3">
      <c r="C5" s="24"/>
    </row>
    <row r="6" spans="1:8" s="21" customFormat="1" x14ac:dyDescent="0.25"/>
    <row r="7" spans="1:8" s="21" customFormat="1" x14ac:dyDescent="0.25"/>
    <row r="8" spans="1:8" s="21" customFormat="1" ht="27.75" customHeight="1" x14ac:dyDescent="0.3">
      <c r="A8" s="25" t="s">
        <v>26</v>
      </c>
    </row>
    <row r="9" spans="1:8" s="21" customFormat="1" ht="22.8" x14ac:dyDescent="0.25">
      <c r="C9" s="64" t="s">
        <v>27</v>
      </c>
      <c r="D9" s="64"/>
      <c r="E9" s="64"/>
    </row>
    <row r="10" spans="1:8" s="21" customFormat="1" ht="24.6" x14ac:dyDescent="0.4">
      <c r="C10" s="26"/>
    </row>
    <row r="11" spans="1:8" s="21" customFormat="1" x14ac:dyDescent="0.25"/>
    <row r="12" spans="1:8" s="21" customFormat="1" x14ac:dyDescent="0.25"/>
    <row r="13" spans="1:8" s="21" customFormat="1" ht="15.6" x14ac:dyDescent="0.3">
      <c r="C13" s="27" t="s">
        <v>28</v>
      </c>
      <c r="E13" s="28">
        <v>2019</v>
      </c>
    </row>
    <row r="14" spans="1:8" s="21" customFormat="1" ht="15.6" x14ac:dyDescent="0.3">
      <c r="C14" s="27" t="s">
        <v>29</v>
      </c>
      <c r="E14" s="28">
        <v>1</v>
      </c>
      <c r="F14" s="25"/>
    </row>
    <row r="15" spans="1:8" s="21" customFormat="1" x14ac:dyDescent="0.25">
      <c r="E15" s="29"/>
    </row>
    <row r="16" spans="1:8" s="21" customFormat="1" ht="15.6" x14ac:dyDescent="0.3">
      <c r="C16" s="30" t="s">
        <v>12</v>
      </c>
      <c r="D16" s="31"/>
      <c r="E16" s="32">
        <f>1.5%-0.3%</f>
        <v>1.2E-2</v>
      </c>
      <c r="F16" s="25"/>
    </row>
    <row r="17" spans="3:7" s="21" customFormat="1" ht="15.6" x14ac:dyDescent="0.3">
      <c r="C17" s="27" t="s">
        <v>30</v>
      </c>
    </row>
    <row r="18" spans="3:7" s="21" customFormat="1" ht="15.6" x14ac:dyDescent="0.3">
      <c r="C18" s="33" t="s">
        <v>67</v>
      </c>
      <c r="E18" s="34">
        <v>118939797.17187555</v>
      </c>
      <c r="F18" s="27"/>
      <c r="G18" s="21">
        <v>2020</v>
      </c>
    </row>
    <row r="19" spans="3:7" s="21" customFormat="1" ht="15.6" x14ac:dyDescent="0.3">
      <c r="C19" s="35" t="s">
        <v>31</v>
      </c>
      <c r="E19" s="34">
        <v>115426603.02423629</v>
      </c>
      <c r="F19" s="27"/>
      <c r="G19" s="21">
        <v>2019</v>
      </c>
    </row>
    <row r="20" spans="3:7" s="21" customFormat="1" ht="15.6" x14ac:dyDescent="0.3">
      <c r="C20" s="30" t="s">
        <v>13</v>
      </c>
      <c r="D20" s="31"/>
      <c r="E20" s="36">
        <f>IF(ISERROR(E18/E19-1),0,(E18/E19-1)/(G18-G19))</f>
        <v>3.0436606948413658E-2</v>
      </c>
      <c r="F20" s="25"/>
    </row>
    <row r="21" spans="3:7" s="21" customFormat="1" ht="15.6" x14ac:dyDescent="0.3">
      <c r="C21" s="30" t="s">
        <v>16</v>
      </c>
      <c r="D21" s="31"/>
      <c r="E21" s="37">
        <v>0.1</v>
      </c>
      <c r="F21" s="27"/>
    </row>
    <row r="22" spans="3:7" s="21" customFormat="1" ht="15.6" x14ac:dyDescent="0.3">
      <c r="C22" s="27" t="s">
        <v>33</v>
      </c>
      <c r="E22" s="29"/>
    </row>
    <row r="23" spans="3:7" s="21" customFormat="1" x14ac:dyDescent="0.25">
      <c r="C23" s="21" t="s">
        <v>34</v>
      </c>
      <c r="E23" s="38">
        <v>625029888.788414</v>
      </c>
    </row>
    <row r="24" spans="3:7" s="21" customFormat="1" x14ac:dyDescent="0.25">
      <c r="C24" s="39" t="s">
        <v>35</v>
      </c>
      <c r="E24" s="38">
        <v>3164005.8600000003</v>
      </c>
    </row>
    <row r="25" spans="3:7" s="21" customFormat="1" x14ac:dyDescent="0.25">
      <c r="C25" s="39" t="s">
        <v>36</v>
      </c>
      <c r="E25" s="38">
        <v>51272476.807086661</v>
      </c>
    </row>
    <row r="26" spans="3:7" s="21" customFormat="1" x14ac:dyDescent="0.25">
      <c r="C26" s="39" t="s">
        <v>37</v>
      </c>
      <c r="E26" s="38">
        <v>-4597817.6265287995</v>
      </c>
    </row>
    <row r="27" spans="3:7" s="21" customFormat="1" x14ac:dyDescent="0.25">
      <c r="C27" s="39" t="s">
        <v>38</v>
      </c>
      <c r="E27" s="38">
        <v>0</v>
      </c>
    </row>
    <row r="28" spans="3:7" s="21" customFormat="1" x14ac:dyDescent="0.25">
      <c r="C28" s="39" t="s">
        <v>39</v>
      </c>
      <c r="E28" s="38">
        <v>-3164005.86</v>
      </c>
    </row>
    <row r="29" spans="3:7" s="21" customFormat="1" x14ac:dyDescent="0.25">
      <c r="C29" s="21" t="s">
        <v>40</v>
      </c>
      <c r="E29" s="38">
        <v>671704547.96897185</v>
      </c>
    </row>
    <row r="30" spans="3:7" s="21" customFormat="1" x14ac:dyDescent="0.25">
      <c r="E30" s="38"/>
    </row>
    <row r="31" spans="3:7" s="21" customFormat="1" x14ac:dyDescent="0.25">
      <c r="C31" s="21" t="s">
        <v>41</v>
      </c>
      <c r="E31" s="40">
        <f>(E23+E29)/2</f>
        <v>648367218.37869287</v>
      </c>
    </row>
    <row r="32" spans="3:7" s="21" customFormat="1" x14ac:dyDescent="0.25">
      <c r="E32" s="38"/>
    </row>
    <row r="33" spans="3:6" s="21" customFormat="1" x14ac:dyDescent="0.25">
      <c r="C33" s="39" t="s">
        <v>42</v>
      </c>
      <c r="E33" s="38">
        <v>160425474.871593</v>
      </c>
    </row>
    <row r="34" spans="3:6" s="21" customFormat="1" ht="15.6" x14ac:dyDescent="0.3">
      <c r="C34" s="41" t="s">
        <v>43</v>
      </c>
      <c r="E34" s="38">
        <v>23877061.199271001</v>
      </c>
      <c r="F34" s="27"/>
    </row>
    <row r="35" spans="3:6" s="21" customFormat="1" x14ac:dyDescent="0.25">
      <c r="C35" s="41" t="s">
        <v>44</v>
      </c>
      <c r="E35" s="38">
        <v>-1426748.3802313199</v>
      </c>
    </row>
    <row r="36" spans="3:6" s="21" customFormat="1" x14ac:dyDescent="0.25">
      <c r="C36" s="41" t="s">
        <v>45</v>
      </c>
      <c r="E36" s="38">
        <v>0</v>
      </c>
    </row>
    <row r="37" spans="3:6" s="21" customFormat="1" x14ac:dyDescent="0.25">
      <c r="C37" s="39" t="s">
        <v>46</v>
      </c>
      <c r="E37" s="38">
        <v>182875787.69063267</v>
      </c>
    </row>
    <row r="38" spans="3:6" s="21" customFormat="1" x14ac:dyDescent="0.25">
      <c r="C38" s="39"/>
      <c r="E38" s="38"/>
    </row>
    <row r="39" spans="3:6" s="21" customFormat="1" x14ac:dyDescent="0.25">
      <c r="C39" s="21" t="s">
        <v>47</v>
      </c>
      <c r="E39" s="40">
        <f>(E33+E37)/2</f>
        <v>171650631.28111285</v>
      </c>
    </row>
    <row r="40" spans="3:6" s="21" customFormat="1" x14ac:dyDescent="0.25">
      <c r="E40" s="38"/>
    </row>
    <row r="41" spans="3:6" s="21" customFormat="1" ht="15.6" x14ac:dyDescent="0.3">
      <c r="C41" s="27" t="s">
        <v>48</v>
      </c>
      <c r="E41" s="40">
        <f>E31-E39</f>
        <v>476716587.09758002</v>
      </c>
      <c r="F41" s="27"/>
    </row>
    <row r="42" spans="3:6" s="21" customFormat="1" x14ac:dyDescent="0.25">
      <c r="E42" s="42"/>
    </row>
    <row r="43" spans="3:6" s="21" customFormat="1" x14ac:dyDescent="0.25">
      <c r="E43" s="42"/>
    </row>
    <row r="44" spans="3:6" s="21" customFormat="1" ht="15.6" x14ac:dyDescent="0.3">
      <c r="C44" s="27" t="s">
        <v>49</v>
      </c>
      <c r="E44" s="42"/>
    </row>
    <row r="45" spans="3:6" s="21" customFormat="1" x14ac:dyDescent="0.25">
      <c r="C45" s="39" t="s">
        <v>50</v>
      </c>
      <c r="E45" s="38">
        <v>658178026.28318834</v>
      </c>
    </row>
    <row r="46" spans="3:6" s="21" customFormat="1" x14ac:dyDescent="0.25">
      <c r="C46" s="39" t="s">
        <v>51</v>
      </c>
      <c r="E46" s="43">
        <v>0.12</v>
      </c>
    </row>
    <row r="47" spans="3:6" s="21" customFormat="1" ht="15.6" x14ac:dyDescent="0.3">
      <c r="C47" s="27" t="s">
        <v>49</v>
      </c>
      <c r="E47" s="40">
        <f>E45*E46</f>
        <v>78981363.153982595</v>
      </c>
      <c r="F47" s="27"/>
    </row>
    <row r="48" spans="3:6" s="21" customFormat="1" x14ac:dyDescent="0.25">
      <c r="E48" s="42"/>
    </row>
    <row r="49" spans="3:7" s="21" customFormat="1" ht="16.2" thickBot="1" x14ac:dyDescent="0.35">
      <c r="C49" s="27" t="s">
        <v>17</v>
      </c>
      <c r="E49" s="44">
        <f>E41+E47</f>
        <v>555697950.2515626</v>
      </c>
      <c r="F49" s="25"/>
    </row>
    <row r="50" spans="3:7" s="21" customFormat="1" x14ac:dyDescent="0.25">
      <c r="E50" s="42"/>
      <c r="F50" s="39"/>
    </row>
    <row r="51" spans="3:7" s="21" customFormat="1" ht="15.6" x14ac:dyDescent="0.3">
      <c r="C51" s="27" t="s">
        <v>18</v>
      </c>
      <c r="D51" s="45"/>
      <c r="E51" s="46">
        <f>E34</f>
        <v>23877061.199271001</v>
      </c>
      <c r="F51" s="25"/>
    </row>
    <row r="52" spans="3:7" s="21" customFormat="1" x14ac:dyDescent="0.25">
      <c r="E52" s="42"/>
    </row>
    <row r="53" spans="3:7" s="21" customFormat="1" ht="15.6" x14ac:dyDescent="0.3">
      <c r="C53" s="27" t="s">
        <v>52</v>
      </c>
      <c r="E53" s="47"/>
      <c r="F53" s="48"/>
    </row>
    <row r="54" spans="3:7" s="21" customFormat="1" ht="15.6" x14ac:dyDescent="0.3">
      <c r="C54" s="49" t="s">
        <v>59</v>
      </c>
      <c r="E54" s="50">
        <f>IF(ISERROR(1+((RB/d)*(g+PCI*(1+g)))*((1+g)*(1+PCI))^(1-1) + E21), 0, 1+((RB/d)*(g+PCI*(1+g)))*((1+g)*(1+PCI))^(1-1) + E21)</f>
        <v>2.0961401036538376</v>
      </c>
      <c r="F54" s="27"/>
    </row>
    <row r="55" spans="3:7" s="21" customFormat="1" ht="15.6" x14ac:dyDescent="0.3">
      <c r="C55" s="49" t="s">
        <v>60</v>
      </c>
      <c r="E55" s="50">
        <f>IF(ISERROR(1+((RB/d)*(g+PCI*(1+g)))*((1+g)*(1+PCI))^(2-1) + E21), 0, 1+((RB/d)*(g+PCI*(1+g)))*((1+g)*(1+PCI))^(2-1) + E21)</f>
        <v>2.1387767391957531</v>
      </c>
      <c r="F55" s="27"/>
    </row>
    <row r="56" spans="3:7" s="21" customFormat="1" ht="15.6" x14ac:dyDescent="0.3">
      <c r="C56" s="49" t="s">
        <v>61</v>
      </c>
      <c r="E56" s="50">
        <f>IF(ISERROR(1+((RB/d)*(g+PCI*(1+g)))*((1+g)*(1+PCI))^(3-1) + E21), 0, 1+((RB/d)*(g+PCI*(1+g)))*((1+g)*(1+PCI))^(3-1) + E21)</f>
        <v>2.1832383014559751</v>
      </c>
    </row>
    <row r="57" spans="3:7" s="21" customFormat="1" ht="15.6" x14ac:dyDescent="0.3">
      <c r="C57" s="49" t="s">
        <v>62</v>
      </c>
      <c r="D57" s="52"/>
      <c r="E57" s="53">
        <f>IF(ISERROR(1+((RB/d)*(g+PCI*(1+g)))*((1+g)*(1+PCI))^(4-1) + E21), 0, 1+((RB/d)*(g+PCI*(1+g)))*((1+g)*(1+PCI))^(4-1) + E21)</f>
        <v>2.2296029006672842</v>
      </c>
    </row>
    <row r="58" spans="3:7" s="21" customFormat="1" ht="15.6" x14ac:dyDescent="0.3">
      <c r="C58" s="49" t="s">
        <v>63</v>
      </c>
      <c r="D58" s="52"/>
      <c r="E58" s="53">
        <f>IF(ISERROR(1+((RB/d)*(g+PCI*(1+g)))*((1+g)*(1+PCI))^(5-1) + E21), 0, 1+((RB/d)*(g+PCI*(1+g)))*((1+g)*(1+PCI))^(5-1) + E21)</f>
        <v>2.2779519903246341</v>
      </c>
    </row>
    <row r="59" spans="3:7" s="21" customFormat="1" ht="15.6" x14ac:dyDescent="0.3">
      <c r="C59" s="27"/>
      <c r="E59" s="42"/>
    </row>
    <row r="60" spans="3:7" s="21" customFormat="1" ht="15.6" x14ac:dyDescent="0.3">
      <c r="C60" s="27" t="s">
        <v>64</v>
      </c>
      <c r="E60" s="55"/>
      <c r="F60" s="48"/>
    </row>
    <row r="61" spans="3:7" s="21" customFormat="1" ht="15.6" x14ac:dyDescent="0.3">
      <c r="C61" s="52" t="str">
        <f>C54</f>
        <v xml:space="preserve">    Price Cap IR Year 2020</v>
      </c>
      <c r="D61" s="52"/>
      <c r="E61" s="59">
        <f>IF(ISERROR(d*E54), "", d*E54)</f>
        <v>50049665.53718894</v>
      </c>
      <c r="G61" s="57"/>
    </row>
    <row r="62" spans="3:7" s="21" customFormat="1" ht="15.6" x14ac:dyDescent="0.3">
      <c r="C62" s="52" t="str">
        <f>C55</f>
        <v xml:space="preserve">    Price Cap IR Year 2021</v>
      </c>
      <c r="D62" s="52"/>
      <c r="E62" s="59">
        <f>IF(ISERROR(d*E55), "", d*E55)</f>
        <v>51067703.09335427</v>
      </c>
      <c r="G62" s="57"/>
    </row>
    <row r="63" spans="3:7" s="21" customFormat="1" ht="15.6" x14ac:dyDescent="0.3">
      <c r="C63" s="52" t="str">
        <f>C56</f>
        <v xml:space="preserve">    Price Cap IR Year 2022</v>
      </c>
      <c r="D63" s="52"/>
      <c r="E63" s="59">
        <f>IF(ISERROR(d*E56), "", d*E56)</f>
        <v>52129314.536456786</v>
      </c>
      <c r="G63" s="57"/>
    </row>
    <row r="64" spans="3:7" s="21" customFormat="1" ht="15.6" x14ac:dyDescent="0.3">
      <c r="C64" s="52" t="str">
        <f>C57</f>
        <v xml:space="preserve">    Price Cap IR Year 2023</v>
      </c>
      <c r="D64" s="52"/>
      <c r="E64" s="59">
        <f>IF(ISERROR(d*E57), "", d*E57)</f>
        <v>53236364.909304887</v>
      </c>
      <c r="G64" s="57"/>
    </row>
    <row r="65" spans="3:7" s="21" customFormat="1" ht="15.6" x14ac:dyDescent="0.3">
      <c r="C65" s="52" t="str">
        <f>C58</f>
        <v xml:space="preserve">    Price Cap IR Year 2024</v>
      </c>
      <c r="D65" s="52"/>
      <c r="E65" s="59">
        <f>IF(ISERROR(d*E58), "", d*E58)</f>
        <v>54390799.081982471</v>
      </c>
      <c r="G65" s="57"/>
    </row>
    <row r="66" spans="3:7" s="21" customFormat="1" x14ac:dyDescent="0.25">
      <c r="F66" s="62"/>
    </row>
    <row r="67" spans="3:7" s="21" customFormat="1" x14ac:dyDescent="0.25"/>
    <row r="68" spans="3:7" s="21" customFormat="1" x14ac:dyDescent="0.25"/>
    <row r="69" spans="3:7" s="21" customFormat="1" x14ac:dyDescent="0.25"/>
    <row r="70" spans="3:7" s="21" customFormat="1" x14ac:dyDescent="0.25"/>
    <row r="71" spans="3:7" s="21" customFormat="1" x14ac:dyDescent="0.25"/>
    <row r="72" spans="3:7" s="21" customFormat="1" x14ac:dyDescent="0.25"/>
    <row r="73" spans="3:7" s="21" customFormat="1" x14ac:dyDescent="0.25"/>
    <row r="74" spans="3:7" s="21" customFormat="1" x14ac:dyDescent="0.25"/>
    <row r="75" spans="3:7" s="21" customFormat="1" x14ac:dyDescent="0.25"/>
    <row r="76" spans="3:7" s="21" customFormat="1" x14ac:dyDescent="0.25"/>
    <row r="77" spans="3:7" s="21" customFormat="1" x14ac:dyDescent="0.25"/>
  </sheetData>
  <mergeCells count="1">
    <mergeCell ref="C9:E9"/>
  </mergeCells>
  <hyperlinks>
    <hyperlink ref="H1" location="Index" display="Back to Index" xr:uid="{00000000-0004-0000-0500-000000000000}"/>
  </hyperlinks>
  <pageMargins left="0.70866141732283472" right="0.70866141732283472" top="0.74803149606299213" bottom="0.74803149606299213" header="0.31496062992125984" footer="0.31496062992125984"/>
  <pageSetup scale="59" orientation="portrait" r:id="rId1"/>
  <headerFooter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32</vt:i4>
      </vt:variant>
    </vt:vector>
  </HeadingPairs>
  <TitlesOfParts>
    <vt:vector size="38" baseType="lpstr">
      <vt:lpstr>Threshold Calculation Summary</vt:lpstr>
      <vt:lpstr>Threshold Test_ERZ</vt:lpstr>
      <vt:lpstr>Threshold Test_BRZ</vt:lpstr>
      <vt:lpstr>Threshold Test_GRZ</vt:lpstr>
      <vt:lpstr>Threshold Test_PRZ</vt:lpstr>
      <vt:lpstr>Threshold Test_HRZ</vt:lpstr>
      <vt:lpstr>'Threshold Test_BRZ'!d</vt:lpstr>
      <vt:lpstr>'Threshold Test_ERZ'!d</vt:lpstr>
      <vt:lpstr>'Threshold Test_GRZ'!d</vt:lpstr>
      <vt:lpstr>'Threshold Test_HRZ'!d</vt:lpstr>
      <vt:lpstr>'Threshold Test_PRZ'!d</vt:lpstr>
      <vt:lpstr>'Threshold Test_BRZ'!g</vt:lpstr>
      <vt:lpstr>'Threshold Test_ERZ'!g</vt:lpstr>
      <vt:lpstr>'Threshold Test_GRZ'!g</vt:lpstr>
      <vt:lpstr>'Threshold Test_HRZ'!g</vt:lpstr>
      <vt:lpstr>'Threshold Test_PRZ'!g</vt:lpstr>
      <vt:lpstr>'Threshold Test_BRZ'!PCI</vt:lpstr>
      <vt:lpstr>'Threshold Test_ERZ'!PCI</vt:lpstr>
      <vt:lpstr>'Threshold Test_GRZ'!PCI</vt:lpstr>
      <vt:lpstr>'Threshold Test_HRZ'!PCI</vt:lpstr>
      <vt:lpstr>'Threshold Test_PRZ'!PCI</vt:lpstr>
      <vt:lpstr>'Threshold Test_BRZ'!Print_Area</vt:lpstr>
      <vt:lpstr>'Threshold Test_ERZ'!Print_Area</vt:lpstr>
      <vt:lpstr>'Threshold Test_GRZ'!Print_Area</vt:lpstr>
      <vt:lpstr>'Threshold Test_HRZ'!Print_Area</vt:lpstr>
      <vt:lpstr>'Threshold Test_PRZ'!Print_Area</vt:lpstr>
      <vt:lpstr>'Threshold Test_BRZ'!RB</vt:lpstr>
      <vt:lpstr>'Threshold Test_ERZ'!RB</vt:lpstr>
      <vt:lpstr>'Threshold Test_GRZ'!RB</vt:lpstr>
      <vt:lpstr>'Threshold Test_HRZ'!RB</vt:lpstr>
      <vt:lpstr>'Threshold Test_PRZ'!RB</vt:lpstr>
      <vt:lpstr>'Threshold Test_PRZ'!Start21</vt:lpstr>
      <vt:lpstr>Start21</vt:lpstr>
      <vt:lpstr>Start23</vt:lpstr>
      <vt:lpstr>Start24</vt:lpstr>
      <vt:lpstr>Start25</vt:lpstr>
      <vt:lpstr>Start26</vt:lpstr>
      <vt:lpstr>Start27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Yeates</dc:creator>
  <cp:lastModifiedBy>Natalie Yeates</cp:lastModifiedBy>
  <cp:lastPrinted>2019-10-11T17:43:29Z</cp:lastPrinted>
  <dcterms:created xsi:type="dcterms:W3CDTF">2019-10-09T20:46:03Z</dcterms:created>
  <dcterms:modified xsi:type="dcterms:W3CDTF">2019-10-17T17:30:14Z</dcterms:modified>
</cp:coreProperties>
</file>