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65" yWindow="435" windowWidth="14115" windowHeight="10470"/>
  </bookViews>
  <sheets>
    <sheet name="Tab1of3_ST Rates" sheetId="1" r:id="rId1"/>
    <sheet name="Tab2of3_LVDS" sheetId="2" r:id="rId2"/>
    <sheet name="Tab3of3_Specific Lines" sheetId="3" r:id="rId3"/>
  </sheets>
  <definedNames>
    <definedName name="_xlnm.Print_Area" localSheetId="0">'Tab1of3_ST Rates'!$A$1:$F$19</definedName>
    <definedName name="_xlnm.Print_Area" localSheetId="1">Tab2of3_LVDS!$A$1:$F$24</definedName>
    <definedName name="_xlnm.Print_Area" localSheetId="2">'Tab3of3_Specific Lines'!$A$1:$D$27</definedName>
  </definedNames>
  <calcPr calcId="145621" iterate="1"/>
</workbook>
</file>

<file path=xl/calcChain.xml><?xml version="1.0" encoding="utf-8"?>
<calcChain xmlns="http://schemas.openxmlformats.org/spreadsheetml/2006/main">
  <c r="C24" i="3" l="1"/>
  <c r="C26" i="3" s="1"/>
  <c r="D24" i="2" l="1"/>
  <c r="C21" i="3" l="1"/>
  <c r="F22" i="2"/>
  <c r="F24" i="2" l="1"/>
  <c r="F13" i="1"/>
  <c r="F16" i="1" s="1"/>
  <c r="D19" i="1" s="1"/>
  <c r="E22" i="2"/>
  <c r="E24" i="2" s="1"/>
</calcChain>
</file>

<file path=xl/sharedStrings.xml><?xml version="1.0" encoding="utf-8"?>
<sst xmlns="http://schemas.openxmlformats.org/spreadsheetml/2006/main" count="106" uniqueCount="95">
  <si>
    <t>ST Common Line Charge ($/kW)</t>
  </si>
  <si>
    <t>ST Common Line Charge (Monthly $/kW)</t>
  </si>
  <si>
    <t>ST Common Line Charge Determinant (Annual)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</si>
  <si>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</si>
  <si>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</si>
  <si>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</si>
  <si>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</si>
  <si>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</si>
  <si>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</si>
  <si>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</si>
  <si>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</si>
  <si>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</si>
  <si>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</si>
  <si>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</si>
  <si>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</si>
  <si>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</si>
  <si>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</si>
  <si>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</si>
  <si>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</si>
  <si>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</si>
  <si>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</si>
  <si>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</si>
  <si>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</si>
  <si>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</si>
  <si>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</si>
  <si>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</si>
  <si>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</si>
  <si>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</si>
  <si>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</si>
  <si>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</si>
  <si>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</si>
  <si>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</si>
  <si>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</si>
  <si>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</si>
  <si>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</si>
  <si>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</si>
  <si>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</si>
  <si>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</si>
  <si>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</si>
  <si>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</si>
  <si>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</si>
  <si>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</si>
  <si>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</si>
  <si>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</si>
  <si>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</si>
  <si>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</si>
  <si>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</si>
  <si>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</si>
  <si>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</si>
  <si>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</si>
  <si>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</si>
  <si>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</si>
  <si>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</si>
  <si>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</si>
  <si>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</si>
  <si>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</si>
  <si>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</si>
  <si>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</si>
  <si>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</si>
  <si>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</si>
  <si>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</si>
  <si>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</si>
  <si>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</si>
  <si>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</si>
  <si>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</si>
  <si>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</si>
  <si>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</si>
  <si>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</si>
  <si>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</si>
  <si>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</si>
  <si>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</si>
  <si>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</si>
  <si>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</si>
  <si>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</si>
  <si>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</si>
  <si>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</si>
  <si>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</si>
  <si>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</si>
  <si>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</si>
  <si>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</si>
  <si>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</si>
  <si>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</si>
  <si>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</si>
  <si>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</si>
  <si>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</si>
  <si>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</si>
  <si>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</si>
  <si>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</si>
  <si>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</si>
  <si>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</si>
  <si>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</si>
  <si>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</si>
  <si>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</si>
  <si>
    <t>* 2018 rate will be maintained over the term of the plan (2019 - 2022)</t>
  </si>
  <si>
    <t>ST Common Line Charge Determinant (Annual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</si>
</sst>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/>
    <xf numFmtId="166" fontId="5" fillId="0" borderId="0"/>
    <xf numFmtId="166" fontId="5" fillId="0" borderId="0"/>
    <xf numFmtId="165" fontId="6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7" fillId="0" borderId="0"/>
    <xf numFmtId="44" fontId="5" fillId="0" borderId="0" applyFont="0" applyFill="0" applyBorder="0" applyAlignment="0" applyProtection="0"/>
    <xf numFmtId="174" fontId="7" fillId="0" borderId="0"/>
    <xf numFmtId="175" fontId="7" fillId="0" borderId="0"/>
    <xf numFmtId="38" fontId="8" fillId="2" borderId="0" applyNumberFormat="0" applyBorder="0" applyAlignment="0" applyProtection="0"/>
    <xf numFmtId="0" fontId="9" fillId="0" borderId="12" applyNumberFormat="0" applyAlignment="0" applyProtection="0">
      <alignment horizontal="left" vertical="center"/>
    </xf>
    <xf numFmtId="0" fontId="9" fillId="0" borderId="13">
      <alignment horizontal="left" vertical="center"/>
    </xf>
    <xf numFmtId="10" fontId="8" fillId="3" borderId="10" applyNumberFormat="0" applyBorder="0" applyAlignment="0" applyProtection="0"/>
    <xf numFmtId="176" fontId="6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7" fontId="7" fillId="0" borderId="0"/>
    <xf numFmtId="37" fontId="10" fillId="4" borderId="0">
      <alignment horizontal="right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4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78" fontId="5" fillId="0" borderId="0"/>
    <xf numFmtId="178" fontId="5" fillId="0" borderId="0"/>
    <xf numFmtId="178" fontId="5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165" fontId="3" fillId="0" borderId="0" xfId="2" applyNumberFormat="1" applyFont="1"/>
    <xf numFmtId="165" fontId="3" fillId="0" borderId="0" xfId="2" applyNumberFormat="1" applyFont="1" applyBorder="1"/>
    <xf numFmtId="0" fontId="3" fillId="0" borderId="0" xfId="0" applyFont="1" applyFill="1"/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3" fillId="0" borderId="0" xfId="0" applyFont="1"/>
    <xf numFmtId="0" fontId="2" fillId="0" borderId="0" xfId="0" applyFont="1" applyBorder="1" applyAlignment="1">
      <alignment horizontal="right"/>
    </xf>
    <xf numFmtId="6" fontId="6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6" fillId="0" borderId="0" xfId="0" applyFont="1"/>
    <xf numFmtId="49" fontId="6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Fill="1" applyBorder="1"/>
    <xf numFmtId="0" fontId="14" fillId="0" borderId="0" xfId="0" applyFont="1"/>
    <xf numFmtId="49" fontId="15" fillId="0" borderId="0" xfId="0" applyNumberFormat="1" applyFont="1"/>
    <xf numFmtId="0" fontId="3" fillId="0" borderId="0" xfId="0" applyFont="1" applyBorder="1" applyAlignment="1">
      <alignment wrapText="1"/>
    </xf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10" fontId="13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3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3" fillId="0" borderId="15" xfId="0" applyNumberFormat="1" applyFont="1" applyBorder="1"/>
    <xf numFmtId="0" fontId="3" fillId="7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center"/>
    </xf>
    <xf numFmtId="0" fontId="13" fillId="0" borderId="0" xfId="0" applyFont="1" applyFill="1"/>
    <xf numFmtId="0" fontId="13" fillId="0" borderId="0" xfId="0" quotePrefix="1" applyFont="1" applyAlignment="1">
      <alignment horizontal="left"/>
    </xf>
    <xf numFmtId="0" fontId="2" fillId="6" borderId="0" xfId="0" applyFont="1" applyFill="1" applyAlignment="1">
      <alignment horizontal="left"/>
    </xf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4" fillId="6" borderId="11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centerContinuous" vertical="center" wrapText="1"/>
    </xf>
    <xf numFmtId="0" fontId="3" fillId="6" borderId="0" xfId="0" applyFont="1" applyFill="1" applyAlignment="1">
      <alignment wrapText="1"/>
    </xf>
    <xf numFmtId="0" fontId="3" fillId="6" borderId="11" xfId="0" applyFont="1" applyFill="1" applyBorder="1" applyAlignment="1">
      <alignment vertical="center" wrapText="1"/>
    </xf>
    <xf numFmtId="166" fontId="3" fillId="6" borderId="10" xfId="1" applyNumberFormat="1" applyFont="1" applyFill="1" applyBorder="1" applyAlignment="1">
      <alignment vertical="center" wrapText="1"/>
    </xf>
    <xf numFmtId="167" fontId="3" fillId="6" borderId="10" xfId="1" applyNumberFormat="1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43" fontId="3" fillId="6" borderId="10" xfId="1" applyNumberFormat="1" applyFont="1" applyFill="1" applyBorder="1" applyAlignment="1">
      <alignment vertical="center" wrapText="1"/>
    </xf>
    <xf numFmtId="0" fontId="3" fillId="6" borderId="11" xfId="0" applyFont="1" applyFill="1" applyBorder="1"/>
    <xf numFmtId="0" fontId="3" fillId="6" borderId="8" xfId="0" applyFont="1" applyFill="1" applyBorder="1"/>
    <xf numFmtId="0" fontId="3" fillId="6" borderId="7" xfId="0" applyFont="1" applyFill="1" applyBorder="1"/>
    <xf numFmtId="165" fontId="3" fillId="6" borderId="6" xfId="0" applyNumberFormat="1" applyFont="1" applyFill="1" applyBorder="1"/>
    <xf numFmtId="0" fontId="3" fillId="6" borderId="5" xfId="0" applyFont="1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3" fillId="6" borderId="1" xfId="0" applyNumberFormat="1" applyFont="1" applyFill="1" applyBorder="1"/>
    <xf numFmtId="0" fontId="3" fillId="6" borderId="5" xfId="0" applyFont="1" applyFill="1" applyBorder="1"/>
    <xf numFmtId="0" fontId="3" fillId="6" borderId="0" xfId="0" applyFont="1" applyFill="1" applyBorder="1"/>
    <xf numFmtId="165" fontId="3" fillId="6" borderId="4" xfId="0" applyNumberFormat="1" applyFont="1" applyFill="1" applyBorder="1"/>
    <xf numFmtId="165" fontId="3" fillId="6" borderId="5" xfId="2" applyNumberFormat="1" applyFont="1" applyFill="1" applyBorder="1"/>
    <xf numFmtId="165" fontId="3" fillId="6" borderId="0" xfId="2" applyNumberFormat="1" applyFont="1" applyFill="1" applyBorder="1"/>
    <xf numFmtId="165" fontId="3" fillId="6" borderId="4" xfId="2" applyNumberFormat="1" applyFont="1" applyFill="1" applyBorder="1"/>
    <xf numFmtId="165" fontId="3" fillId="6" borderId="0" xfId="2" applyNumberFormat="1" applyFont="1" applyFill="1"/>
    <xf numFmtId="37" fontId="3" fillId="6" borderId="5" xfId="0" applyNumberFormat="1" applyFont="1" applyFill="1" applyBorder="1"/>
    <xf numFmtId="0" fontId="3" fillId="6" borderId="4" xfId="0" applyFont="1" applyFill="1" applyBorder="1"/>
    <xf numFmtId="0" fontId="2" fillId="6" borderId="3" xfId="0" applyFont="1" applyFill="1" applyBorder="1"/>
    <xf numFmtId="164" fontId="2" fillId="6" borderId="2" xfId="0" applyNumberFormat="1" applyFont="1" applyFill="1" applyBorder="1"/>
    <xf numFmtId="0" fontId="2" fillId="6" borderId="1" xfId="0" applyFont="1" applyFill="1" applyBorder="1"/>
    <xf numFmtId="0" fontId="2" fillId="6" borderId="0" xfId="0" applyFont="1" applyFill="1"/>
    <xf numFmtId="0" fontId="0" fillId="6" borderId="0" xfId="0" applyFill="1"/>
    <xf numFmtId="0" fontId="3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9"/>
  <sheetViews>
    <sheetView tabSelected="1" view="pageBreakPreview" zoomScaleNormal="100" zoomScaleSheetLayoutView="100" workbookViewId="0">
      <selection activeCell="B14" sqref="B14"/>
    </sheetView>
  </sheetViews>
  <sheetFormatPr defaultColWidth="8.7109375" defaultRowHeight="15" x14ac:dyDescent="0.25"/>
  <cols>
    <col min="1" max="1" width="45.5703125" style="111" bestFit="1" customWidth="1"/>
    <col min="2" max="2" width="39.5703125" style="111" customWidth="1"/>
    <col min="3" max="3" width="9.5703125" style="111" bestFit="1" customWidth="1"/>
    <col min="4" max="4" width="8.42578125" style="111" bestFit="1" customWidth="1"/>
    <col min="5" max="5" width="5.42578125" style="111" bestFit="1" customWidth="1"/>
    <col min="6" max="6" width="10.5703125" style="111" bestFit="1" customWidth="1"/>
    <col min="7" max="16384" width="8.7109375" style="111"/>
  </cols>
  <sheetData>
    <row r="1" spans="1:6" s="78" customFormat="1" ht="12" x14ac:dyDescent="0.3">
      <c r="A1" s="77" t="s">
        <v>19</v>
      </c>
      <c r="E1" s="79"/>
    </row>
    <row r="2" spans="1:6" s="78" customFormat="1" ht="12" x14ac:dyDescent="0.3"/>
    <row r="3" spans="1:6" s="78" customFormat="1" ht="15" customHeight="1" x14ac:dyDescent="0.35">
      <c r="C3" s="112">
        <v>2020</v>
      </c>
      <c r="D3" s="113"/>
      <c r="E3" s="113"/>
      <c r="F3" s="113"/>
    </row>
    <row r="4" spans="1:6" s="83" customFormat="1" ht="36" x14ac:dyDescent="0.3">
      <c r="A4" s="80" t="s">
        <v>18</v>
      </c>
      <c r="B4" s="80" t="s">
        <v>18</v>
      </c>
      <c r="C4" s="81" t="s">
        <v>17</v>
      </c>
      <c r="D4" s="82" t="s">
        <v>16</v>
      </c>
      <c r="E4" s="82"/>
      <c r="F4" s="81" t="s">
        <v>15</v>
      </c>
    </row>
    <row r="5" spans="1:6" s="78" customFormat="1" ht="12" x14ac:dyDescent="0.3">
      <c r="A5" s="84" t="s">
        <v>14</v>
      </c>
      <c r="B5" s="84" t="s">
        <v>14</v>
      </c>
      <c r="C5" s="85">
        <v>960733.04323861597</v>
      </c>
      <c r="D5" s="86">
        <v>2.0880999999999998</v>
      </c>
      <c r="E5" s="86" t="s">
        <v>85</v>
      </c>
      <c r="F5" s="47">
        <v>2006106.6675865538</v>
      </c>
    </row>
    <row r="6" spans="1:6" s="78" customFormat="1" ht="12" x14ac:dyDescent="0.3">
      <c r="A6" s="84" t="s">
        <v>13</v>
      </c>
      <c r="B6" s="84" t="s">
        <v>13</v>
      </c>
      <c r="C6" s="85">
        <v>38727.416541022503</v>
      </c>
      <c r="D6" s="86">
        <v>3.6316999999999999</v>
      </c>
      <c r="E6" s="86" t="s">
        <v>85</v>
      </c>
      <c r="F6" s="47">
        <v>140646.35865203143</v>
      </c>
    </row>
    <row r="7" spans="1:6" s="78" customFormat="1" ht="12" x14ac:dyDescent="0.3">
      <c r="A7" s="84" t="s">
        <v>12</v>
      </c>
      <c r="B7" s="84" t="s">
        <v>12</v>
      </c>
      <c r="C7" s="85">
        <v>786528.50025427504</v>
      </c>
      <c r="D7" s="86">
        <v>1.5436000000000001</v>
      </c>
      <c r="E7" s="86" t="s">
        <v>85</v>
      </c>
      <c r="F7" s="47">
        <v>1214085.3929924991</v>
      </c>
    </row>
    <row r="8" spans="1:6" s="78" customFormat="1" ht="12" x14ac:dyDescent="0.3">
      <c r="A8" s="87" t="s">
        <v>11</v>
      </c>
      <c r="B8" s="87" t="s">
        <v>11</v>
      </c>
      <c r="C8" s="85">
        <v>830.05200000000002</v>
      </c>
      <c r="D8" s="86">
        <v>626.08820000000003</v>
      </c>
      <c r="E8" s="86" t="s">
        <v>86</v>
      </c>
      <c r="F8" s="47">
        <v>519685.76258640003</v>
      </c>
    </row>
    <row r="9" spans="1:6" s="78" customFormat="1" ht="12" hidden="1" x14ac:dyDescent="0.3">
      <c r="A9" s="87" t="s">
        <v>10</v>
      </c>
      <c r="B9" s="87" t="s">
        <v>10</v>
      </c>
      <c r="C9" s="85">
        <v>0</v>
      </c>
      <c r="D9" s="86">
        <v>551.90729999999996</v>
      </c>
      <c r="E9" s="86"/>
      <c r="F9" s="47">
        <v>0</v>
      </c>
    </row>
    <row r="10" spans="1:6" s="78" customFormat="1" ht="12" x14ac:dyDescent="0.3">
      <c r="A10" s="88" t="s">
        <v>9</v>
      </c>
      <c r="B10" s="88" t="s">
        <v>9</v>
      </c>
      <c r="C10" s="85">
        <v>0</v>
      </c>
      <c r="D10" s="86">
        <v>0</v>
      </c>
      <c r="E10" s="86"/>
      <c r="F10" s="47">
        <v>0</v>
      </c>
    </row>
    <row r="11" spans="1:6" s="78" customFormat="1" ht="12" x14ac:dyDescent="0.3">
      <c r="A11" s="84" t="s">
        <v>88</v>
      </c>
      <c r="B11" s="84" t="s">
        <v>8</v>
      </c>
      <c r="C11" s="85">
        <v>9754.499677481519</v>
      </c>
      <c r="D11" s="89">
        <v>538.54</v>
      </c>
      <c r="E11" s="89" t="s">
        <v>87</v>
      </c>
      <c r="F11" s="47">
        <v>5253188.2563108969</v>
      </c>
    </row>
    <row r="12" spans="1:6" s="78" customFormat="1" ht="12" x14ac:dyDescent="0.3">
      <c r="A12" s="90" t="s">
        <v>89</v>
      </c>
      <c r="B12" s="90" t="s">
        <v>7</v>
      </c>
      <c r="C12" s="85">
        <v>7206.6825975423162</v>
      </c>
      <c r="D12" s="89">
        <v>674.22</v>
      </c>
      <c r="E12" s="89" t="s">
        <v>87</v>
      </c>
      <c r="F12" s="47">
        <v>4858889.5409149807</v>
      </c>
    </row>
    <row r="13" spans="1:6" s="78" customFormat="1" ht="12" x14ac:dyDescent="0.3">
      <c r="A13" s="91" t="s">
        <v>6</v>
      </c>
      <c r="B13" s="91" t="s">
        <v>6</v>
      </c>
      <c r="C13" s="91"/>
      <c r="D13" s="92"/>
      <c r="E13" s="92"/>
      <c r="F13" s="93">
        <f>SUM(F5:F12)</f>
        <v>13992601.979043363</v>
      </c>
    </row>
    <row r="14" spans="1:6" s="78" customFormat="1" ht="36.75" x14ac:dyDescent="0.25">
      <c r="A14" s="94" t="s">
        <v>84</v>
      </c>
      <c r="B14" s="94" t="s">
        <v>5</v>
      </c>
      <c r="C14" s="95"/>
      <c r="D14" s="96"/>
      <c r="E14" s="96"/>
      <c r="F14" s="97">
        <v>54045843.824992791</v>
      </c>
    </row>
    <row r="15" spans="1:6" s="78" customFormat="1" ht="12" x14ac:dyDescent="0.3">
      <c r="A15" s="98"/>
      <c r="B15" s="98"/>
      <c r="C15" s="98"/>
      <c r="D15" s="99"/>
      <c r="E15" s="99"/>
      <c r="F15" s="100"/>
    </row>
    <row r="16" spans="1:6" s="104" customFormat="1" ht="12" x14ac:dyDescent="0.3">
      <c r="A16" s="98" t="s">
        <v>4</v>
      </c>
      <c r="B16" s="101" t="s">
        <v>3</v>
      </c>
      <c r="C16" s="101"/>
      <c r="D16" s="102"/>
      <c r="E16" s="102"/>
      <c r="F16" s="103">
        <f>F14-F13</f>
        <v>40053241.845949426</v>
      </c>
    </row>
    <row r="17" spans="1:6" s="78" customFormat="1" ht="12" x14ac:dyDescent="0.3">
      <c r="A17" s="98" t="s">
        <v>94</v>
      </c>
      <c r="B17" s="98" t="s">
        <v>2</v>
      </c>
      <c r="C17" s="105">
        <v>28747748.416184999</v>
      </c>
      <c r="D17" s="99"/>
      <c r="E17" s="99"/>
      <c r="F17" s="106"/>
    </row>
    <row r="18" spans="1:6" s="78" customFormat="1" ht="12" x14ac:dyDescent="0.3">
      <c r="A18" s="98"/>
      <c r="B18" s="98"/>
      <c r="C18" s="98"/>
      <c r="D18" s="99"/>
      <c r="E18" s="99"/>
      <c r="F18" s="100"/>
    </row>
    <row r="19" spans="1:6" s="110" customFormat="1" ht="12" x14ac:dyDescent="0.3">
      <c r="A19" s="107" t="s">
        <v>1</v>
      </c>
      <c r="B19" s="107" t="s">
        <v>0</v>
      </c>
      <c r="C19" s="107"/>
      <c r="D19" s="108">
        <f>ROUND(F16/C17,4)</f>
        <v>1.3933</v>
      </c>
      <c r="E19" s="108"/>
      <c r="F19" s="109"/>
    </row>
  </sheetData>
  <mergeCells count="1">
    <mergeCell ref="C3:F3"/>
  </mergeCells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4"/>
  <sheetViews>
    <sheetView view="pageBreakPreview" zoomScaleNormal="100" zoomScaleSheetLayoutView="100" workbookViewId="0">
      <selection activeCell="F23" sqref="F23"/>
    </sheetView>
  </sheetViews>
  <sheetFormatPr defaultRowHeight="15" x14ac:dyDescent="0.25"/>
  <cols>
    <col min="1" max="1" width="10.42578125" customWidth="1"/>
    <col min="2" max="2" width="57" customWidth="1"/>
    <col min="3" max="3" width="10.42578125" bestFit="1" customWidth="1"/>
    <col min="4" max="4" width="11.140625" bestFit="1" customWidth="1"/>
    <col min="5" max="6" width="9.85546875" bestFit="1" customWidth="1"/>
    <col min="7" max="7" width="9.140625" style="13"/>
  </cols>
  <sheetData>
    <row r="1" spans="1:8" s="2" customFormat="1" ht="12" x14ac:dyDescent="0.3">
      <c r="A1" s="12" t="s">
        <v>55</v>
      </c>
      <c r="B1" s="12"/>
      <c r="C1" s="11"/>
      <c r="D1" s="11"/>
      <c r="G1" s="4"/>
    </row>
    <row r="2" spans="1:8" s="2" customFormat="1" ht="12" x14ac:dyDescent="0.3">
      <c r="G2" s="4"/>
    </row>
    <row r="3" spans="1:8" s="2" customFormat="1" ht="15" customHeight="1" x14ac:dyDescent="0.35">
      <c r="C3" s="114">
        <v>2018</v>
      </c>
      <c r="D3" s="115"/>
      <c r="E3" s="52">
        <v>2019</v>
      </c>
      <c r="F3" s="52">
        <v>2020</v>
      </c>
      <c r="G3" s="4"/>
    </row>
    <row r="4" spans="1:8" s="2" customFormat="1" ht="12" x14ac:dyDescent="0.3">
      <c r="A4" s="2" t="s">
        <v>54</v>
      </c>
      <c r="C4" s="28">
        <v>1.3884060026709347E-2</v>
      </c>
      <c r="D4" s="53"/>
      <c r="E4" s="64"/>
      <c r="F4" s="64"/>
      <c r="G4" s="4"/>
    </row>
    <row r="5" spans="1:8" s="8" customFormat="1" ht="60" x14ac:dyDescent="0.3">
      <c r="A5" s="25" t="s">
        <v>53</v>
      </c>
      <c r="B5" s="25" t="s">
        <v>52</v>
      </c>
      <c r="C5" s="10" t="s">
        <v>51</v>
      </c>
      <c r="D5" s="9" t="s">
        <v>50</v>
      </c>
      <c r="E5" s="65"/>
      <c r="F5" s="65"/>
      <c r="G5" s="27"/>
    </row>
    <row r="6" spans="1:8" s="2" customFormat="1" ht="12" x14ac:dyDescent="0.3">
      <c r="A6" s="21" t="s">
        <v>49</v>
      </c>
      <c r="B6" s="20" t="s">
        <v>48</v>
      </c>
      <c r="C6" s="23">
        <v>100891.7209591081</v>
      </c>
      <c r="D6" s="23">
        <v>1400.7867099942664</v>
      </c>
      <c r="E6" s="66"/>
      <c r="F6" s="66"/>
      <c r="G6" s="4"/>
    </row>
    <row r="7" spans="1:8" s="2" customFormat="1" ht="12" x14ac:dyDescent="0.3">
      <c r="A7" s="21" t="s">
        <v>47</v>
      </c>
      <c r="B7" s="20" t="s">
        <v>46</v>
      </c>
      <c r="C7" s="23">
        <v>0</v>
      </c>
      <c r="D7" s="23">
        <v>0</v>
      </c>
      <c r="E7" s="66"/>
      <c r="F7" s="66"/>
      <c r="G7" s="4"/>
    </row>
    <row r="8" spans="1:8" s="2" customFormat="1" ht="12" x14ac:dyDescent="0.3">
      <c r="A8" s="26" t="s">
        <v>45</v>
      </c>
      <c r="B8" s="20" t="s">
        <v>44</v>
      </c>
      <c r="C8" s="23">
        <v>148853.81005303483</v>
      </c>
      <c r="D8" s="23">
        <v>148853.81005303483</v>
      </c>
      <c r="E8" s="66"/>
      <c r="F8" s="66"/>
      <c r="G8" s="4"/>
    </row>
    <row r="9" spans="1:8" s="2" customFormat="1" ht="12" x14ac:dyDescent="0.3">
      <c r="A9" s="26" t="s">
        <v>43</v>
      </c>
      <c r="B9" s="20" t="s">
        <v>42</v>
      </c>
      <c r="C9" s="23">
        <v>49048.982958849549</v>
      </c>
      <c r="D9" s="23">
        <v>49048.982958849549</v>
      </c>
      <c r="E9" s="66"/>
      <c r="F9" s="66"/>
      <c r="G9" s="4"/>
    </row>
    <row r="10" spans="1:8" s="2" customFormat="1" ht="12" x14ac:dyDescent="0.3">
      <c r="A10" s="21" t="s">
        <v>41</v>
      </c>
      <c r="B10" s="20" t="s">
        <v>40</v>
      </c>
      <c r="C10" s="23">
        <v>358291.80142489861</v>
      </c>
      <c r="D10" s="23">
        <v>4974.5448780611177</v>
      </c>
      <c r="E10" s="66"/>
      <c r="F10" s="66"/>
      <c r="G10" s="4"/>
    </row>
    <row r="11" spans="1:8" s="2" customFormat="1" ht="12" x14ac:dyDescent="0.3">
      <c r="A11" s="21" t="s">
        <v>39</v>
      </c>
      <c r="B11" s="20" t="s">
        <v>38</v>
      </c>
      <c r="C11" s="23">
        <v>117124.84506325707</v>
      </c>
      <c r="D11" s="23">
        <v>117124.84506325707</v>
      </c>
      <c r="E11" s="66"/>
      <c r="F11" s="66"/>
      <c r="G11" s="4"/>
    </row>
    <row r="12" spans="1:8" s="2" customFormat="1" ht="12" x14ac:dyDescent="0.3">
      <c r="A12" s="26" t="s">
        <v>37</v>
      </c>
      <c r="B12" s="20" t="s">
        <v>36</v>
      </c>
      <c r="C12" s="23">
        <v>368098.93634336517</v>
      </c>
      <c r="D12" s="23">
        <v>368098.93634336517</v>
      </c>
      <c r="E12" s="66"/>
      <c r="F12" s="66"/>
      <c r="G12" s="3"/>
      <c r="H12" s="7"/>
    </row>
    <row r="13" spans="1:8" s="2" customFormat="1" ht="12" x14ac:dyDescent="0.3">
      <c r="A13" s="21" t="s">
        <v>35</v>
      </c>
      <c r="B13" s="20" t="s">
        <v>34</v>
      </c>
      <c r="C13" s="23">
        <v>4796023.5113991238</v>
      </c>
      <c r="D13" s="23">
        <v>66588.278321774778</v>
      </c>
      <c r="E13" s="66"/>
      <c r="F13" s="66"/>
      <c r="G13" s="4"/>
    </row>
    <row r="14" spans="1:8" s="2" customFormat="1" ht="12" x14ac:dyDescent="0.3">
      <c r="A14" s="20"/>
      <c r="B14" s="25" t="s">
        <v>33</v>
      </c>
      <c r="C14" s="23"/>
      <c r="D14" s="23"/>
      <c r="E14" s="67"/>
      <c r="F14" s="67"/>
      <c r="G14" s="4"/>
    </row>
    <row r="15" spans="1:8" s="2" customFormat="1" ht="14.45" x14ac:dyDescent="0.35">
      <c r="A15" s="21" t="s">
        <v>32</v>
      </c>
      <c r="B15" s="20" t="s">
        <v>31</v>
      </c>
      <c r="C15" s="23">
        <v>10866515.764333347</v>
      </c>
      <c r="D15" s="23">
        <v>150871.35715318759</v>
      </c>
      <c r="E15" s="68"/>
      <c r="F15" s="68"/>
      <c r="G15" s="4"/>
    </row>
    <row r="16" spans="1:8" s="2" customFormat="1" ht="12" x14ac:dyDescent="0.3">
      <c r="A16" s="21" t="s">
        <v>30</v>
      </c>
      <c r="B16" s="20" t="s">
        <v>29</v>
      </c>
      <c r="C16" s="23">
        <v>12399007.712317498</v>
      </c>
      <c r="D16" s="23">
        <v>172148.56734944828</v>
      </c>
      <c r="E16" s="67"/>
      <c r="F16" s="67"/>
      <c r="G16" s="4"/>
    </row>
    <row r="17" spans="1:7" s="5" customFormat="1" ht="12" x14ac:dyDescent="0.3">
      <c r="A17" s="21" t="s">
        <v>28</v>
      </c>
      <c r="B17" s="20" t="s">
        <v>27</v>
      </c>
      <c r="C17" s="23">
        <v>7837061.8398159621</v>
      </c>
      <c r="D17" s="23">
        <v>108810.237017038</v>
      </c>
      <c r="E17" s="69"/>
      <c r="F17" s="69"/>
      <c r="G17" s="6"/>
    </row>
    <row r="18" spans="1:7" s="2" customFormat="1" ht="12" x14ac:dyDescent="0.3">
      <c r="A18" s="21" t="s">
        <v>26</v>
      </c>
      <c r="B18" s="20" t="s">
        <v>25</v>
      </c>
      <c r="C18" s="23">
        <v>178782.66485860947</v>
      </c>
      <c r="D18" s="23">
        <v>2482.2292506319936</v>
      </c>
      <c r="E18" s="70"/>
      <c r="F18" s="70"/>
      <c r="G18" s="4"/>
    </row>
    <row r="19" spans="1:7" s="2" customFormat="1" ht="12" x14ac:dyDescent="0.3">
      <c r="A19" s="21" t="s">
        <v>24</v>
      </c>
      <c r="B19" s="20" t="s">
        <v>23</v>
      </c>
      <c r="C19" s="23">
        <v>1703921.8581340306</v>
      </c>
      <c r="D19" s="23">
        <v>23657.353359155008</v>
      </c>
      <c r="E19" s="71"/>
      <c r="F19" s="71"/>
      <c r="G19" s="4"/>
    </row>
    <row r="20" spans="1:7" s="2" customFormat="1" ht="12" x14ac:dyDescent="0.3">
      <c r="A20" s="21" t="s">
        <v>22</v>
      </c>
      <c r="B20" s="20"/>
      <c r="C20" s="36"/>
      <c r="D20" s="54"/>
      <c r="E20" s="24"/>
      <c r="F20" s="24"/>
      <c r="G20" s="4"/>
    </row>
    <row r="21" spans="1:7" s="2" customFormat="1" ht="12" x14ac:dyDescent="0.3">
      <c r="A21" s="21"/>
      <c r="B21" s="20"/>
      <c r="C21" s="55"/>
      <c r="D21" s="56"/>
      <c r="E21" s="24"/>
      <c r="F21" s="24"/>
      <c r="G21" s="4"/>
    </row>
    <row r="22" spans="1:7" s="1" customFormat="1" ht="12" x14ac:dyDescent="0.3">
      <c r="A22" s="17"/>
      <c r="B22" s="15" t="s">
        <v>21</v>
      </c>
      <c r="C22" s="51"/>
      <c r="D22" s="57">
        <v>1214059.928457798</v>
      </c>
      <c r="E22" s="61">
        <f>D22</f>
        <v>1214059.928457798</v>
      </c>
      <c r="F22" s="61">
        <f>D22</f>
        <v>1214059.928457798</v>
      </c>
      <c r="G22" s="17"/>
    </row>
    <row r="23" spans="1:7" s="1" customFormat="1" ht="12" x14ac:dyDescent="0.3">
      <c r="A23" s="17"/>
      <c r="B23" s="15" t="s">
        <v>20</v>
      </c>
      <c r="C23" s="51"/>
      <c r="D23" s="58">
        <v>793684.69329668104</v>
      </c>
      <c r="E23" s="62">
        <v>785221.75642957597</v>
      </c>
      <c r="F23" s="62">
        <v>786528.50025427504</v>
      </c>
      <c r="G23" s="17"/>
    </row>
    <row r="24" spans="1:7" ht="14.45" x14ac:dyDescent="0.35">
      <c r="A24" s="16"/>
      <c r="B24" s="15" t="s">
        <v>90</v>
      </c>
      <c r="C24" s="59"/>
      <c r="D24" s="60">
        <f>ROUND(D22/D23,4)</f>
        <v>1.5297000000000001</v>
      </c>
      <c r="E24" s="63">
        <f>E22/E23</f>
        <v>1.5461363856984305</v>
      </c>
      <c r="F24" s="63">
        <f>F22/F23</f>
        <v>1.5435676241424274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7"/>
  <sheetViews>
    <sheetView view="pageBreakPreview" zoomScaleNormal="100" zoomScaleSheetLayoutView="100" zoomScalePageLayoutView="140" workbookViewId="0">
      <selection activeCell="C15" sqref="C15"/>
    </sheetView>
  </sheetViews>
  <sheetFormatPr defaultColWidth="8.85546875" defaultRowHeight="12" x14ac:dyDescent="0.2"/>
  <cols>
    <col min="1" max="1" width="6.42578125" style="14" customWidth="1"/>
    <col min="2" max="2" width="51.85546875" style="14" customWidth="1"/>
    <col min="3" max="3" width="13.42578125" style="14" bestFit="1" customWidth="1"/>
    <col min="4" max="4" width="12.5703125" style="14" bestFit="1" customWidth="1"/>
    <col min="5" max="16384" width="8.85546875" style="14"/>
  </cols>
  <sheetData>
    <row r="1" spans="1:7" s="2" customFormat="1" x14ac:dyDescent="0.3">
      <c r="A1" s="12" t="s">
        <v>83</v>
      </c>
      <c r="B1" s="12"/>
      <c r="C1" s="11"/>
      <c r="D1" s="11"/>
    </row>
    <row r="2" spans="1:7" s="2" customFormat="1" x14ac:dyDescent="0.3"/>
    <row r="3" spans="1:7" s="2" customFormat="1" x14ac:dyDescent="0.3">
      <c r="C3" s="114">
        <v>2018</v>
      </c>
      <c r="D3" s="116"/>
    </row>
    <row r="4" spans="1:7" s="8" customFormat="1" x14ac:dyDescent="0.3">
      <c r="A4" s="2"/>
      <c r="B4" s="2"/>
      <c r="C4" s="50" t="s">
        <v>82</v>
      </c>
      <c r="D4" s="49" t="s">
        <v>81</v>
      </c>
    </row>
    <row r="5" spans="1:7" s="2" customFormat="1" x14ac:dyDescent="0.3">
      <c r="B5" s="2" t="s">
        <v>80</v>
      </c>
      <c r="C5" s="47">
        <v>211997814.32113743</v>
      </c>
      <c r="D5" s="48">
        <v>211997814.32113743</v>
      </c>
    </row>
    <row r="6" spans="1:7" s="2" customFormat="1" x14ac:dyDescent="0.3">
      <c r="B6" s="2" t="s">
        <v>79</v>
      </c>
      <c r="C6" s="47">
        <v>63585745.35228166</v>
      </c>
      <c r="D6" s="46"/>
    </row>
    <row r="7" spans="1:7" s="2" customFormat="1" x14ac:dyDescent="0.3">
      <c r="B7" s="2" t="s">
        <v>78</v>
      </c>
      <c r="C7" s="45">
        <v>60757670.015786067</v>
      </c>
      <c r="D7" s="44"/>
    </row>
    <row r="8" spans="1:7" s="2" customFormat="1" x14ac:dyDescent="0.3">
      <c r="B8" s="2" t="s">
        <v>77</v>
      </c>
      <c r="C8" s="43"/>
      <c r="D8" s="42">
        <v>0.63030575976972314</v>
      </c>
    </row>
    <row r="9" spans="1:7" s="2" customFormat="1" x14ac:dyDescent="0.3">
      <c r="A9" s="38"/>
      <c r="B9" s="37" t="s">
        <v>76</v>
      </c>
      <c r="C9" s="39"/>
      <c r="D9" s="41"/>
    </row>
    <row r="10" spans="1:7" s="2" customFormat="1" x14ac:dyDescent="0.2">
      <c r="A10" s="38" t="s">
        <v>75</v>
      </c>
      <c r="B10" s="3" t="s">
        <v>74</v>
      </c>
      <c r="C10" s="40">
        <v>275583559.67341906</v>
      </c>
      <c r="D10" s="117">
        <v>211997814.32113743</v>
      </c>
      <c r="E10" s="7"/>
      <c r="F10" s="7"/>
      <c r="G10" s="7"/>
    </row>
    <row r="11" spans="1:7" s="2" customFormat="1" x14ac:dyDescent="0.2">
      <c r="A11" s="38" t="s">
        <v>73</v>
      </c>
      <c r="B11" s="3" t="s">
        <v>72</v>
      </c>
      <c r="C11" s="40">
        <v>104507721.54527968</v>
      </c>
      <c r="D11" s="118"/>
    </row>
    <row r="12" spans="1:7" s="2" customFormat="1" x14ac:dyDescent="0.3">
      <c r="A12" s="38" t="s">
        <v>71</v>
      </c>
      <c r="B12" s="3" t="s">
        <v>70</v>
      </c>
      <c r="C12" s="40">
        <v>154315409.35465583</v>
      </c>
      <c r="D12" s="23">
        <v>97265891.337462187</v>
      </c>
    </row>
    <row r="13" spans="1:7" s="2" customFormat="1" x14ac:dyDescent="0.3">
      <c r="A13" s="38" t="s">
        <v>69</v>
      </c>
      <c r="B13" s="3" t="s">
        <v>68</v>
      </c>
      <c r="C13" s="40">
        <v>397789174.84811282</v>
      </c>
      <c r="D13" s="23">
        <v>250728808.08081099</v>
      </c>
    </row>
    <row r="14" spans="1:7" s="2" customFormat="1" x14ac:dyDescent="0.3">
      <c r="A14" s="38" t="s">
        <v>67</v>
      </c>
      <c r="B14" s="3" t="s">
        <v>66</v>
      </c>
      <c r="C14" s="40">
        <v>43110184.101329945</v>
      </c>
      <c r="D14" s="23">
        <v>27172597.343801409</v>
      </c>
    </row>
    <row r="15" spans="1:7" s="5" customFormat="1" x14ac:dyDescent="0.3">
      <c r="A15" s="38" t="s">
        <v>65</v>
      </c>
      <c r="B15" s="3" t="s">
        <v>64</v>
      </c>
      <c r="C15" s="40">
        <v>198282085.01178679</v>
      </c>
      <c r="D15" s="23">
        <v>124978340.24207911</v>
      </c>
    </row>
    <row r="16" spans="1:7" s="2" customFormat="1" x14ac:dyDescent="0.3">
      <c r="A16" s="38"/>
      <c r="B16" s="37" t="s">
        <v>63</v>
      </c>
      <c r="C16" s="40">
        <v>10001664.02428001</v>
      </c>
      <c r="D16" s="23">
        <v>0</v>
      </c>
    </row>
    <row r="17" spans="1:4" s="2" customFormat="1" x14ac:dyDescent="0.3">
      <c r="A17" s="38" t="s">
        <v>62</v>
      </c>
      <c r="B17" s="3" t="s">
        <v>61</v>
      </c>
      <c r="C17" s="40">
        <v>274928978.05385488</v>
      </c>
      <c r="D17" s="23">
        <v>173289318.39494854</v>
      </c>
    </row>
    <row r="18" spans="1:4" s="1" customFormat="1" x14ac:dyDescent="0.3">
      <c r="A18" s="38"/>
      <c r="B18" s="37" t="s">
        <v>60</v>
      </c>
      <c r="C18" s="40">
        <v>1458518776.6127191</v>
      </c>
      <c r="D18" s="23">
        <v>885432769.72023964</v>
      </c>
    </row>
    <row r="19" spans="1:4" x14ac:dyDescent="0.3">
      <c r="A19" s="2"/>
      <c r="B19" s="4"/>
      <c r="C19" s="22"/>
      <c r="D19" s="35"/>
    </row>
    <row r="20" spans="1:4" x14ac:dyDescent="0.3">
      <c r="A20" s="2"/>
      <c r="B20" s="34" t="s">
        <v>59</v>
      </c>
      <c r="C20" s="18"/>
      <c r="D20" s="31"/>
    </row>
    <row r="21" spans="1:4" x14ac:dyDescent="0.3">
      <c r="A21" s="2"/>
      <c r="B21" s="32" t="s">
        <v>92</v>
      </c>
      <c r="C21" s="19">
        <f>$D18</f>
        <v>885432769.72023964</v>
      </c>
      <c r="D21" s="31"/>
    </row>
    <row r="22" spans="1:4" hidden="1" x14ac:dyDescent="0.3">
      <c r="A22" s="2"/>
      <c r="B22" s="33" t="s">
        <v>58</v>
      </c>
      <c r="C22" s="18">
        <v>30153.462063404204</v>
      </c>
      <c r="D22" s="31"/>
    </row>
    <row r="23" spans="1:4" hidden="1" x14ac:dyDescent="0.3">
      <c r="A23" s="2"/>
      <c r="B23" s="33" t="s">
        <v>57</v>
      </c>
      <c r="C23" s="18">
        <v>87699.05332705687</v>
      </c>
      <c r="D23" s="31"/>
    </row>
    <row r="24" spans="1:4" s="75" customFormat="1" x14ac:dyDescent="0.3">
      <c r="A24" s="7"/>
      <c r="B24" s="72" t="s">
        <v>91</v>
      </c>
      <c r="C24" s="73">
        <f>SUM(C22:C23)</f>
        <v>117852.51539046108</v>
      </c>
      <c r="D24" s="74"/>
    </row>
    <row r="25" spans="1:4" x14ac:dyDescent="0.3">
      <c r="A25" s="2"/>
      <c r="B25" s="4"/>
      <c r="C25" s="18"/>
      <c r="D25" s="31"/>
    </row>
    <row r="26" spans="1:4" x14ac:dyDescent="0.3">
      <c r="A26" s="2"/>
      <c r="B26" s="30" t="s">
        <v>56</v>
      </c>
      <c r="C26" s="29">
        <f>D18/C24/12</f>
        <v>626.08815687039214</v>
      </c>
      <c r="D26" s="29"/>
    </row>
    <row r="27" spans="1:4" x14ac:dyDescent="0.3">
      <c r="B27" s="76" t="s">
        <v>93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Approved xmlns="95f47813-6223-4a6f-8345-4f354f0b8e15">false</Dir_Approved>
    <Case_x0020_Number_x002f_Docket_x0020_Number xmlns="f9175001-c430-4d57-adde-c1c10539e919">EB-2019-0043</Case_x0020_Number_x002f_Docket_x0020_Number>
    <Filing_x0020_Status xmlns="ea909525-6dd5-47d7-9eed-71e77e5cedc6" xsi:nil="true"/>
    <Draft_x0020_Ready xmlns="95f47813-6223-4a6f-8345-4f354f0b8e15">false</Draft_x0020_Ready>
    <Witness xmlns="95f47813-6223-4a6f-8345-4f354f0b8e15">Clement Li</Witness>
    <RA_x0020_Contact xmlns="31a38067-a042-4e0e-9037-517587b10700">Uri Akselrud</RA_x0020_Contact>
    <Document_x0020_Type xmlns="f9175001-c430-4d57-adde-c1c10539e919">Correspondence</Document_x0020_Type>
    <Issue_x0020_Date xmlns="f9175001-c430-4d57-adde-c1c10539e919">2019-11-08T05:00:00+00:00</Issue_x0020_Date>
    <Authoring_x0020_Party xmlns="ea909525-6dd5-47d7-9eed-71e77e5cedc6" xsi:nil="true"/>
    <RA_x0020_Approved xmlns="95f47813-6223-4a6f-8345-4f354f0b8e15">false</RA_x0020_Approved>
    <Hydro_x0020_One_x0020_Data_x0020_Classification xmlns="f0af1d65-dfd0-4b99-b523-def3a954563f">Internal Use</Hydro_x0020_One_x0020_Data_x0020_Classification>
    <Case_x0020_Type xmlns="f9175001-c430-4d57-adde-c1c10539e919">Electricity</Case_x0020_Type>
    <Applicant xmlns="f9175001-c430-4d57-adde-c1c10539e919">
      <Value>Hydro One Networks</Value>
    </Applica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85467CADE363DA4A8E7014F79638CE0D" ma:contentTypeVersion="30" ma:contentTypeDescription="Meta data that will be applied to all documents added to the proceeding document folder" ma:contentTypeScope="" ma:versionID="4fce65bf365e5cc49021500c33370ecb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738602d7fbb2c39892e9f47cfe95838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3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4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5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6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Henry Andre"/>
              <xsd:enumeration value="Oren Ben-Shlomo"/>
              <xsd:enumeration value="Kathleen Burke"/>
              <xsd:enumeration value="Pasquale Catalano"/>
              <xsd:enumeration value="Andrew Flannery"/>
              <xsd:enumeration value="Joanne Richardson"/>
              <xsd:enumeration value="Jeffrey Smith"/>
              <xsd:enumeration value="Nicole Taylor"/>
              <xsd:enumeration value="Alex Zbarce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7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8" nillable="true" ma:displayName="Draft Ready" ma:default="0" ma:internalName="Draft_x0020_Ready">
      <xsd:simpleType>
        <xsd:restriction base="dms:Boolean"/>
      </xsd:simpleType>
    </xsd:element>
    <xsd:element name="RA_x0020_Approved" ma:index="19" nillable="true" ma:displayName="RA Approved" ma:default="0" ma:internalName="RA_x0020_Approved">
      <xsd:simpleType>
        <xsd:restriction base="dms:Boolean"/>
      </xsd:simpleType>
    </xsd:element>
    <xsd:element name="Dir_Approved" ma:index="20" nillable="true" ma:displayName="Dir_Approved" ma:default="0" ma:internalName="Dir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3DF370-A7E1-4B3E-879D-F6B03BD19F91}">
  <ds:schemaRefs>
    <ds:schemaRef ds:uri="http://purl.org/dc/dcmitype/"/>
    <ds:schemaRef ds:uri="ea909525-6dd5-47d7-9eed-71e77e5cedc6"/>
    <ds:schemaRef ds:uri="31a38067-a042-4e0e-9037-517587b10700"/>
    <ds:schemaRef ds:uri="f9175001-c430-4d57-adde-c1c10539e919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5f47813-6223-4a6f-8345-4f354f0b8e15"/>
    <ds:schemaRef ds:uri="f0af1d65-dfd0-4b99-b523-def3a954563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C8BA9A-DA80-441A-B8EF-AA959A62B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551A2-C149-43FD-84E7-91155D2B8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Tab1of3_ST Rates</vt:lpstr>
      <vt:lpstr>Tab2of3_LVDS</vt:lpstr>
      <vt:lpstr>Tab3of3_Specific Lines</vt:lpstr>
      <vt:lpstr>'Tab1of3_ST Rates'!Print_Area</vt:lpstr>
      <vt:lpstr>Tab2of3_LVDS!Print_Area</vt:lpstr>
      <vt:lpstr>'Tab3of3_Specific Lines'!Print_Area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1.1 – 2020 Sub-Transmission (ST) Rates</dc:title>
  <dc:creator>KIM Susan</dc:creator>
  <cp:lastModifiedBy>AKSELRUD Uri</cp:lastModifiedBy>
  <cp:lastPrinted>2017-03-09T19:25:28Z</cp:lastPrinted>
  <dcterms:created xsi:type="dcterms:W3CDTF">2017-03-09T15:13:10Z</dcterms:created>
  <dcterms:modified xsi:type="dcterms:W3CDTF">2019-11-08T16:44:33Z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223500</vt:r8>
  </property>
  <property fmtid="{D5CDD505-2E9C-101B-9397-08002B2CF9AE}" pid="3" name="ContentTypeId">
    <vt:lpwstr>0x01010061EC7F66509FFD4DA0B1B261A86BE7730085467CADE363DA4A8E7014F79638CE0D</vt:lpwstr>
  </property>
</Properties>
</file>