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23145" windowHeight="9855"/>
  </bookViews>
  <sheets>
    <sheet name="Rev_Reconciliation_2020" sheetId="5" r:id="rId1"/>
  </sheets>
  <definedNames>
    <definedName name="_xlnm.Print_Area" localSheetId="0">Rev_Reconciliation_2020!$A$9:$N$45</definedName>
  </definedNames>
  <calcPr calcId="162913" iterate="1"/>
</workbook>
</file>

<file path=xl/calcChain.xml><?xml version="1.0" encoding="utf-8"?>
<calcChain xmlns="http://schemas.openxmlformats.org/spreadsheetml/2006/main">
  <c r="K36" i="5" l="1"/>
  <c r="I34" i="5"/>
  <c r="I33" i="5"/>
  <c r="I32" i="5"/>
  <c r="I31" i="5"/>
  <c r="I30" i="5"/>
  <c r="I29" i="5"/>
  <c r="I28" i="5"/>
  <c r="I27" i="5" l="1"/>
  <c r="L36" i="5" l="1"/>
  <c r="M36" i="5" s="1"/>
  <c r="M27" i="5"/>
  <c r="M26" i="5"/>
  <c r="M25" i="5"/>
  <c r="M24" i="5"/>
  <c r="M23" i="5"/>
  <c r="M22" i="5"/>
  <c r="M21" i="5"/>
  <c r="M20" i="5"/>
  <c r="M19" i="5"/>
  <c r="M18" i="5"/>
  <c r="M17" i="5"/>
  <c r="M16" i="5"/>
  <c r="I20" i="5" l="1"/>
  <c r="N20" i="5" s="1"/>
  <c r="I26" i="5"/>
  <c r="N26" i="5" s="1"/>
  <c r="I17" i="5"/>
  <c r="N17" i="5" s="1"/>
  <c r="I15" i="5"/>
  <c r="I18" i="5"/>
  <c r="N18" i="5" s="1"/>
  <c r="I21" i="5"/>
  <c r="N21" i="5" s="1"/>
  <c r="I16" i="5"/>
  <c r="N16" i="5" s="1"/>
  <c r="I25" i="5"/>
  <c r="N25" i="5" s="1"/>
  <c r="N27" i="5"/>
  <c r="M15" i="5"/>
  <c r="I19" i="5"/>
  <c r="N19" i="5" s="1"/>
  <c r="I24" i="5"/>
  <c r="N24" i="5" s="1"/>
  <c r="I22" i="5"/>
  <c r="N22" i="5" s="1"/>
  <c r="I23" i="5"/>
  <c r="N23" i="5" s="1"/>
  <c r="I36" i="5" l="1"/>
  <c r="N36" i="5" s="1"/>
  <c r="N15" i="5"/>
</calcChain>
</file>

<file path=xl/sharedStrings.xml><?xml version="1.0" encoding="utf-8"?>
<sst xmlns="http://schemas.openxmlformats.org/spreadsheetml/2006/main" count="69" uniqueCount="54">
  <si>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</si>
  <si>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</si>
  <si>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</si>
  <si>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</si>
  <si>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</si>
  <si>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</si>
  <si>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</si>
  <si>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</t>
  </si>
  <si>
    <t>Total</t>
  </si>
  <si>
    <t>Difference</t>
  </si>
  <si>
    <t>kWh</t>
  </si>
  <si>
    <t>kW</t>
  </si>
  <si>
    <t>Monthly Service Charge</t>
  </si>
  <si>
    <t>Volumetric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</si>
  <si>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</si>
  <si>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</si>
  <si>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</si>
  <si>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</si>
  <si>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</si>
  <si>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</si>
  <si>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</si>
  <si>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</si>
  <si>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</si>
  <si>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</si>
  <si>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</si>
  <si>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</si>
  <si>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</si>
  <si>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</si>
  <si>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</si>
  <si>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</si>
  <si>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</si>
  <si>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</si>
  <si>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</si>
  <si>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</si>
  <si>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</si>
  <si>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</si>
  <si>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</si>
  <si>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</si>
  <si>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</si>
  <si>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Sub-Transmission [ST]</t>
  </si>
  <si>
    <t>ST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</si>
  <si>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</si>
  <si>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</si>
  <si>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</si>
  <si>
    <t>2020 Revenue Reconciliation</t>
  </si>
  <si>
    <t xml:space="preserve">Service Charge </t>
  </si>
  <si>
    <t>Meter Charge</t>
  </si>
  <si>
    <t>Common Line</t>
  </si>
  <si>
    <t>Specific ST Line*</t>
  </si>
  <si>
    <t>HVDS-high</t>
  </si>
  <si>
    <t>HVDS-low</t>
  </si>
  <si>
    <t>LVDS-low</t>
  </si>
  <si>
    <t>Kilometers</t>
  </si>
  <si>
    <t>3.       CSTA amount includes Hopper for GSd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</si>
</sst>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-&quot;$&quot;* #,##0_-;\-&quot;$&quot;* #,##0_-;_-&quot;$&quot;* &quot;-&quot;??_-;_-@_-"/>
    <numFmt numFmtId="168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3" applyFont="1" applyFill="1" applyAlignment="1">
      <alignment horizontal="right" vertical="top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165" fontId="1" fillId="3" borderId="12" xfId="1" applyNumberFormat="1" applyFill="1" applyBorder="1"/>
    <xf numFmtId="44" fontId="1" fillId="3" borderId="12" xfId="2" applyFill="1" applyBorder="1"/>
    <xf numFmtId="166" fontId="1" fillId="3" borderId="12" xfId="2" applyNumberFormat="1" applyFill="1" applyBorder="1"/>
    <xf numFmtId="167" fontId="1" fillId="2" borderId="12" xfId="2" applyNumberFormat="1" applyFill="1" applyBorder="1"/>
    <xf numFmtId="167" fontId="1" fillId="3" borderId="12" xfId="2" applyNumberFormat="1" applyFill="1" applyBorder="1"/>
    <xf numFmtId="167" fontId="1" fillId="2" borderId="13" xfId="2" applyNumberFormat="1" applyFill="1" applyBorder="1"/>
    <xf numFmtId="168" fontId="0" fillId="2" borderId="12" xfId="0" applyNumberFormat="1" applyFill="1" applyBorder="1"/>
    <xf numFmtId="0" fontId="0" fillId="2" borderId="14" xfId="0" applyFill="1" applyBorder="1"/>
    <xf numFmtId="0" fontId="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2" xfId="1" applyNumberFormat="1" applyFont="1" applyFill="1" applyBorder="1"/>
    <xf numFmtId="165" fontId="0" fillId="3" borderId="12" xfId="1" applyNumberFormat="1" applyFont="1" applyFill="1" applyBorder="1"/>
    <xf numFmtId="0" fontId="0" fillId="3" borderId="0" xfId="0" applyFill="1"/>
    <xf numFmtId="0" fontId="7" fillId="3" borderId="12" xfId="0" applyFont="1" applyFill="1" applyBorder="1" applyAlignment="1">
      <alignment horizontal="right" wrapText="1"/>
    </xf>
    <xf numFmtId="0" fontId="7" fillId="3" borderId="12" xfId="0" applyFont="1" applyFill="1" applyBorder="1" applyAlignment="1">
      <alignment vertical="center"/>
    </xf>
    <xf numFmtId="165" fontId="7" fillId="3" borderId="12" xfId="1" applyNumberFormat="1" applyFont="1" applyFill="1" applyBorder="1"/>
    <xf numFmtId="44" fontId="7" fillId="3" borderId="12" xfId="2" applyNumberFormat="1" applyFont="1" applyFill="1" applyBorder="1"/>
    <xf numFmtId="166" fontId="7" fillId="3" borderId="12" xfId="2" applyNumberFormat="1" applyFont="1" applyFill="1" applyBorder="1"/>
    <xf numFmtId="167" fontId="7" fillId="3" borderId="12" xfId="2" applyNumberFormat="1" applyFont="1" applyFill="1" applyBorder="1"/>
    <xf numFmtId="44" fontId="7" fillId="3" borderId="12" xfId="2" applyFont="1" applyFill="1" applyBorder="1"/>
    <xf numFmtId="0" fontId="3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5"/>
  <sheetViews>
    <sheetView tabSelected="1" view="pageBreakPreview" zoomScaleNormal="100" zoomScaleSheetLayoutView="100" workbookViewId="0">
      <selection activeCell="B13" sqref="B13"/>
    </sheetView>
  </sheetViews>
  <sheetFormatPr defaultColWidth="9.140625" defaultRowHeight="15" x14ac:dyDescent="0.25"/>
  <cols>
    <col min="1" max="1" width="41.5703125" style="1" customWidth="1"/>
    <col min="2" max="2" width="12.5703125" style="1" customWidth="1"/>
    <col min="3" max="3" width="11.85546875" style="1" customWidth="1"/>
    <col min="4" max="4" width="15" style="1" customWidth="1"/>
    <col min="5" max="5" width="12.5703125" style="1" customWidth="1"/>
    <col min="6" max="7" width="10.5703125" style="1" customWidth="1"/>
    <col min="8" max="8" width="11.42578125" style="1" bestFit="1" customWidth="1"/>
    <col min="9" max="9" width="17.5703125" style="1" customWidth="1"/>
    <col min="10" max="10" width="0.85546875" style="1" customWidth="1"/>
    <col min="11" max="11" width="15" style="1" customWidth="1"/>
    <col min="12" max="12" width="13.5703125" style="1" customWidth="1"/>
    <col min="13" max="13" width="15.42578125" style="1" customWidth="1"/>
    <col min="14" max="14" width="14.140625" style="1" customWidth="1"/>
    <col min="15" max="15" width="0" style="8" hidden="1" customWidth="1"/>
    <col min="16" max="16384" width="9.140625" style="1"/>
  </cols>
  <sheetData>
    <row r="1" spans="1:15" ht="14.45" x14ac:dyDescent="0.35">
      <c r="M1" s="2"/>
      <c r="N1" s="3"/>
      <c r="O1" s="4"/>
    </row>
    <row r="2" spans="1:15" ht="14.45" x14ac:dyDescent="0.35">
      <c r="M2" s="2"/>
      <c r="N2" s="5"/>
      <c r="O2" s="4"/>
    </row>
    <row r="3" spans="1:15" ht="14.45" x14ac:dyDescent="0.35">
      <c r="M3" s="2"/>
      <c r="N3" s="5"/>
      <c r="O3" s="4"/>
    </row>
    <row r="4" spans="1:15" ht="14.45" x14ac:dyDescent="0.35">
      <c r="M4" s="2"/>
      <c r="N4" s="5"/>
      <c r="O4" s="4"/>
    </row>
    <row r="5" spans="1:15" ht="14.45" x14ac:dyDescent="0.35">
      <c r="M5" s="2"/>
      <c r="N5" s="6"/>
      <c r="O5" s="4"/>
    </row>
    <row r="6" spans="1:15" ht="14.45" x14ac:dyDescent="0.35">
      <c r="M6" s="2"/>
      <c r="N6" s="6"/>
      <c r="O6" s="4"/>
    </row>
    <row r="7" spans="1:15" ht="14.45" x14ac:dyDescent="0.35">
      <c r="M7" s="2"/>
      <c r="N7" s="7"/>
    </row>
    <row r="9" spans="1:15" ht="18" x14ac:dyDescent="0.4">
      <c r="A9" s="51" t="s">
        <v>44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thickBot="1" x14ac:dyDescent="0.4"/>
    <row r="11" spans="1:15" ht="13.5" customHeight="1" thickBot="1" x14ac:dyDescent="0.3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9</v>
      </c>
    </row>
    <row r="12" spans="1:15" ht="39" thickBot="1" x14ac:dyDescent="0.3">
      <c r="A12" s="11"/>
      <c r="B12" s="53"/>
      <c r="C12" s="55"/>
      <c r="D12" s="12" t="s">
        <v>10</v>
      </c>
      <c r="E12" s="13" t="s">
        <v>11</v>
      </c>
      <c r="F12" s="14" t="s">
        <v>12</v>
      </c>
      <c r="G12" s="48" t="s">
        <v>13</v>
      </c>
      <c r="H12" s="49"/>
      <c r="I12" s="53"/>
      <c r="J12" s="15"/>
      <c r="K12" s="53"/>
      <c r="L12" s="53"/>
      <c r="M12" s="53"/>
      <c r="N12" s="60"/>
    </row>
    <row r="13" spans="1:15" ht="14.45" x14ac:dyDescent="0.35">
      <c r="A13" s="16"/>
      <c r="B13" s="16"/>
      <c r="C13" s="16"/>
      <c r="D13" s="16"/>
      <c r="E13" s="17"/>
      <c r="F13" s="16"/>
      <c r="G13" s="18" t="s">
        <v>10</v>
      </c>
      <c r="H13" s="18" t="s">
        <v>11</v>
      </c>
      <c r="I13" s="19"/>
      <c r="J13" s="16"/>
      <c r="K13" s="19"/>
      <c r="L13" s="19"/>
      <c r="M13" s="19"/>
      <c r="N13" s="17"/>
    </row>
    <row r="14" spans="1:15" ht="14.45" x14ac:dyDescent="0.3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25">
      <c r="A15" s="20" t="s">
        <v>14</v>
      </c>
      <c r="B15" s="21" t="s">
        <v>15</v>
      </c>
      <c r="C15" s="22">
        <v>232510.2362043419</v>
      </c>
      <c r="D15" s="22">
        <v>1907768898.7710853</v>
      </c>
      <c r="E15" s="22">
        <v>0</v>
      </c>
      <c r="F15" s="23">
        <v>32.08</v>
      </c>
      <c r="G15" s="24">
        <v>3.8560000000000001E-3</v>
      </c>
      <c r="H15" s="24"/>
      <c r="I15" s="25">
        <f>F15*C15*12+G15*D15+H15*E15</f>
        <v>96863497.402884752</v>
      </c>
      <c r="J15" s="16"/>
      <c r="K15" s="26">
        <v>96851526.383821949</v>
      </c>
      <c r="L15" s="26"/>
      <c r="M15" s="25">
        <f t="shared" ref="M15:M27" si="0">SUM(K15:L15)</f>
        <v>96851526.383821949</v>
      </c>
      <c r="N15" s="27">
        <f t="shared" ref="N15:N27" si="1">M15-I15</f>
        <v>-11971.019062802196</v>
      </c>
      <c r="O15" s="8" t="s">
        <v>16</v>
      </c>
    </row>
    <row r="16" spans="1:15" x14ac:dyDescent="0.25">
      <c r="A16" s="20" t="s">
        <v>17</v>
      </c>
      <c r="B16" s="21" t="s">
        <v>15</v>
      </c>
      <c r="C16" s="22">
        <v>455258.89783439331</v>
      </c>
      <c r="D16" s="22">
        <v>4569201057.59727</v>
      </c>
      <c r="E16" s="22">
        <v>0</v>
      </c>
      <c r="F16" s="23">
        <v>43.58</v>
      </c>
      <c r="G16" s="24">
        <v>1.8231999999999998E-2</v>
      </c>
      <c r="H16" s="24"/>
      <c r="I16" s="25">
        <f t="shared" ref="I16:I34" si="2">F16*C16*12+G16*D16+H16*E16</f>
        <v>321387866.89358771</v>
      </c>
      <c r="J16" s="16"/>
      <c r="K16" s="26">
        <v>321398042.9162854</v>
      </c>
      <c r="L16" s="26"/>
      <c r="M16" s="25">
        <f t="shared" si="0"/>
        <v>321398042.9162854</v>
      </c>
      <c r="N16" s="27">
        <f t="shared" si="1"/>
        <v>10176.022697687149</v>
      </c>
      <c r="O16" s="8" t="s">
        <v>18</v>
      </c>
    </row>
    <row r="17" spans="1:15" x14ac:dyDescent="0.25">
      <c r="A17" s="20" t="s">
        <v>19</v>
      </c>
      <c r="B17" s="21" t="s">
        <v>15</v>
      </c>
      <c r="C17" s="22">
        <v>331842.84536766197</v>
      </c>
      <c r="D17" s="22">
        <v>4207026675.3845754</v>
      </c>
      <c r="E17" s="22">
        <v>0</v>
      </c>
      <c r="F17" s="23">
        <v>102.2</v>
      </c>
      <c r="G17" s="24">
        <v>2.9291000000000001E-2</v>
      </c>
      <c r="H17" s="24"/>
      <c r="I17" s="25">
        <f t="shared" si="2"/>
        <v>530200083.90759027</v>
      </c>
      <c r="J17" s="16"/>
      <c r="K17" s="26">
        <v>530203298.96534902</v>
      </c>
      <c r="L17" s="26"/>
      <c r="M17" s="25">
        <f t="shared" si="0"/>
        <v>530203298.96534902</v>
      </c>
      <c r="N17" s="27">
        <f t="shared" si="1"/>
        <v>3215.0577587485313</v>
      </c>
      <c r="O17" s="8" t="s">
        <v>20</v>
      </c>
    </row>
    <row r="18" spans="1:15" ht="14.45" x14ac:dyDescent="0.35">
      <c r="A18" s="20" t="s">
        <v>21</v>
      </c>
      <c r="B18" s="21" t="s">
        <v>15</v>
      </c>
      <c r="C18" s="22">
        <v>148345.45702418295</v>
      </c>
      <c r="D18" s="22">
        <v>561987531.71885967</v>
      </c>
      <c r="E18" s="22">
        <v>0</v>
      </c>
      <c r="F18" s="23">
        <v>44.62</v>
      </c>
      <c r="G18" s="24">
        <v>5.6750999999999996E-2</v>
      </c>
      <c r="H18" s="24"/>
      <c r="I18" s="25">
        <f t="shared" si="2"/>
        <v>111323445.92160551</v>
      </c>
      <c r="J18" s="16"/>
      <c r="K18" s="26">
        <v>111316917.06078377</v>
      </c>
      <c r="L18" s="26"/>
      <c r="M18" s="25">
        <f t="shared" si="0"/>
        <v>111316917.06078377</v>
      </c>
      <c r="N18" s="27">
        <f t="shared" si="1"/>
        <v>-6528.8608217388391</v>
      </c>
      <c r="O18" s="8" t="s">
        <v>22</v>
      </c>
    </row>
    <row r="19" spans="1:15" ht="29.1" x14ac:dyDescent="0.35">
      <c r="A19" s="20" t="s">
        <v>23</v>
      </c>
      <c r="B19" s="21" t="s">
        <v>15</v>
      </c>
      <c r="C19" s="22">
        <v>87464.27199012351</v>
      </c>
      <c r="D19" s="22">
        <v>2120281986.071419</v>
      </c>
      <c r="E19" s="22">
        <v>0</v>
      </c>
      <c r="F19" s="23">
        <v>31.67</v>
      </c>
      <c r="G19" s="24">
        <v>6.1886000000000004E-2</v>
      </c>
      <c r="H19" s="24"/>
      <c r="I19" s="25">
        <f t="shared" si="2"/>
        <v>164455692.91714239</v>
      </c>
      <c r="J19" s="16"/>
      <c r="K19" s="26">
        <v>164454683.35333589</v>
      </c>
      <c r="L19" s="26"/>
      <c r="M19" s="25">
        <f t="shared" si="0"/>
        <v>164454683.35333589</v>
      </c>
      <c r="N19" s="27">
        <f t="shared" si="1"/>
        <v>-1009.5638065040112</v>
      </c>
      <c r="O19" s="8" t="s">
        <v>24</v>
      </c>
    </row>
    <row r="20" spans="1:15" ht="29.1" x14ac:dyDescent="0.35">
      <c r="A20" s="20" t="s">
        <v>25</v>
      </c>
      <c r="B20" s="21" t="s">
        <v>15</v>
      </c>
      <c r="C20" s="22">
        <v>5319.5055461351531</v>
      </c>
      <c r="D20" s="22">
        <v>2401398470.6141858</v>
      </c>
      <c r="E20" s="22">
        <v>7709334.31295445</v>
      </c>
      <c r="F20" s="23">
        <v>105.73</v>
      </c>
      <c r="G20" s="24"/>
      <c r="H20" s="24">
        <v>17.642900000000001</v>
      </c>
      <c r="I20" s="25">
        <f t="shared" si="2"/>
        <v>142764190.2067385</v>
      </c>
      <c r="J20" s="16"/>
      <c r="K20" s="26">
        <v>142764402.42744124</v>
      </c>
      <c r="L20" s="26"/>
      <c r="M20" s="25">
        <f t="shared" si="0"/>
        <v>142764402.42744124</v>
      </c>
      <c r="N20" s="27">
        <f t="shared" si="1"/>
        <v>212.22070273756981</v>
      </c>
      <c r="O20" s="8" t="s">
        <v>26</v>
      </c>
    </row>
    <row r="21" spans="1:15" ht="29.1" x14ac:dyDescent="0.35">
      <c r="A21" s="20" t="s">
        <v>27</v>
      </c>
      <c r="B21" s="21" t="s">
        <v>15</v>
      </c>
      <c r="C21" s="22">
        <v>18122.703600756377</v>
      </c>
      <c r="D21" s="22">
        <v>590714609.84156203</v>
      </c>
      <c r="E21" s="22">
        <v>0</v>
      </c>
      <c r="F21" s="23">
        <v>24.89</v>
      </c>
      <c r="G21" s="24">
        <v>2.9481E-2</v>
      </c>
      <c r="H21" s="24"/>
      <c r="I21" s="25">
        <f t="shared" si="2"/>
        <v>22827746.524213005</v>
      </c>
      <c r="J21" s="16"/>
      <c r="K21" s="26">
        <v>22827381.450612158</v>
      </c>
      <c r="L21" s="26"/>
      <c r="M21" s="25">
        <f t="shared" si="0"/>
        <v>22827381.450612158</v>
      </c>
      <c r="N21" s="27">
        <f t="shared" si="1"/>
        <v>-365.07360084727407</v>
      </c>
      <c r="O21" s="8" t="s">
        <v>28</v>
      </c>
    </row>
    <row r="22" spans="1:15" ht="29.1" x14ac:dyDescent="0.35">
      <c r="A22" s="20" t="s">
        <v>29</v>
      </c>
      <c r="B22" s="21" t="s">
        <v>15</v>
      </c>
      <c r="C22" s="22">
        <v>1745.9552735573232</v>
      </c>
      <c r="D22" s="22">
        <v>1016211828.33178</v>
      </c>
      <c r="E22" s="22">
        <v>2605735.091372326</v>
      </c>
      <c r="F22" s="23">
        <v>98.17</v>
      </c>
      <c r="G22" s="24"/>
      <c r="H22" s="24">
        <v>10.1366</v>
      </c>
      <c r="I22" s="25">
        <f t="shared" si="2"/>
        <v>28470099.477666188</v>
      </c>
      <c r="J22" s="16"/>
      <c r="K22" s="26">
        <v>28469977.907988194</v>
      </c>
      <c r="L22" s="26"/>
      <c r="M22" s="25">
        <f t="shared" si="0"/>
        <v>28469977.907988194</v>
      </c>
      <c r="N22" s="27">
        <f t="shared" si="1"/>
        <v>-121.5696779936552</v>
      </c>
      <c r="O22" s="8" t="s">
        <v>30</v>
      </c>
    </row>
    <row r="23" spans="1:15" ht="14.45" x14ac:dyDescent="0.35">
      <c r="A23" s="20" t="s">
        <v>31</v>
      </c>
      <c r="B23" s="21" t="s">
        <v>15</v>
      </c>
      <c r="C23" s="22">
        <v>5541.1119448449881</v>
      </c>
      <c r="D23" s="22">
        <v>99421747.197646379</v>
      </c>
      <c r="E23" s="22">
        <v>0</v>
      </c>
      <c r="F23" s="23">
        <v>3.4</v>
      </c>
      <c r="G23" s="24">
        <v>0.103547</v>
      </c>
      <c r="H23" s="24"/>
      <c r="I23" s="25">
        <f t="shared" si="2"/>
        <v>10520901.024424365</v>
      </c>
      <c r="J23" s="16"/>
      <c r="K23" s="26">
        <v>10520725.494022587</v>
      </c>
      <c r="L23" s="26"/>
      <c r="M23" s="25">
        <f t="shared" si="0"/>
        <v>10520725.494022587</v>
      </c>
      <c r="N23" s="27">
        <f t="shared" si="1"/>
        <v>-175.53040177747607</v>
      </c>
      <c r="O23" s="8" t="s">
        <v>32</v>
      </c>
    </row>
    <row r="24" spans="1:15" ht="14.45" x14ac:dyDescent="0.35">
      <c r="A24" s="20" t="s">
        <v>33</v>
      </c>
      <c r="B24" s="21" t="s">
        <v>15</v>
      </c>
      <c r="C24" s="22">
        <v>22274.461989911506</v>
      </c>
      <c r="D24" s="22">
        <v>13255400.858325541</v>
      </c>
      <c r="E24" s="22">
        <v>0</v>
      </c>
      <c r="F24" s="23">
        <v>2.67</v>
      </c>
      <c r="G24" s="24">
        <v>0.145037</v>
      </c>
      <c r="H24" s="24"/>
      <c r="I24" s="25">
        <f t="shared" si="2"/>
        <v>2636197.336445726</v>
      </c>
      <c r="J24" s="16"/>
      <c r="K24" s="26">
        <v>2636439.6285636425</v>
      </c>
      <c r="L24" s="26"/>
      <c r="M24" s="25">
        <f t="shared" si="0"/>
        <v>2636439.6285636425</v>
      </c>
      <c r="N24" s="27">
        <f t="shared" si="1"/>
        <v>242.29211791651323</v>
      </c>
      <c r="O24" s="8" t="s">
        <v>34</v>
      </c>
    </row>
    <row r="25" spans="1:15" ht="14.45" x14ac:dyDescent="0.35">
      <c r="A25" s="20" t="s">
        <v>35</v>
      </c>
      <c r="B25" s="21" t="s">
        <v>15</v>
      </c>
      <c r="C25" s="22">
        <v>5554.9969686297454</v>
      </c>
      <c r="D25" s="22">
        <v>29672840.82823766</v>
      </c>
      <c r="E25" s="22">
        <v>0</v>
      </c>
      <c r="F25" s="23">
        <v>36.33</v>
      </c>
      <c r="G25" s="24">
        <v>2.4274E-2</v>
      </c>
      <c r="H25" s="24"/>
      <c r="I25" s="25">
        <f t="shared" si="2"/>
        <v>3142035.0167084648</v>
      </c>
      <c r="J25" s="16"/>
      <c r="K25" s="26">
        <v>3142284.0257498734</v>
      </c>
      <c r="L25" s="26"/>
      <c r="M25" s="25">
        <f t="shared" si="0"/>
        <v>3142284.0257498734</v>
      </c>
      <c r="N25" s="27">
        <f t="shared" si="1"/>
        <v>249.00904140854254</v>
      </c>
      <c r="O25" s="8" t="s">
        <v>36</v>
      </c>
    </row>
    <row r="26" spans="1:15" ht="14.45" x14ac:dyDescent="0.35">
      <c r="A26" s="20" t="s">
        <v>37</v>
      </c>
      <c r="B26" s="21" t="s">
        <v>15</v>
      </c>
      <c r="C26" s="22">
        <v>1356.2393392027459</v>
      </c>
      <c r="D26" s="22">
        <v>28789303.216271974</v>
      </c>
      <c r="E26" s="22">
        <v>209832.56138672543</v>
      </c>
      <c r="F26" s="23">
        <v>192.43</v>
      </c>
      <c r="G26" s="24"/>
      <c r="H26" s="24">
        <v>9.1475000000000009</v>
      </c>
      <c r="I26" s="25">
        <f t="shared" si="2"/>
        <v>5051216.987798484</v>
      </c>
      <c r="J26" s="16"/>
      <c r="K26" s="26">
        <v>5051189.8591848593</v>
      </c>
      <c r="L26" s="26"/>
      <c r="M26" s="25">
        <f t="shared" si="0"/>
        <v>5051189.8591848593</v>
      </c>
      <c r="N26" s="27">
        <f t="shared" si="1"/>
        <v>-27.128613624721766</v>
      </c>
      <c r="O26" s="8" t="s">
        <v>38</v>
      </c>
    </row>
    <row r="27" spans="1:15" ht="14.45" x14ac:dyDescent="0.35">
      <c r="A27" s="20" t="s">
        <v>39</v>
      </c>
      <c r="B27" s="21"/>
      <c r="C27" s="22"/>
      <c r="D27" s="22"/>
      <c r="E27" s="22"/>
      <c r="F27" s="23"/>
      <c r="G27" s="24"/>
      <c r="H27" s="24"/>
      <c r="I27" s="25">
        <f>SUM(I28:I34)</f>
        <v>54046839.847313918</v>
      </c>
      <c r="J27" s="16"/>
      <c r="K27" s="26">
        <v>54045843.824992791</v>
      </c>
      <c r="L27" s="26"/>
      <c r="M27" s="25">
        <f t="shared" si="0"/>
        <v>54045843.824992791</v>
      </c>
      <c r="N27" s="27">
        <f t="shared" si="1"/>
        <v>-996.0223211273551</v>
      </c>
      <c r="O27" s="8" t="s">
        <v>40</v>
      </c>
    </row>
    <row r="28" spans="1:15" ht="14.45" x14ac:dyDescent="0.35">
      <c r="A28" s="40" t="s">
        <v>45</v>
      </c>
      <c r="B28" s="41" t="s">
        <v>15</v>
      </c>
      <c r="C28" s="42">
        <v>812.87497312345988</v>
      </c>
      <c r="D28" s="42"/>
      <c r="E28" s="42"/>
      <c r="F28" s="43">
        <v>538.54</v>
      </c>
      <c r="G28" s="44"/>
      <c r="H28" s="44"/>
      <c r="I28" s="45">
        <f t="shared" si="2"/>
        <v>5253188.2563108969</v>
      </c>
      <c r="J28" s="16"/>
      <c r="K28" s="39"/>
      <c r="L28" s="38"/>
      <c r="M28" s="37"/>
      <c r="N28" s="17"/>
    </row>
    <row r="29" spans="1:15" ht="14.45" x14ac:dyDescent="0.35">
      <c r="A29" s="40" t="s">
        <v>46</v>
      </c>
      <c r="B29" s="42"/>
      <c r="C29" s="42">
        <v>600.55688312852635</v>
      </c>
      <c r="D29" s="42"/>
      <c r="E29" s="42"/>
      <c r="F29" s="46">
        <v>674.22</v>
      </c>
      <c r="G29" s="44"/>
      <c r="H29" s="44"/>
      <c r="I29" s="45">
        <f t="shared" si="2"/>
        <v>4858889.5409149807</v>
      </c>
      <c r="J29" s="16"/>
      <c r="K29" s="39"/>
      <c r="L29" s="38"/>
      <c r="M29" s="16"/>
      <c r="N29" s="17"/>
    </row>
    <row r="30" spans="1:15" ht="14.45" x14ac:dyDescent="0.35">
      <c r="A30" s="40" t="s">
        <v>47</v>
      </c>
      <c r="B30" s="42"/>
      <c r="C30" s="42"/>
      <c r="D30" s="42"/>
      <c r="E30" s="42">
        <v>28747748.416184999</v>
      </c>
      <c r="F30" s="46"/>
      <c r="G30" s="44"/>
      <c r="H30" s="44">
        <v>1.3933</v>
      </c>
      <c r="I30" s="45">
        <f t="shared" si="2"/>
        <v>40054237.868270561</v>
      </c>
      <c r="J30" s="16"/>
      <c r="K30" s="39"/>
      <c r="L30" s="38"/>
      <c r="M30" s="16"/>
      <c r="N30" s="17"/>
    </row>
    <row r="31" spans="1:15" ht="14.45" x14ac:dyDescent="0.35">
      <c r="A31" s="40" t="s">
        <v>48</v>
      </c>
      <c r="B31" s="42" t="s">
        <v>52</v>
      </c>
      <c r="C31" s="42"/>
      <c r="D31" s="42"/>
      <c r="E31" s="42">
        <v>830.05200000000002</v>
      </c>
      <c r="F31" s="46"/>
      <c r="G31" s="44"/>
      <c r="H31" s="44">
        <v>626.08820000000003</v>
      </c>
      <c r="I31" s="45">
        <f t="shared" si="2"/>
        <v>519685.76258640003</v>
      </c>
      <c r="J31" s="16"/>
      <c r="K31" s="39"/>
      <c r="L31" s="38"/>
      <c r="M31" s="16"/>
      <c r="N31" s="17"/>
    </row>
    <row r="32" spans="1:15" ht="14.45" x14ac:dyDescent="0.35">
      <c r="A32" s="40" t="s">
        <v>49</v>
      </c>
      <c r="B32" s="42"/>
      <c r="C32" s="42"/>
      <c r="D32" s="42"/>
      <c r="E32" s="42">
        <v>960733.04323861597</v>
      </c>
      <c r="F32" s="46"/>
      <c r="G32" s="44"/>
      <c r="H32" s="44">
        <v>2.0880999999999998</v>
      </c>
      <c r="I32" s="45">
        <f t="shared" si="2"/>
        <v>2006106.6675865538</v>
      </c>
      <c r="J32" s="16"/>
      <c r="K32" s="39"/>
      <c r="L32" s="38"/>
      <c r="M32" s="16"/>
      <c r="N32" s="17"/>
    </row>
    <row r="33" spans="1:14" ht="14.45" x14ac:dyDescent="0.35">
      <c r="A33" s="40" t="s">
        <v>50</v>
      </c>
      <c r="B33" s="42"/>
      <c r="C33" s="42"/>
      <c r="D33" s="42"/>
      <c r="E33" s="42">
        <v>38727.416541022503</v>
      </c>
      <c r="F33" s="46"/>
      <c r="G33" s="44"/>
      <c r="H33" s="44">
        <v>3.6316999999999999</v>
      </c>
      <c r="I33" s="45">
        <f t="shared" si="2"/>
        <v>140646.35865203143</v>
      </c>
      <c r="J33" s="16"/>
      <c r="K33" s="39"/>
      <c r="L33" s="38"/>
      <c r="M33" s="16"/>
      <c r="N33" s="17"/>
    </row>
    <row r="34" spans="1:14" thickBot="1" x14ac:dyDescent="0.4">
      <c r="A34" s="40" t="s">
        <v>51</v>
      </c>
      <c r="B34" s="42"/>
      <c r="C34" s="42"/>
      <c r="D34" s="42"/>
      <c r="E34" s="42">
        <v>786528.50025427504</v>
      </c>
      <c r="F34" s="46"/>
      <c r="G34" s="44"/>
      <c r="H34" s="44">
        <v>1.5436000000000001</v>
      </c>
      <c r="I34" s="45">
        <f t="shared" si="2"/>
        <v>1214085.3929924991</v>
      </c>
      <c r="J34" s="16"/>
      <c r="K34" s="39"/>
      <c r="L34" s="38"/>
      <c r="M34" s="16"/>
      <c r="N34" s="17"/>
    </row>
    <row r="35" spans="1:14" thickTop="1" x14ac:dyDescent="0.35">
      <c r="A35" s="16"/>
      <c r="B35" s="16"/>
      <c r="C35" s="16"/>
      <c r="D35" s="16"/>
      <c r="E35" s="17"/>
      <c r="F35" s="16"/>
      <c r="G35" s="16"/>
      <c r="H35" s="16"/>
      <c r="I35" s="28"/>
      <c r="J35" s="16"/>
      <c r="K35" s="29"/>
      <c r="L35" s="29"/>
      <c r="M35" s="16"/>
      <c r="N35" s="17"/>
    </row>
    <row r="36" spans="1:14" thickBot="1" x14ac:dyDescent="0.4">
      <c r="A36" s="30" t="s">
        <v>8</v>
      </c>
      <c r="B36" s="31"/>
      <c r="C36" s="31"/>
      <c r="D36" s="31"/>
      <c r="E36" s="32"/>
      <c r="F36" s="31"/>
      <c r="G36" s="31"/>
      <c r="H36" s="31"/>
      <c r="I36" s="33">
        <f>SUM(I15:I27)</f>
        <v>1493689813.464119</v>
      </c>
      <c r="J36" s="31"/>
      <c r="K36" s="33">
        <f>SUM(K15:K27)</f>
        <v>1493682713.2981317</v>
      </c>
      <c r="L36" s="33">
        <f>SUM(L15:L27)</f>
        <v>0</v>
      </c>
      <c r="M36" s="33">
        <f>K36+L36</f>
        <v>1493682713.2981317</v>
      </c>
      <c r="N36" s="34">
        <f>M36-I36</f>
        <v>-7100.1659872531891</v>
      </c>
    </row>
    <row r="38" spans="1:14" ht="14.45" x14ac:dyDescent="0.35">
      <c r="A38" s="35" t="s">
        <v>41</v>
      </c>
      <c r="B38" s="36"/>
      <c r="C38" s="36"/>
      <c r="D38" s="36"/>
      <c r="E38" s="36"/>
      <c r="F38" s="36"/>
      <c r="G38" s="36"/>
      <c r="H38" s="36"/>
      <c r="I38" s="36"/>
    </row>
    <row r="39" spans="1:14" ht="14.45" x14ac:dyDescent="0.35">
      <c r="A39" s="36"/>
      <c r="B39" s="36"/>
      <c r="C39" s="36"/>
      <c r="D39" s="36"/>
      <c r="E39" s="36"/>
      <c r="F39" s="36"/>
      <c r="G39" s="36"/>
      <c r="H39" s="36"/>
      <c r="I39" s="36"/>
    </row>
    <row r="40" spans="1:14" x14ac:dyDescent="0.25">
      <c r="A40" s="50" t="s">
        <v>42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x14ac:dyDescent="0.25">
      <c r="A42" s="47" t="s">
        <v>43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x14ac:dyDescent="0.25">
      <c r="A44" s="47" t="s">
        <v>53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</sheetData>
  <mergeCells count="14">
    <mergeCell ref="A44:L45"/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28">
      <formula1>"Customers, Connections"</formula1>
    </dataValidation>
  </dataValidations>
  <pageMargins left="0.7" right="0.62645833333333301" top="1.5" bottom="0.75" header="0.5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85467CADE363DA4A8E7014F79638CE0D" ma:contentTypeVersion="30" ma:contentTypeDescription="Meta data that will be applied to all documents added to the proceeding document folder" ma:contentTypeScope="" ma:versionID="4fce65bf365e5cc49021500c33370ecb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738602d7fbb2c39892e9f47cfe95838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3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4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5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6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Uri Akselrud"/>
              <xsd:enumeration value="Henry Andre"/>
              <xsd:enumeration value="Oren Ben-Shlomo"/>
              <xsd:enumeration value="Kathleen Burke"/>
              <xsd:enumeration value="Pasquale Catalano"/>
              <xsd:enumeration value="Andrew Flannery"/>
              <xsd:enumeration value="Joanne Richardson"/>
              <xsd:enumeration value="Jeffrey Smith"/>
              <xsd:enumeration value="Nicole Taylor"/>
              <xsd:enumeration value="Alex Zbarce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7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8" nillable="true" ma:displayName="Draft Ready" ma:default="0" ma:internalName="Draft_x0020_Ready">
      <xsd:simpleType>
        <xsd:restriction base="dms:Boolean"/>
      </xsd:simpleType>
    </xsd:element>
    <xsd:element name="RA_x0020_Approved" ma:index="19" nillable="true" ma:displayName="RA Approved" ma:default="0" ma:internalName="RA_x0020_Approved">
      <xsd:simpleType>
        <xsd:restriction base="dms:Boolean"/>
      </xsd:simpleType>
    </xsd:element>
    <xsd:element name="Dir_Approved" ma:index="20" nillable="true" ma:displayName="Dir_Approved" ma:default="0" ma:internalName="Dir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_Approved xmlns="95f47813-6223-4a6f-8345-4f354f0b8e15">false</Dir_Approved>
    <Case_x0020_Number_x002f_Docket_x0020_Number xmlns="f9175001-c430-4d57-adde-c1c10539e919">EB-2019-0043</Case_x0020_Number_x002f_Docket_x0020_Number>
    <Filing_x0020_Status xmlns="ea909525-6dd5-47d7-9eed-71e77e5cedc6" xsi:nil="true"/>
    <Draft_x0020_Ready xmlns="95f47813-6223-4a6f-8345-4f354f0b8e15">false</Draft_x0020_Ready>
    <Witness xmlns="95f47813-6223-4a6f-8345-4f354f0b8e15">Clement Li</Witness>
    <RA_x0020_Contact xmlns="31a38067-a042-4e0e-9037-517587b10700">Uri Akselrud</RA_x0020_Contact>
    <Document_x0020_Type xmlns="f9175001-c430-4d57-adde-c1c10539e919">Correspondence</Document_x0020_Type>
    <Issue_x0020_Date xmlns="f9175001-c430-4d57-adde-c1c10539e919">2019-11-08T05:00:00+00:00</Issue_x0020_Date>
    <Authoring_x0020_Party xmlns="ea909525-6dd5-47d7-9eed-71e77e5cedc6" xsi:nil="true"/>
    <RA_x0020_Approved xmlns="95f47813-6223-4a6f-8345-4f354f0b8e15">false</RA_x0020_Approved>
    <Hydro_x0020_One_x0020_Data_x0020_Classification xmlns="f0af1d65-dfd0-4b99-b523-def3a954563f">Internal Use</Hydro_x0020_One_x0020_Data_x0020_Classification>
    <Case_x0020_Type xmlns="f9175001-c430-4d57-adde-c1c10539e919">Electricity</Case_x0020_Type>
    <Applicant xmlns="f9175001-c430-4d57-adde-c1c10539e919">
      <Value>Hydro One Networks</Value>
    </Applica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B3C2B-7482-4E0E-88D7-0A2E21E20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52175E-37E2-4B1E-807F-8EDE8BF99D14}">
  <ds:schemaRefs>
    <ds:schemaRef ds:uri="f9175001-c430-4d57-adde-c1c10539e919"/>
    <ds:schemaRef ds:uri="95f47813-6223-4a6f-8345-4f354f0b8e15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1a38067-a042-4e0e-9037-517587b10700"/>
    <ds:schemaRef ds:uri="f0af1d65-dfd0-4b99-b523-def3a954563f"/>
    <ds:schemaRef ds:uri="ea909525-6dd5-47d7-9eed-71e77e5cedc6"/>
  </ds:schemaRefs>
</ds:datastoreItem>
</file>

<file path=customXml/itemProps3.xml><?xml version="1.0" encoding="utf-8"?>
<ds:datastoreItem xmlns:ds="http://schemas.openxmlformats.org/officeDocument/2006/customXml" ds:itemID="{D46B0F29-1C91-4EFA-8AE6-8E0C8BEF16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Rev_Reconciliation_2020</vt:lpstr>
      <vt:lpstr>Rev_Reconciliation_2020!Print_Area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1.3 - 2020 Revenue Reconciliation</dc:title>
  <dc:creator>KIM Susan</dc:creator>
  <cp:lastModifiedBy>AKSELRUD Uri</cp:lastModifiedBy>
  <cp:lastPrinted>2019-08-02T12:20:23Z</cp:lastPrinted>
  <dcterms:created xsi:type="dcterms:W3CDTF">2017-02-23T17:24:58Z</dcterms:created>
  <dcterms:modified xsi:type="dcterms:W3CDTF">2019-11-08T14:53:22Z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222900</vt:r8>
  </property>
  <property fmtid="{D5CDD505-2E9C-101B-9397-08002B2CF9AE}" pid="3" name="ContentTypeId">
    <vt:lpwstr>0x01010061EC7F66509FFD4DA0B1B261A86BE7730085467CADE363DA4A8E7014F79638CE0D</vt:lpwstr>
  </property>
</Properties>
</file>