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taff Q3" sheetId="2" r:id="rId1"/>
    <sheet name="Staff Q7" sheetId="1" r:id="rId2"/>
  </sheets>
  <calcPr calcId="125725"/>
</workbook>
</file>

<file path=xl/calcChain.xml><?xml version="1.0" encoding="utf-8"?>
<calcChain xmlns="http://schemas.openxmlformats.org/spreadsheetml/2006/main">
  <c r="B16" i="2"/>
  <c r="B17" s="1"/>
  <c r="B11"/>
  <c r="B6"/>
  <c r="B4"/>
  <c r="B19" i="1" l="1"/>
  <c r="B11"/>
  <c r="B33"/>
  <c r="B41"/>
  <c r="B20" l="1"/>
  <c r="B21" s="1"/>
  <c r="B42"/>
  <c r="B43" s="1"/>
</calcChain>
</file>

<file path=xl/sharedStrings.xml><?xml version="1.0" encoding="utf-8"?>
<sst xmlns="http://schemas.openxmlformats.org/spreadsheetml/2006/main" count="58" uniqueCount="43">
  <si>
    <t>Reconciliation of Account 1588 - 2018</t>
  </si>
  <si>
    <t xml:space="preserve"> Principal Adjustments </t>
  </si>
  <si>
    <t>Was the amount a "Principal Adjustment" in the previous year? (Y/N)</t>
  </si>
  <si>
    <r>
      <t>Reversals of Principal Adjustments - previous year</t>
    </r>
    <r>
      <rPr>
        <sz val="11"/>
        <color rgb="FF000000"/>
        <rFont val="Calibri"/>
        <family val="2"/>
        <scheme val="minor"/>
      </rPr>
      <t> </t>
    </r>
  </si>
  <si>
    <r>
      <t>1.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  <scheme val="minor"/>
      </rPr>
      <t xml:space="preserve">Reversal of Cost of Power accrual from previous year </t>
    </r>
  </si>
  <si>
    <r>
      <t>2.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  <scheme val="minor"/>
      </rPr>
      <t xml:space="preserve">Reversal of CT 1142 true-up from the previous year </t>
    </r>
  </si>
  <si>
    <r>
      <t>3.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  <scheme val="minor"/>
      </rPr>
      <t>Unbilled to billed adjustment for previous year</t>
    </r>
  </si>
  <si>
    <t>Sub-Total Reversals from previous year (A):</t>
  </si>
  <si>
    <r>
      <t>Principal Adjustments - current year</t>
    </r>
    <r>
      <rPr>
        <sz val="11"/>
        <color rgb="FF000000"/>
        <rFont val="Calibri"/>
        <family val="2"/>
        <scheme val="minor"/>
      </rPr>
      <t> </t>
    </r>
  </si>
  <si>
    <r>
      <t>5.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  <scheme val="minor"/>
      </rPr>
      <t>Cost of power accrual for 2018 vs Actual per IESO bill</t>
    </r>
  </si>
  <si>
    <r>
      <t>6.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  <scheme val="minor"/>
      </rPr>
      <t>True-up of CT 1142 for 2018 consumption recorded in 2019 GL</t>
    </r>
  </si>
  <si>
    <r>
      <t>7.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  <scheme val="minor"/>
      </rPr>
      <t>Unbilled accrued vs. billed for 2018 consumption</t>
    </r>
  </si>
  <si>
    <r>
      <t>8.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  <scheme val="minor"/>
      </rPr>
      <t>True-up of RPP vs. Non-RPP allocation of CT 148 based on actual 2018 consumption</t>
    </r>
  </si>
  <si>
    <t>Sub-Total Principal Adjustments for 2018 consumption (B)</t>
  </si>
  <si>
    <t>Total Principal Adjustments shown for 2018 (A + B)</t>
  </si>
  <si>
    <t>Bal. For Disposition - 1588 (should match Total Claim column on DVA Continuity Schedule</t>
  </si>
  <si>
    <t>Y</t>
  </si>
  <si>
    <t>1588 General Ledger Balance December 31, 2018 as per 2.1.7 RRR Filing</t>
  </si>
  <si>
    <t>Reconciliation of Account 1588 - 2017</t>
  </si>
  <si>
    <t>1588 General Ledger Balance December 31, 2017 as per 2.1.7 RRR Filing</t>
  </si>
  <si>
    <r>
      <t>4.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  <scheme val="minor"/>
      </rPr>
      <t>True-up of RPP vs. Non-RPP allocation of CT 148 based on actual 2018 consumption</t>
    </r>
  </si>
  <si>
    <r>
      <t>4.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  <scheme val="minor"/>
      </rPr>
      <t>True-up of RPP vs. Non-RPP allocation of CT 148 based on actual 2017 consumption</t>
    </r>
  </si>
  <si>
    <t>Principal Activity 2018</t>
  </si>
  <si>
    <t>Interest Activity 2018</t>
  </si>
  <si>
    <t>Projected Interest on Dec 31, 2018 balance</t>
  </si>
  <si>
    <t>Total Claim Amount 1588</t>
  </si>
  <si>
    <t>OEB Approved Principal Disposition in 2018</t>
  </si>
  <si>
    <t>OEB Approved Principal Disposition in 2019</t>
  </si>
  <si>
    <t>OEB Approved Interest Disposition in 2018</t>
  </si>
  <si>
    <t>OEB Approved Interest Disposition in 2019</t>
  </si>
  <si>
    <t>Matches Cell BG28 of the Continuity Schedule Closing Principal as of Dec 31, 2018</t>
  </si>
  <si>
    <t>Matches Cell of the Continuity Schedule AW28 Closing Principal as of Dec 31, 2017</t>
  </si>
  <si>
    <t>From Continuity Schedule Cell BB28 4,986</t>
  </si>
  <si>
    <t>From Continuity Schedule Cell BL28 4,547</t>
  </si>
  <si>
    <r>
      <t>9.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  <scheme val="minor"/>
      </rPr>
      <t>Other - Closing Interest Amounts as of December 31, 2018</t>
    </r>
  </si>
  <si>
    <r>
      <t>9.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  <scheme val="minor"/>
      </rPr>
      <t>Other - Closing Interest Amounts as of December 31, 2017</t>
    </r>
  </si>
  <si>
    <t>Principal Balance 1588 December 31, 2017 as per Continuity Schedule</t>
  </si>
  <si>
    <t>Adjustments in Principal 2018</t>
  </si>
  <si>
    <t>Adjustments in Principal 2017</t>
  </si>
  <si>
    <t>Closing Principal Balance as of Dec 31, 2018</t>
  </si>
  <si>
    <t>Interest Balance 1588 December 31, 2017 as per Continuity Schedule</t>
  </si>
  <si>
    <t>Closing Interest Balance as of December 31, 2018</t>
  </si>
  <si>
    <t>Approved Dispositions and Projected Interest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</si>
</sst>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(&quot;$&quot;* #,##0_);_(&quot;$&quot;* \(#,##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43" fontId="0" fillId="0" borderId="0" xfId="1" applyFont="1"/>
    <xf numFmtId="0" fontId="0" fillId="2" borderId="1" xfId="0" applyFill="1" applyBorder="1"/>
    <xf numFmtId="0" fontId="0" fillId="2" borderId="2" xfId="0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right"/>
    </xf>
    <xf numFmtId="0" fontId="4" fillId="2" borderId="2" xfId="0" applyFont="1" applyFill="1" applyBorder="1"/>
    <xf numFmtId="0" fontId="4" fillId="2" borderId="3" xfId="0" applyFont="1" applyFill="1" applyBorder="1" applyAlignment="1">
      <alignment horizontal="left" indent="3"/>
    </xf>
    <xf numFmtId="0" fontId="2" fillId="2" borderId="2" xfId="0" applyFont="1" applyFill="1" applyBorder="1" applyAlignment="1">
      <alignment horizontal="center"/>
    </xf>
    <xf numFmtId="0" fontId="0" fillId="2" borderId="2" xfId="0" applyFill="1" applyBorder="1"/>
    <xf numFmtId="0" fontId="4" fillId="2" borderId="3" xfId="0" applyFont="1" applyFill="1" applyBorder="1" applyAlignment="1">
      <alignment horizontal="left" wrapText="1" indent="3"/>
    </xf>
    <xf numFmtId="0" fontId="3" fillId="2" borderId="3" xfId="0" applyFont="1" applyFill="1" applyBorder="1" applyAlignment="1">
      <alignment horizontal="right" wrapText="1" indent="3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right" wrapText="1"/>
    </xf>
    <xf numFmtId="43" fontId="0" fillId="0" borderId="0" xfId="0" applyNumberFormat="1"/>
    <xf numFmtId="164" fontId="0" fillId="2" borderId="2" xfId="1" applyNumberFormat="1" applyFont="1" applyFill="1" applyBorder="1"/>
    <xf numFmtId="164" fontId="4" fillId="2" borderId="2" xfId="1" applyNumberFormat="1" applyFont="1" applyFill="1" applyBorder="1"/>
    <xf numFmtId="164" fontId="0" fillId="2" borderId="2" xfId="1" applyNumberFormat="1" applyFont="1" applyFill="1" applyBorder="1" applyAlignment="1">
      <alignment wrapText="1"/>
    </xf>
    <xf numFmtId="164" fontId="4" fillId="2" borderId="2" xfId="1" applyNumberFormat="1" applyFont="1" applyFill="1" applyBorder="1" applyAlignment="1">
      <alignment horizontal="center" wrapText="1"/>
    </xf>
    <xf numFmtId="164" fontId="0" fillId="0" borderId="8" xfId="1" applyNumberFormat="1" applyFont="1" applyBorder="1"/>
    <xf numFmtId="0" fontId="4" fillId="2" borderId="2" xfId="0" applyFont="1" applyFill="1" applyBorder="1" applyAlignment="1">
      <alignment wrapText="1"/>
    </xf>
    <xf numFmtId="164" fontId="0" fillId="0" borderId="0" xfId="0" applyNumberFormat="1"/>
    <xf numFmtId="0" fontId="0" fillId="0" borderId="9" xfId="0" applyBorder="1"/>
    <xf numFmtId="164" fontId="0" fillId="2" borderId="1" xfId="0" applyNumberFormat="1" applyFill="1" applyBorder="1"/>
    <xf numFmtId="0" fontId="0" fillId="0" borderId="4" xfId="0" applyBorder="1"/>
    <xf numFmtId="0" fontId="0" fillId="2" borderId="8" xfId="0" applyFill="1" applyBorder="1"/>
    <xf numFmtId="0" fontId="2" fillId="0" borderId="9" xfId="0" applyFont="1" applyBorder="1" applyAlignment="1">
      <alignment horizontal="right"/>
    </xf>
    <xf numFmtId="0" fontId="0" fillId="3" borderId="9" xfId="0" applyFill="1" applyBorder="1"/>
    <xf numFmtId="165" fontId="2" fillId="0" borderId="9" xfId="2" applyNumberFormat="1" applyFont="1" applyBorder="1"/>
    <xf numFmtId="165" fontId="0" fillId="0" borderId="9" xfId="2" applyNumberFormat="1" applyFont="1" applyBorder="1"/>
    <xf numFmtId="165" fontId="0" fillId="3" borderId="9" xfId="2" applyNumberFormat="1" applyFont="1" applyFill="1" applyBorder="1"/>
    <xf numFmtId="165" fontId="0" fillId="0" borderId="0" xfId="0" applyNumberFormat="1"/>
    <xf numFmtId="0" fontId="0" fillId="2" borderId="7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10" xfId="0" applyFill="1" applyBorder="1"/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5" fontId="2" fillId="0" borderId="9" xfId="0" applyNumberFormat="1" applyFont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7"/>
  <sheetViews>
    <sheetView tabSelected="1" workbookViewId="0">
      <selection activeCell="A37" sqref="A37"/>
    </sheetView>
  </sheetViews>
  <sheetFormatPr defaultRowHeight="15"/>
  <cols>
    <col min="1" max="1" width="63.28515625" bestFit="1" customWidth="1"/>
    <col min="2" max="2" width="13.42578125" style="31" bestFit="1" customWidth="1"/>
  </cols>
  <sheetData>
    <row r="1" spans="1:2">
      <c r="A1" s="26" t="s">
        <v>36</v>
      </c>
      <c r="B1" s="28">
        <v>251771.6</v>
      </c>
    </row>
    <row r="2" spans="1:2">
      <c r="A2" s="22" t="s">
        <v>26</v>
      </c>
      <c r="B2" s="29">
        <v>-205155.42</v>
      </c>
    </row>
    <row r="3" spans="1:2">
      <c r="A3" s="27" t="s">
        <v>22</v>
      </c>
      <c r="B3" s="30">
        <v>204918.78</v>
      </c>
    </row>
    <row r="4" spans="1:2">
      <c r="A4" s="22" t="s">
        <v>37</v>
      </c>
      <c r="B4" s="29">
        <f>70884.51</f>
        <v>70884.509999999995</v>
      </c>
    </row>
    <row r="5" spans="1:2">
      <c r="A5" s="22" t="s">
        <v>38</v>
      </c>
      <c r="B5" s="29">
        <v>-87519.71</v>
      </c>
    </row>
    <row r="6" spans="1:2">
      <c r="A6" s="26" t="s">
        <v>39</v>
      </c>
      <c r="B6" s="28">
        <f>SUM(B1:B5)</f>
        <v>234899.75999999995</v>
      </c>
    </row>
    <row r="7" spans="1:2">
      <c r="A7" s="44"/>
      <c r="B7" s="45"/>
    </row>
    <row r="8" spans="1:2">
      <c r="A8" s="26" t="s">
        <v>40</v>
      </c>
      <c r="B8" s="29">
        <v>4986.0200000000004</v>
      </c>
    </row>
    <row r="9" spans="1:2">
      <c r="A9" s="22" t="s">
        <v>23</v>
      </c>
      <c r="B9" s="29">
        <v>2098.5500000000002</v>
      </c>
    </row>
    <row r="10" spans="1:2">
      <c r="A10" s="22" t="s">
        <v>28</v>
      </c>
      <c r="B10" s="29">
        <v>-2537.6</v>
      </c>
    </row>
    <row r="11" spans="1:2">
      <c r="A11" s="26" t="s">
        <v>41</v>
      </c>
      <c r="B11" s="46">
        <f>SUM(B8:B10)</f>
        <v>4546.9700000000012</v>
      </c>
    </row>
    <row r="12" spans="1:2">
      <c r="A12" s="47"/>
      <c r="B12" s="48"/>
    </row>
    <row r="13" spans="1:2">
      <c r="A13" s="22" t="s">
        <v>27</v>
      </c>
      <c r="B13" s="29">
        <v>-46616.22</v>
      </c>
    </row>
    <row r="14" spans="1:2">
      <c r="A14" s="22" t="s">
        <v>29</v>
      </c>
      <c r="B14" s="29">
        <v>-1714.68</v>
      </c>
    </row>
    <row r="15" spans="1:2">
      <c r="A15" s="22" t="s">
        <v>24</v>
      </c>
      <c r="B15" s="29">
        <v>2637.46</v>
      </c>
    </row>
    <row r="16" spans="1:2">
      <c r="A16" s="26" t="s">
        <v>42</v>
      </c>
      <c r="B16" s="46">
        <f>SUM(B13:B15)</f>
        <v>-45693.440000000002</v>
      </c>
    </row>
    <row r="17" spans="1:2">
      <c r="A17" s="26" t="s">
        <v>25</v>
      </c>
      <c r="B17" s="28">
        <f>B6+B11+B16</f>
        <v>193753.28999999995</v>
      </c>
    </row>
  </sheetData>
  <mergeCells count="2">
    <mergeCell ref="A7:B7"/>
    <mergeCell ref="A12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5"/>
  <sheetViews>
    <sheetView topLeftCell="A22" workbookViewId="0">
      <selection activeCell="E43" sqref="E43"/>
    </sheetView>
  </sheetViews>
  <sheetFormatPr defaultRowHeight="15"/>
  <cols>
    <col min="1" max="1" width="64.5703125" customWidth="1"/>
    <col min="2" max="2" width="14.7109375" customWidth="1"/>
    <col min="3" max="3" width="43" customWidth="1"/>
  </cols>
  <sheetData>
    <row r="1" spans="1:3" ht="15.75" thickBot="1"/>
    <row r="2" spans="1:3" ht="15.75" thickBot="1">
      <c r="A2" s="35" t="s">
        <v>0</v>
      </c>
      <c r="B2" s="36"/>
      <c r="C2" s="37"/>
    </row>
    <row r="3" spans="1:3" ht="15.75" thickBot="1">
      <c r="A3" s="32"/>
      <c r="B3" s="2"/>
      <c r="C3" s="3"/>
    </row>
    <row r="4" spans="1:3" ht="30.75" thickBot="1">
      <c r="A4" s="33"/>
      <c r="B4" s="4" t="s">
        <v>1</v>
      </c>
      <c r="C4" s="4" t="s">
        <v>2</v>
      </c>
    </row>
    <row r="5" spans="1:3" ht="15.75" thickBot="1">
      <c r="A5" s="5" t="s">
        <v>17</v>
      </c>
      <c r="B5" s="16">
        <v>168562.24800000002</v>
      </c>
      <c r="C5" s="6"/>
    </row>
    <row r="6" spans="1:3" ht="15.75" thickBot="1">
      <c r="A6" s="38" t="s">
        <v>3</v>
      </c>
      <c r="B6" s="39"/>
      <c r="C6" s="40"/>
    </row>
    <row r="7" spans="1:3" ht="15.75" thickBot="1">
      <c r="A7" s="7" t="s">
        <v>4</v>
      </c>
      <c r="B7" s="16"/>
      <c r="C7" s="8" t="s">
        <v>16</v>
      </c>
    </row>
    <row r="8" spans="1:3" ht="15.75" thickBot="1">
      <c r="A8" s="7" t="s">
        <v>5</v>
      </c>
      <c r="B8" s="24"/>
      <c r="C8" s="25"/>
    </row>
    <row r="9" spans="1:3" ht="15.75" thickBot="1">
      <c r="A9" s="7" t="s">
        <v>6</v>
      </c>
      <c r="B9" s="15"/>
      <c r="C9" s="9"/>
    </row>
    <row r="10" spans="1:3" ht="30.75" thickBot="1">
      <c r="A10" s="10" t="s">
        <v>20</v>
      </c>
      <c r="B10" s="16"/>
      <c r="C10" s="3"/>
    </row>
    <row r="11" spans="1:3" ht="15.75" thickBot="1">
      <c r="A11" s="11" t="s">
        <v>7</v>
      </c>
      <c r="B11" s="18">
        <f>SUM(B7:B10)</f>
        <v>0</v>
      </c>
      <c r="C11" s="6"/>
    </row>
    <row r="12" spans="1:3" ht="15.75" thickBot="1">
      <c r="A12" s="34"/>
      <c r="B12" s="23"/>
      <c r="C12" s="6"/>
    </row>
    <row r="13" spans="1:3" ht="15.75" thickBot="1">
      <c r="A13" s="38" t="s">
        <v>8</v>
      </c>
      <c r="B13" s="39"/>
      <c r="C13" s="40"/>
    </row>
    <row r="14" spans="1:3" ht="15.75" thickBot="1">
      <c r="A14" s="7" t="s">
        <v>9</v>
      </c>
      <c r="B14" s="15"/>
      <c r="C14" s="6"/>
    </row>
    <row r="15" spans="1:3" ht="15.75" thickBot="1">
      <c r="A15" s="7" t="s">
        <v>10</v>
      </c>
      <c r="B15" s="15"/>
      <c r="C15" s="12"/>
    </row>
    <row r="16" spans="1:3" ht="15.75" thickBot="1">
      <c r="A16" s="7" t="s">
        <v>11</v>
      </c>
      <c r="B16" s="15"/>
      <c r="C16" s="6"/>
    </row>
    <row r="17" spans="1:3" ht="30.75" thickBot="1">
      <c r="A17" s="10" t="s">
        <v>12</v>
      </c>
      <c r="B17" s="15">
        <v>70884.509999999995</v>
      </c>
      <c r="C17" s="6"/>
    </row>
    <row r="18" spans="1:3" ht="15.75" thickBot="1">
      <c r="A18" s="10" t="s">
        <v>34</v>
      </c>
      <c r="B18" s="19">
        <v>-4547</v>
      </c>
      <c r="C18" s="20" t="s">
        <v>33</v>
      </c>
    </row>
    <row r="19" spans="1:3" ht="15.75" thickBot="1">
      <c r="A19" s="5" t="s">
        <v>13</v>
      </c>
      <c r="B19" s="16">
        <f>SUM(B14:B18)</f>
        <v>66337.509999999995</v>
      </c>
      <c r="C19" s="6"/>
    </row>
    <row r="20" spans="1:3" ht="15.75" thickBot="1">
      <c r="A20" s="5" t="s">
        <v>14</v>
      </c>
      <c r="B20" s="16">
        <f>B19+B11</f>
        <v>66337.509999999995</v>
      </c>
      <c r="C20" s="6"/>
    </row>
    <row r="21" spans="1:3" ht="30.75" thickBot="1">
      <c r="A21" s="13" t="s">
        <v>15</v>
      </c>
      <c r="B21" s="16">
        <f>B5+B20</f>
        <v>234899.75800000003</v>
      </c>
      <c r="C21" s="20" t="s">
        <v>30</v>
      </c>
    </row>
    <row r="22" spans="1:3">
      <c r="B22" s="1"/>
    </row>
    <row r="23" spans="1:3" ht="15.75" thickBot="1">
      <c r="B23" s="14"/>
    </row>
    <row r="24" spans="1:3" ht="15.75" thickBot="1">
      <c r="A24" s="41" t="s">
        <v>18</v>
      </c>
      <c r="B24" s="42"/>
      <c r="C24" s="43"/>
    </row>
    <row r="25" spans="1:3" ht="15.75" thickBot="1">
      <c r="A25" s="32"/>
      <c r="B25" s="2"/>
      <c r="C25" s="3"/>
    </row>
    <row r="26" spans="1:3" ht="30.75" thickBot="1">
      <c r="A26" s="33"/>
      <c r="B26" s="4" t="s">
        <v>1</v>
      </c>
      <c r="C26" s="4" t="s">
        <v>2</v>
      </c>
    </row>
    <row r="27" spans="1:3" ht="15.75" thickBot="1">
      <c r="A27" s="5" t="s">
        <v>19</v>
      </c>
      <c r="B27" s="16">
        <v>169237.94000000003</v>
      </c>
      <c r="C27" s="6"/>
    </row>
    <row r="28" spans="1:3" ht="15.75" thickBot="1">
      <c r="A28" s="38" t="s">
        <v>3</v>
      </c>
      <c r="B28" s="39"/>
      <c r="C28" s="40"/>
    </row>
    <row r="29" spans="1:3" ht="15.75" thickBot="1">
      <c r="A29" s="7" t="s">
        <v>4</v>
      </c>
      <c r="B29" s="16"/>
      <c r="C29" s="8"/>
    </row>
    <row r="30" spans="1:3" ht="15.75" thickBot="1">
      <c r="A30" s="7" t="s">
        <v>5</v>
      </c>
      <c r="B30" s="15"/>
      <c r="C30" s="9"/>
    </row>
    <row r="31" spans="1:3" ht="15.75" thickBot="1">
      <c r="A31" s="7" t="s">
        <v>6</v>
      </c>
      <c r="B31" s="15"/>
      <c r="C31" s="9"/>
    </row>
    <row r="32" spans="1:3" ht="30.75" thickBot="1">
      <c r="A32" s="10" t="s">
        <v>21</v>
      </c>
      <c r="B32" s="17">
        <v>87520</v>
      </c>
      <c r="C32" s="3"/>
    </row>
    <row r="33" spans="1:3" ht="15.75" thickBot="1">
      <c r="A33" s="11" t="s">
        <v>7</v>
      </c>
      <c r="B33" s="18">
        <f>SUM(B29:B32)</f>
        <v>87520</v>
      </c>
      <c r="C33" s="6"/>
    </row>
    <row r="34" spans="1:3" ht="15.75" thickBot="1">
      <c r="A34" s="34"/>
      <c r="B34" s="2"/>
      <c r="C34" s="6"/>
    </row>
    <row r="35" spans="1:3" ht="15.75" thickBot="1">
      <c r="A35" s="38" t="s">
        <v>8</v>
      </c>
      <c r="B35" s="39"/>
      <c r="C35" s="40"/>
    </row>
    <row r="36" spans="1:3" ht="15.75" thickBot="1">
      <c r="A36" s="7" t="s">
        <v>9</v>
      </c>
      <c r="B36" s="15"/>
      <c r="C36" s="6"/>
    </row>
    <row r="37" spans="1:3" ht="15.75" thickBot="1">
      <c r="A37" s="7" t="s">
        <v>10</v>
      </c>
      <c r="B37" s="15"/>
      <c r="C37" s="12"/>
    </row>
    <row r="38" spans="1:3" ht="15.75" thickBot="1">
      <c r="A38" s="7" t="s">
        <v>11</v>
      </c>
      <c r="B38" s="15"/>
      <c r="C38" s="6"/>
    </row>
    <row r="39" spans="1:3" ht="30.75" thickBot="1">
      <c r="A39" s="10" t="s">
        <v>12</v>
      </c>
      <c r="B39" s="15"/>
      <c r="C39" s="6"/>
    </row>
    <row r="40" spans="1:3" ht="15.75" thickBot="1">
      <c r="A40" s="10" t="s">
        <v>35</v>
      </c>
      <c r="B40" s="19">
        <v>-4986</v>
      </c>
      <c r="C40" s="20" t="s">
        <v>32</v>
      </c>
    </row>
    <row r="41" spans="1:3" ht="15.75" thickBot="1">
      <c r="A41" s="5" t="s">
        <v>13</v>
      </c>
      <c r="B41" s="16">
        <f>SUM(B36:B40)</f>
        <v>-4986</v>
      </c>
      <c r="C41" s="6"/>
    </row>
    <row r="42" spans="1:3" ht="15.75" thickBot="1">
      <c r="A42" s="5" t="s">
        <v>14</v>
      </c>
      <c r="B42" s="16">
        <f>B41+B33</f>
        <v>82534</v>
      </c>
      <c r="C42" s="6"/>
    </row>
    <row r="43" spans="1:3" ht="30.75" thickBot="1">
      <c r="A43" s="13" t="s">
        <v>15</v>
      </c>
      <c r="B43" s="16">
        <f>B27+B42</f>
        <v>251771.94000000003</v>
      </c>
      <c r="C43" s="20" t="s">
        <v>31</v>
      </c>
    </row>
    <row r="44" spans="1:3">
      <c r="B44" s="21"/>
    </row>
    <row r="45" spans="1:3">
      <c r="B45" s="21"/>
    </row>
  </sheetData>
  <mergeCells count="6">
    <mergeCell ref="A2:C2"/>
    <mergeCell ref="A28:C28"/>
    <mergeCell ref="A35:C35"/>
    <mergeCell ref="A6:C6"/>
    <mergeCell ref="A13:C13"/>
    <mergeCell ref="A24:C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Staff Q3</vt:lpstr>
      <vt:lpstr>Staff Q7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</dc:creator>
  <cp:lastModifiedBy>Amy</cp:lastModifiedBy>
  <dcterms:created xsi:type="dcterms:W3CDTF">2019-08-06T17:50:02Z</dcterms:created>
  <dcterms:modified xsi:type="dcterms:W3CDTF">2019-11-12T18:41:25Z</dcterms:modified>
</cp:coreProperties>
</file>