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hell\OneDrive\Documents\Shelley\Alectra 19-0018\ARG\Final\"/>
    </mc:Choice>
  </mc:AlternateContent>
  <xr:revisionPtr revIDLastSave="0" documentId="8_{8AC553F2-733A-4A23-BC20-D502E947308E}" xr6:coauthVersionLast="45" xr6:coauthVersionMax="45" xr10:uidLastSave="{00000000-0000-0000-0000-000000000000}"/>
  <bookViews>
    <workbookView xWindow="-120" yWindow="-120" windowWidth="20730" windowHeight="10545" firstSheet="2" activeTab="5" xr2:uid="{00000000-000D-0000-FFFF-FFFF00000000}"/>
  </bookViews>
  <sheets>
    <sheet name="Figure 1 - Powerstream (16-17)" sheetId="1" r:id="rId1"/>
    <sheet name="Figure 2 - Horizon (13)" sheetId="3" r:id="rId2"/>
    <sheet name="Figure 3 - Enersource (15)" sheetId="4" r:id="rId3"/>
    <sheet name="Figure 4 - Brampton (13)" sheetId="5" r:id="rId4"/>
    <sheet name="Figure 5 - Guelph (14)" sheetId="6" r:id="rId5"/>
    <sheet name="Figure 6 - Results" sheetId="7" r:id="rId6"/>
  </sheets>
  <definedNames>
    <definedName name="_xlnm.Print_Area" localSheetId="5">'Figure 6 - Results'!$A$1:$E$14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7" l="1"/>
  <c r="J9" i="7"/>
  <c r="I9" i="7"/>
  <c r="K7" i="7"/>
  <c r="E14" i="7" l="1"/>
  <c r="E11" i="7"/>
  <c r="E10" i="7"/>
  <c r="E9" i="7"/>
  <c r="E8" i="7"/>
  <c r="E7" i="7"/>
  <c r="D12" i="7" l="1"/>
  <c r="C12" i="7"/>
  <c r="E12" i="7" l="1"/>
  <c r="E25" i="6"/>
  <c r="E24" i="6"/>
  <c r="E22" i="6"/>
  <c r="D22" i="6"/>
  <c r="C22" i="6"/>
  <c r="E16" i="5"/>
  <c r="D16" i="5"/>
  <c r="E18" i="5" s="1"/>
  <c r="E19" i="5" s="1"/>
  <c r="C16" i="5"/>
  <c r="E18" i="4"/>
  <c r="E17" i="4"/>
  <c r="E15" i="4"/>
  <c r="D15" i="4"/>
  <c r="C15" i="4"/>
  <c r="E28" i="3"/>
  <c r="E27" i="3"/>
  <c r="E25" i="3"/>
  <c r="D25" i="3"/>
  <c r="C25" i="3"/>
  <c r="E21" i="1"/>
  <c r="E23" i="1" s="1"/>
  <c r="D21" i="1"/>
  <c r="C21" i="1"/>
  <c r="E24" i="1" l="1"/>
</calcChain>
</file>

<file path=xl/sharedStrings.xml><?xml version="1.0" encoding="utf-8"?>
<sst xmlns="http://schemas.openxmlformats.org/spreadsheetml/2006/main" count="242" uniqueCount="114">
  <si>
    <t>Asset Class</t>
  </si>
  <si>
    <t>PS Distribution Transformers</t>
  </si>
  <si>
    <t>PS Pad Mounted Switchgear</t>
  </si>
  <si>
    <t>PS Minirupter Switches</t>
  </si>
  <si>
    <t>PS Automated Switches</t>
  </si>
  <si>
    <t>PS Wood Poles</t>
  </si>
  <si>
    <t>PS Stations Transformers</t>
  </si>
  <si>
    <t>PS Stations Circuit Breakers/Reclosers</t>
  </si>
  <si>
    <t>PS Stations 230 kV Switches</t>
  </si>
  <si>
    <t>PS MS Primary Switches</t>
  </si>
  <si>
    <t>PS Stations Capacitors</t>
  </si>
  <si>
    <t>PS Stations Reactors</t>
  </si>
  <si>
    <t>PS TS Station Service Transformers</t>
  </si>
  <si>
    <t>PS 230 KV PMU</t>
  </si>
  <si>
    <t>PS TS P&amp;C Relays</t>
  </si>
  <si>
    <t>PS MS P&amp;C Relays</t>
  </si>
  <si>
    <t>HR Substation Power Transformers</t>
  </si>
  <si>
    <t>HR Substation Circuit Breakers</t>
  </si>
  <si>
    <t>HR Substation Switchgear</t>
  </si>
  <si>
    <t>HR Pole Top Transformers</t>
  </si>
  <si>
    <t>HR OH Conductors Primary</t>
  </si>
  <si>
    <t xml:space="preserve">HR OH Conductors Secondary </t>
  </si>
  <si>
    <t>HR OH Conductors Service System</t>
  </si>
  <si>
    <t>HR OH Line Switches</t>
  </si>
  <si>
    <t>HR Wood Poles</t>
  </si>
  <si>
    <t>HR Concrete Poles</t>
  </si>
  <si>
    <t>HR Primary UG Cables XLPE</t>
  </si>
  <si>
    <t>HR Primary UG Cables PILC</t>
  </si>
  <si>
    <t>HR Secondary UG Cables DB</t>
  </si>
  <si>
    <t>HR Secondary UG Cables ID</t>
  </si>
  <si>
    <t>HR Services UG Cables DB</t>
  </si>
  <si>
    <t>HR Services UG Cables ID</t>
  </si>
  <si>
    <t>HR Pad mounted Transformers</t>
  </si>
  <si>
    <t>HR Pad mounted Switchgear</t>
  </si>
  <si>
    <t>HR  Vault Transformers</t>
  </si>
  <si>
    <t>HR Utility Chambers</t>
  </si>
  <si>
    <t>HR Vaults</t>
  </si>
  <si>
    <t>HR Submersible Load Break Switches</t>
  </si>
  <si>
    <t>EH Substation Transformers</t>
  </si>
  <si>
    <t>EH Spare Substation Transformers</t>
  </si>
  <si>
    <t>EH Circuit Breakers</t>
  </si>
  <si>
    <t>EH Pole Mounted Transformers</t>
  </si>
  <si>
    <t>EH Pad Mounted Transformers</t>
  </si>
  <si>
    <t>EH Vault Transformers</t>
  </si>
  <si>
    <t>EH Pad Mounted Switchgear</t>
  </si>
  <si>
    <t>EH Overhead Switches</t>
  </si>
  <si>
    <t>EH Main Feeder Cables</t>
  </si>
  <si>
    <t>EH Distribution UG Cables</t>
  </si>
  <si>
    <t>EH Wood Poles</t>
  </si>
  <si>
    <t>EH Concrete Poles</t>
  </si>
  <si>
    <t>BH MS Transformers</t>
  </si>
  <si>
    <t>BH Circuit Breakers</t>
  </si>
  <si>
    <t>BH Single Phase Pole Mounted Transformers</t>
  </si>
  <si>
    <t>BH Three Phase Pole Mounted Transformers</t>
  </si>
  <si>
    <t>BH Mini Pad Transformers</t>
  </si>
  <si>
    <t>BH Three Phase Pad Mounted Transformers</t>
  </si>
  <si>
    <t>BH Three Phase Vault Transformers</t>
  </si>
  <si>
    <t>BH Three Phase LI Switches</t>
  </si>
  <si>
    <t>BH Pad Mounted Switchgear</t>
  </si>
  <si>
    <t>BH Wood Poles</t>
  </si>
  <si>
    <t>BH Primary Feeder XLPE Cable</t>
  </si>
  <si>
    <t>BH Primary Distribution XLPE Cable</t>
  </si>
  <si>
    <t>BH Batteries</t>
  </si>
  <si>
    <t>GH Substation Transformers</t>
  </si>
  <si>
    <t>GH Circuit Breaker</t>
  </si>
  <si>
    <t>GH Pole Mounted Transformers</t>
  </si>
  <si>
    <t>GH Pad Mounted Transformers</t>
  </si>
  <si>
    <t>GH Submersible Transformers</t>
  </si>
  <si>
    <t>GH Vault Transformers</t>
  </si>
  <si>
    <t>GH LI Switches</t>
  </si>
  <si>
    <t>GH Live Front Switchgear</t>
  </si>
  <si>
    <t>GH SD Switchgear</t>
  </si>
  <si>
    <t>GH Primary Cables</t>
  </si>
  <si>
    <t>GH Secondary Cables</t>
  </si>
  <si>
    <t>GH Single Phase Primary Lines</t>
  </si>
  <si>
    <t>GH Three Phase Primary Lines</t>
  </si>
  <si>
    <t>GH Secondary Lines</t>
  </si>
  <si>
    <t>GH Wood Poles</t>
  </si>
  <si>
    <t>GH Concrete Poles</t>
  </si>
  <si>
    <t>GH Composite Poles</t>
  </si>
  <si>
    <t>GH Vaults</t>
  </si>
  <si>
    <t>GH Manholes</t>
  </si>
  <si>
    <t xml:space="preserve">Total Population </t>
  </si>
  <si>
    <t>VP</t>
  </si>
  <si>
    <t>P</t>
  </si>
  <si>
    <t>F</t>
  </si>
  <si>
    <t>G</t>
  </si>
  <si>
    <t>VG</t>
  </si>
  <si>
    <t>unit</t>
  </si>
  <si>
    <t>km</t>
  </si>
  <si>
    <t>HI Quantity</t>
  </si>
  <si>
    <t>Unit of Measure</t>
  </si>
  <si>
    <t>Predessessor Utility</t>
  </si>
  <si>
    <t>PowerStream</t>
  </si>
  <si>
    <t>Horizon</t>
  </si>
  <si>
    <t>Enersource</t>
  </si>
  <si>
    <t>Brampton</t>
  </si>
  <si>
    <t>Guelph</t>
  </si>
  <si>
    <t>Asset Population</t>
  </si>
  <si>
    <t>HI Quantity VP/P</t>
  </si>
  <si>
    <t>Total</t>
  </si>
  <si>
    <t>JT2.2 Q3 Attachment #2</t>
  </si>
  <si>
    <t>Historical ACA HI Results</t>
  </si>
  <si>
    <t>ACA Year</t>
  </si>
  <si>
    <t>%</t>
  </si>
  <si>
    <t>Alectra</t>
  </si>
  <si>
    <t># vp &amp; p</t>
  </si>
  <si>
    <t>% vp &amp; p</t>
  </si>
  <si>
    <t xml:space="preserve"># vp &amp; p </t>
  </si>
  <si>
    <t>Underground Cable</t>
  </si>
  <si>
    <t>EB-2016-0025 Tech Conf AMPCO 6-b</t>
  </si>
  <si>
    <t>Updated to Include Cable Data</t>
  </si>
  <si>
    <t>Alectra_Undertaking Resp_JT2.2 Q3 Attach 2_20191011_AMPCO Calculations</t>
  </si>
  <si>
    <t>Appendic C - Historical ACA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</si>
</sst>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/>
    <xf numFmtId="0" fontId="2" fillId="2" borderId="7" xfId="0" applyFont="1" applyFill="1" applyBorder="1" applyAlignment="1">
      <alignment horizontal="center" vertical="center"/>
    </xf>
    <xf numFmtId="0" fontId="0" fillId="0" borderId="0" xfId="0" applyBorder="1"/>
    <xf numFmtId="165" fontId="0" fillId="0" borderId="0" xfId="1" applyNumberFormat="1" applyFont="1" applyBorder="1"/>
    <xf numFmtId="165" fontId="0" fillId="0" borderId="0" xfId="0" applyNumberFormat="1"/>
    <xf numFmtId="9" fontId="0" fillId="0" borderId="0" xfId="2" applyFont="1"/>
    <xf numFmtId="165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9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2" xfId="0" applyNumberFormat="1" applyBorder="1"/>
    <xf numFmtId="9" fontId="0" fillId="0" borderId="4" xfId="0" applyNumberFormat="1" applyBorder="1"/>
    <xf numFmtId="9" fontId="0" fillId="0" borderId="8" xfId="0" applyNumberFormat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/>
    <xf numFmtId="3" fontId="0" fillId="0" borderId="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165" fontId="5" fillId="0" borderId="2" xfId="1" applyNumberFormat="1" applyFont="1" applyBorder="1"/>
    <xf numFmtId="0" fontId="5" fillId="0" borderId="0" xfId="0" applyFont="1"/>
    <xf numFmtId="165" fontId="5" fillId="0" borderId="0" xfId="0" applyNumberFormat="1" applyFont="1"/>
    <xf numFmtId="9" fontId="6" fillId="0" borderId="0" xfId="0" applyNumberFormat="1" applyFont="1"/>
    <xf numFmtId="165" fontId="5" fillId="0" borderId="2" xfId="1" applyNumberFormat="1" applyFont="1" applyBorder="1" applyAlignment="1"/>
    <xf numFmtId="165" fontId="5" fillId="0" borderId="2" xfId="1" applyNumberFormat="1" applyFont="1" applyBorder="1" applyAlignment="1">
      <alignment horizontal="center" vertical="top"/>
    </xf>
    <xf numFmtId="165" fontId="5" fillId="0" borderId="2" xfId="1" applyNumberFormat="1" applyFont="1" applyBorder="1" applyAlignment="1">
      <alignment vertical="top"/>
    </xf>
    <xf numFmtId="9" fontId="3" fillId="0" borderId="0" xfId="0" applyNumberFormat="1" applyFont="1"/>
    <xf numFmtId="166" fontId="3" fillId="0" borderId="0" xfId="0" applyNumberFormat="1" applyFont="1"/>
    <xf numFmtId="0" fontId="0" fillId="0" borderId="0" xfId="0" applyFill="1" applyBorder="1" applyAlignment="1">
      <alignment vertical="center"/>
    </xf>
    <xf numFmtId="0" fontId="7" fillId="0" borderId="2" xfId="0" applyFont="1" applyBorder="1"/>
    <xf numFmtId="3" fontId="0" fillId="0" borderId="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left"/>
    </xf>
    <xf numFmtId="9" fontId="3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="89" zoomScaleNormal="89" workbookViewId="0">
      <selection activeCell="B3" sqref="B3"/>
    </sheetView>
  </sheetViews>
  <sheetFormatPr defaultRowHeight="14.25" x14ac:dyDescent="0.2"/>
  <cols>
    <col min="1" max="1" width="32.625" bestFit="1" customWidth="1"/>
    <col min="2" max="2" width="14.75" bestFit="1" customWidth="1"/>
    <col min="3" max="3" width="15.125" bestFit="1" customWidth="1"/>
    <col min="4" max="8" width="8.75" customWidth="1"/>
    <col min="12" max="12" width="28.25" customWidth="1"/>
    <col min="13" max="13" width="16.25" customWidth="1"/>
    <col min="14" max="14" width="16.625" customWidth="1"/>
    <col min="15" max="15" width="15.5" customWidth="1"/>
  </cols>
  <sheetData>
    <row r="1" spans="1:15" ht="26.25" customHeight="1" x14ac:dyDescent="0.2">
      <c r="A1" t="s">
        <v>113</v>
      </c>
    </row>
    <row r="2" spans="1:15" ht="22.5" customHeight="1" x14ac:dyDescent="0.2">
      <c r="A2" t="s">
        <v>112</v>
      </c>
    </row>
    <row r="3" spans="1:15" ht="28.5" customHeight="1" x14ac:dyDescent="0.2"/>
    <row r="4" spans="1:15" ht="19.899999999999999" customHeight="1" x14ac:dyDescent="0.25">
      <c r="A4" s="41" t="s">
        <v>0</v>
      </c>
      <c r="B4" s="41" t="s">
        <v>91</v>
      </c>
      <c r="C4" s="41" t="s">
        <v>82</v>
      </c>
      <c r="D4" s="43" t="s">
        <v>90</v>
      </c>
      <c r="E4" s="43"/>
      <c r="F4" s="43"/>
      <c r="G4" s="43"/>
      <c r="H4" s="43"/>
    </row>
    <row r="5" spans="1:15" ht="19.899999999999999" customHeight="1" x14ac:dyDescent="0.25">
      <c r="A5" s="42"/>
      <c r="B5" s="42"/>
      <c r="C5" s="42"/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L5" s="24"/>
      <c r="M5" s="24"/>
      <c r="N5" s="24"/>
      <c r="O5" s="24"/>
    </row>
    <row r="6" spans="1:15" ht="19.899999999999999" customHeight="1" x14ac:dyDescent="0.2">
      <c r="A6" s="10" t="s">
        <v>1</v>
      </c>
      <c r="B6" s="9" t="s">
        <v>88</v>
      </c>
      <c r="C6" s="9">
        <v>44781</v>
      </c>
      <c r="D6" s="10">
        <v>1695</v>
      </c>
      <c r="E6" s="10">
        <v>5638</v>
      </c>
      <c r="F6" s="10">
        <v>8422</v>
      </c>
      <c r="G6" s="10">
        <v>9706</v>
      </c>
      <c r="H6" s="10">
        <v>19320</v>
      </c>
      <c r="L6" s="5"/>
      <c r="M6" s="5"/>
      <c r="N6" s="5"/>
      <c r="O6" s="5"/>
    </row>
    <row r="7" spans="1:15" ht="19.899999999999999" customHeight="1" x14ac:dyDescent="0.25">
      <c r="A7" s="10" t="s">
        <v>2</v>
      </c>
      <c r="B7" s="9" t="s">
        <v>88</v>
      </c>
      <c r="C7" s="9">
        <v>1817</v>
      </c>
      <c r="D7" s="10">
        <v>93</v>
      </c>
      <c r="E7" s="10">
        <v>103</v>
      </c>
      <c r="F7" s="10">
        <v>375</v>
      </c>
      <c r="G7" s="10">
        <v>105</v>
      </c>
      <c r="H7" s="10">
        <v>1141</v>
      </c>
      <c r="L7" s="25"/>
      <c r="M7" s="26"/>
      <c r="N7" s="26"/>
      <c r="O7" s="27"/>
    </row>
    <row r="8" spans="1:15" ht="19.899999999999999" customHeight="1" x14ac:dyDescent="0.25">
      <c r="A8" s="10" t="s">
        <v>3</v>
      </c>
      <c r="B8" s="9" t="s">
        <v>88</v>
      </c>
      <c r="C8" s="9">
        <v>270</v>
      </c>
      <c r="D8" s="10">
        <v>0</v>
      </c>
      <c r="E8" s="10">
        <v>4</v>
      </c>
      <c r="F8" s="10">
        <v>202</v>
      </c>
      <c r="G8" s="10">
        <v>64</v>
      </c>
      <c r="H8" s="10">
        <v>0</v>
      </c>
      <c r="L8" s="25"/>
      <c r="M8" s="26"/>
      <c r="N8" s="26"/>
      <c r="O8" s="27"/>
    </row>
    <row r="9" spans="1:15" ht="19.899999999999999" customHeight="1" x14ac:dyDescent="0.25">
      <c r="A9" s="10" t="s">
        <v>4</v>
      </c>
      <c r="B9" s="9" t="s">
        <v>88</v>
      </c>
      <c r="C9" s="9">
        <v>481</v>
      </c>
      <c r="D9" s="10">
        <v>0</v>
      </c>
      <c r="E9" s="10">
        <v>9</v>
      </c>
      <c r="F9" s="10">
        <v>136</v>
      </c>
      <c r="G9" s="10">
        <v>235</v>
      </c>
      <c r="H9" s="10">
        <v>101</v>
      </c>
      <c r="L9" s="25"/>
      <c r="M9" s="26"/>
      <c r="N9" s="26"/>
      <c r="O9" s="27"/>
    </row>
    <row r="10" spans="1:15" ht="19.899999999999999" customHeight="1" x14ac:dyDescent="0.25">
      <c r="A10" s="10" t="s">
        <v>5</v>
      </c>
      <c r="B10" s="9" t="s">
        <v>88</v>
      </c>
      <c r="C10" s="9">
        <v>36688</v>
      </c>
      <c r="D10" s="10">
        <v>0</v>
      </c>
      <c r="E10" s="10">
        <v>1630</v>
      </c>
      <c r="F10" s="10">
        <v>7820</v>
      </c>
      <c r="G10" s="10">
        <v>27238</v>
      </c>
      <c r="H10" s="10">
        <v>0</v>
      </c>
      <c r="L10" s="25"/>
      <c r="M10" s="26"/>
      <c r="N10" s="26"/>
      <c r="O10" s="27"/>
    </row>
    <row r="11" spans="1:15" ht="19.899999999999999" customHeight="1" x14ac:dyDescent="0.25">
      <c r="A11" s="10" t="s">
        <v>6</v>
      </c>
      <c r="B11" s="9" t="s">
        <v>88</v>
      </c>
      <c r="C11" s="9">
        <v>95</v>
      </c>
      <c r="D11" s="10">
        <v>0</v>
      </c>
      <c r="E11" s="10">
        <v>0</v>
      </c>
      <c r="F11" s="10">
        <v>5</v>
      </c>
      <c r="G11" s="10">
        <v>54</v>
      </c>
      <c r="H11" s="10">
        <v>36</v>
      </c>
      <c r="L11" s="25"/>
      <c r="M11" s="26"/>
      <c r="N11" s="26"/>
      <c r="O11" s="27"/>
    </row>
    <row r="12" spans="1:15" ht="19.899999999999999" customHeight="1" x14ac:dyDescent="0.25">
      <c r="A12" s="10" t="s">
        <v>7</v>
      </c>
      <c r="B12" s="9" t="s">
        <v>88</v>
      </c>
      <c r="C12" s="9">
        <v>389</v>
      </c>
      <c r="D12" s="10">
        <v>1</v>
      </c>
      <c r="E12" s="10">
        <v>26</v>
      </c>
      <c r="F12" s="10">
        <v>26</v>
      </c>
      <c r="G12" s="10">
        <v>87</v>
      </c>
      <c r="H12" s="10">
        <v>249</v>
      </c>
      <c r="L12" s="25"/>
      <c r="M12" s="26"/>
      <c r="N12" s="26"/>
      <c r="O12" s="27"/>
    </row>
    <row r="13" spans="1:15" ht="19.899999999999999" customHeight="1" x14ac:dyDescent="0.25">
      <c r="A13" s="10" t="s">
        <v>8</v>
      </c>
      <c r="B13" s="9" t="s">
        <v>88</v>
      </c>
      <c r="C13" s="9">
        <v>22</v>
      </c>
      <c r="D13" s="10">
        <v>0</v>
      </c>
      <c r="E13" s="10">
        <v>0</v>
      </c>
      <c r="F13" s="10">
        <v>2</v>
      </c>
      <c r="G13" s="10">
        <v>6</v>
      </c>
      <c r="H13" s="10">
        <v>14</v>
      </c>
      <c r="L13" s="28"/>
      <c r="M13" s="5"/>
      <c r="N13" s="5"/>
      <c r="O13" s="27"/>
    </row>
    <row r="14" spans="1:15" ht="19.899999999999999" customHeight="1" x14ac:dyDescent="0.2">
      <c r="A14" s="10" t="s">
        <v>9</v>
      </c>
      <c r="B14" s="9" t="s">
        <v>88</v>
      </c>
      <c r="C14" s="9">
        <v>58</v>
      </c>
      <c r="D14" s="10">
        <v>0</v>
      </c>
      <c r="E14" s="10">
        <v>0</v>
      </c>
      <c r="F14" s="10">
        <v>0</v>
      </c>
      <c r="G14" s="10">
        <v>50</v>
      </c>
      <c r="H14" s="10">
        <v>8</v>
      </c>
    </row>
    <row r="15" spans="1:15" ht="19.899999999999999" customHeight="1" x14ac:dyDescent="0.2">
      <c r="A15" s="10" t="s">
        <v>10</v>
      </c>
      <c r="B15" s="9" t="s">
        <v>88</v>
      </c>
      <c r="C15" s="9">
        <v>9</v>
      </c>
      <c r="D15" s="10">
        <v>0</v>
      </c>
      <c r="E15" s="10">
        <v>0</v>
      </c>
      <c r="F15" s="10">
        <v>0</v>
      </c>
      <c r="G15" s="10">
        <v>2</v>
      </c>
      <c r="H15" s="10">
        <v>7</v>
      </c>
    </row>
    <row r="16" spans="1:15" ht="19.899999999999999" customHeight="1" x14ac:dyDescent="0.2">
      <c r="A16" s="10" t="s">
        <v>11</v>
      </c>
      <c r="B16" s="9" t="s">
        <v>88</v>
      </c>
      <c r="C16" s="9">
        <v>38</v>
      </c>
      <c r="D16" s="10">
        <v>0</v>
      </c>
      <c r="E16" s="10">
        <v>0</v>
      </c>
      <c r="F16" s="10">
        <v>0</v>
      </c>
      <c r="G16" s="10">
        <v>0</v>
      </c>
      <c r="H16" s="10">
        <v>38</v>
      </c>
    </row>
    <row r="17" spans="1:11" ht="19.899999999999999" customHeight="1" x14ac:dyDescent="0.2">
      <c r="A17" s="10" t="s">
        <v>12</v>
      </c>
      <c r="B17" s="9" t="s">
        <v>88</v>
      </c>
      <c r="C17" s="9">
        <v>18</v>
      </c>
      <c r="D17" s="10">
        <v>0</v>
      </c>
      <c r="E17" s="10">
        <v>0</v>
      </c>
      <c r="F17" s="10">
        <v>0</v>
      </c>
      <c r="G17" s="10">
        <v>4</v>
      </c>
      <c r="H17" s="10">
        <v>14</v>
      </c>
    </row>
    <row r="18" spans="1:11" ht="19.899999999999999" customHeight="1" x14ac:dyDescent="0.2">
      <c r="A18" s="10" t="s">
        <v>13</v>
      </c>
      <c r="B18" s="9" t="s">
        <v>88</v>
      </c>
      <c r="C18" s="9">
        <v>30</v>
      </c>
      <c r="D18" s="10">
        <v>0</v>
      </c>
      <c r="E18" s="10">
        <v>0</v>
      </c>
      <c r="F18" s="10">
        <v>0</v>
      </c>
      <c r="G18" s="10">
        <v>0</v>
      </c>
      <c r="H18" s="10">
        <v>30</v>
      </c>
      <c r="K18" s="8"/>
    </row>
    <row r="19" spans="1:11" ht="19.899999999999999" customHeight="1" x14ac:dyDescent="0.2">
      <c r="A19" s="10" t="s">
        <v>14</v>
      </c>
      <c r="B19" s="9" t="s">
        <v>88</v>
      </c>
      <c r="C19" s="9">
        <v>330</v>
      </c>
      <c r="D19" s="10">
        <v>6</v>
      </c>
      <c r="E19" s="10">
        <v>78</v>
      </c>
      <c r="F19" s="10">
        <v>6</v>
      </c>
      <c r="G19" s="10">
        <v>50</v>
      </c>
      <c r="H19" s="10">
        <v>190</v>
      </c>
    </row>
    <row r="20" spans="1:11" ht="19.899999999999999" customHeight="1" x14ac:dyDescent="0.2">
      <c r="A20" s="10" t="s">
        <v>15</v>
      </c>
      <c r="B20" s="9" t="s">
        <v>88</v>
      </c>
      <c r="C20" s="9">
        <v>349</v>
      </c>
      <c r="D20" s="10">
        <v>3</v>
      </c>
      <c r="E20" s="10">
        <v>29</v>
      </c>
      <c r="F20" s="10">
        <v>75</v>
      </c>
      <c r="G20" s="10">
        <v>13</v>
      </c>
      <c r="H20" s="10">
        <v>229</v>
      </c>
    </row>
    <row r="21" spans="1:11" x14ac:dyDescent="0.2">
      <c r="C21" s="7">
        <f>SUM(C6:C20)</f>
        <v>85375</v>
      </c>
      <c r="D21">
        <f>SUM(D6:D20)</f>
        <v>1798</v>
      </c>
      <c r="E21">
        <f>SUM(E6:E20)</f>
        <v>7517</v>
      </c>
    </row>
    <row r="23" spans="1:11" x14ac:dyDescent="0.2">
      <c r="A23" s="59" t="s">
        <v>106</v>
      </c>
      <c r="E23">
        <f>D21+E21</f>
        <v>9315</v>
      </c>
    </row>
    <row r="24" spans="1:11" ht="15" x14ac:dyDescent="0.25">
      <c r="A24" s="59" t="s">
        <v>107</v>
      </c>
      <c r="E24" s="57">
        <f>E23/C21</f>
        <v>0.1091068814055637</v>
      </c>
    </row>
    <row r="26" spans="1:11" x14ac:dyDescent="0.2">
      <c r="C26" s="7"/>
    </row>
    <row r="28" spans="1:11" x14ac:dyDescent="0.2">
      <c r="E28" s="15"/>
    </row>
  </sheetData>
  <mergeCells count="4">
    <mergeCell ref="A4:A5"/>
    <mergeCell ref="B4:B5"/>
    <mergeCell ref="C4:C5"/>
    <mergeCell ref="D4:H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="86" zoomScaleNormal="86" workbookViewId="0">
      <selection activeCell="A28" sqref="A28"/>
    </sheetView>
  </sheetViews>
  <sheetFormatPr defaultRowHeight="14.25" x14ac:dyDescent="0.2"/>
  <cols>
    <col min="1" max="1" width="31.75" bestFit="1" customWidth="1"/>
    <col min="2" max="2" width="14.75" bestFit="1" customWidth="1"/>
    <col min="3" max="3" width="15.125" bestFit="1" customWidth="1"/>
    <col min="4" max="8" width="8.75" customWidth="1"/>
  </cols>
  <sheetData>
    <row r="1" spans="1:12" ht="19.899999999999999" customHeight="1" x14ac:dyDescent="0.2">
      <c r="A1" s="41" t="s">
        <v>0</v>
      </c>
      <c r="B1" s="41" t="s">
        <v>91</v>
      </c>
      <c r="C1" s="41" t="s">
        <v>82</v>
      </c>
      <c r="D1" s="44" t="s">
        <v>90</v>
      </c>
      <c r="E1" s="44"/>
      <c r="F1" s="44"/>
      <c r="G1" s="44"/>
      <c r="H1" s="44"/>
    </row>
    <row r="2" spans="1:12" ht="19.899999999999999" customHeight="1" x14ac:dyDescent="0.2">
      <c r="A2" s="41"/>
      <c r="B2" s="41"/>
      <c r="C2" s="41"/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</row>
    <row r="3" spans="1:12" ht="19.899999999999999" customHeight="1" x14ac:dyDescent="0.2">
      <c r="A3" s="11" t="s">
        <v>16</v>
      </c>
      <c r="B3" s="9" t="s">
        <v>88</v>
      </c>
      <c r="C3" s="12">
        <v>70</v>
      </c>
      <c r="D3" s="11">
        <v>0</v>
      </c>
      <c r="E3" s="11">
        <v>0</v>
      </c>
      <c r="F3" s="11">
        <v>7</v>
      </c>
      <c r="G3" s="13">
        <v>22</v>
      </c>
      <c r="H3" s="14">
        <v>41</v>
      </c>
    </row>
    <row r="4" spans="1:12" ht="19.899999999999999" customHeight="1" x14ac:dyDescent="0.2">
      <c r="A4" s="10" t="s">
        <v>17</v>
      </c>
      <c r="B4" s="9" t="s">
        <v>88</v>
      </c>
      <c r="C4" s="9">
        <v>279</v>
      </c>
      <c r="D4" s="10">
        <v>13</v>
      </c>
      <c r="E4" s="10">
        <v>50</v>
      </c>
      <c r="F4" s="10">
        <v>44</v>
      </c>
      <c r="G4" s="10">
        <v>61</v>
      </c>
      <c r="H4" s="11">
        <v>111</v>
      </c>
    </row>
    <row r="5" spans="1:12" ht="19.899999999999999" customHeight="1" x14ac:dyDescent="0.2">
      <c r="A5" s="10" t="s">
        <v>18</v>
      </c>
      <c r="B5" s="9" t="s">
        <v>88</v>
      </c>
      <c r="C5" s="9">
        <v>37</v>
      </c>
      <c r="D5" s="10">
        <v>0</v>
      </c>
      <c r="E5" s="10">
        <v>12</v>
      </c>
      <c r="F5" s="10">
        <v>18</v>
      </c>
      <c r="G5" s="10">
        <v>2</v>
      </c>
      <c r="H5" s="10">
        <v>5</v>
      </c>
    </row>
    <row r="6" spans="1:12" ht="19.899999999999999" customHeight="1" x14ac:dyDescent="0.2">
      <c r="A6" s="10" t="s">
        <v>19</v>
      </c>
      <c r="B6" s="9" t="s">
        <v>88</v>
      </c>
      <c r="C6" s="9">
        <v>12886</v>
      </c>
      <c r="D6" s="10">
        <v>616</v>
      </c>
      <c r="E6" s="10">
        <v>198</v>
      </c>
      <c r="F6" s="10">
        <v>489</v>
      </c>
      <c r="G6" s="10">
        <v>571</v>
      </c>
      <c r="H6" s="10">
        <v>11012</v>
      </c>
    </row>
    <row r="7" spans="1:12" ht="19.899999999999999" customHeight="1" x14ac:dyDescent="0.2">
      <c r="A7" s="10" t="s">
        <v>20</v>
      </c>
      <c r="B7" s="9" t="s">
        <v>89</v>
      </c>
      <c r="C7" s="9">
        <v>3384</v>
      </c>
      <c r="D7" s="10">
        <v>65</v>
      </c>
      <c r="E7" s="10">
        <v>90</v>
      </c>
      <c r="F7" s="10">
        <v>40</v>
      </c>
      <c r="G7" s="10">
        <v>173</v>
      </c>
      <c r="H7" s="10">
        <v>3016</v>
      </c>
    </row>
    <row r="8" spans="1:12" ht="19.899999999999999" customHeight="1" x14ac:dyDescent="0.2">
      <c r="A8" s="10" t="s">
        <v>21</v>
      </c>
      <c r="B8" s="9" t="s">
        <v>89</v>
      </c>
      <c r="C8" s="9">
        <v>2196</v>
      </c>
      <c r="D8" s="10">
        <v>135</v>
      </c>
      <c r="E8" s="10">
        <v>56</v>
      </c>
      <c r="F8" s="10">
        <v>74</v>
      </c>
      <c r="G8" s="10">
        <v>254</v>
      </c>
      <c r="H8" s="10">
        <v>1677</v>
      </c>
    </row>
    <row r="9" spans="1:12" ht="19.899999999999999" customHeight="1" x14ac:dyDescent="0.2">
      <c r="A9" s="10" t="s">
        <v>22</v>
      </c>
      <c r="B9" s="9" t="s">
        <v>89</v>
      </c>
      <c r="C9" s="9">
        <v>1897</v>
      </c>
      <c r="D9" s="10">
        <v>164</v>
      </c>
      <c r="E9" s="10">
        <v>50</v>
      </c>
      <c r="F9" s="10">
        <v>70</v>
      </c>
      <c r="G9" s="10">
        <v>248</v>
      </c>
      <c r="H9" s="10">
        <v>1365</v>
      </c>
    </row>
    <row r="10" spans="1:12" ht="19.899999999999999" customHeight="1" x14ac:dyDescent="0.2">
      <c r="A10" s="10" t="s">
        <v>23</v>
      </c>
      <c r="B10" s="9" t="s">
        <v>88</v>
      </c>
      <c r="C10" s="9">
        <v>711</v>
      </c>
      <c r="D10" s="10">
        <v>55</v>
      </c>
      <c r="E10" s="10">
        <v>89</v>
      </c>
      <c r="F10" s="10">
        <v>70</v>
      </c>
      <c r="G10" s="10">
        <v>116</v>
      </c>
      <c r="H10" s="10">
        <v>381</v>
      </c>
    </row>
    <row r="11" spans="1:12" ht="19.899999999999999" customHeight="1" x14ac:dyDescent="0.2">
      <c r="A11" s="10" t="s">
        <v>24</v>
      </c>
      <c r="B11" s="9" t="s">
        <v>88</v>
      </c>
      <c r="C11" s="9">
        <v>42035</v>
      </c>
      <c r="D11" s="10">
        <v>1723</v>
      </c>
      <c r="E11" s="10">
        <v>2876</v>
      </c>
      <c r="F11" s="10">
        <v>2836</v>
      </c>
      <c r="G11" s="10">
        <v>3424</v>
      </c>
      <c r="H11" s="10">
        <v>31176</v>
      </c>
    </row>
    <row r="12" spans="1:12" ht="19.899999999999999" customHeight="1" x14ac:dyDescent="0.2">
      <c r="A12" s="10" t="s">
        <v>25</v>
      </c>
      <c r="B12" s="9" t="s">
        <v>88</v>
      </c>
      <c r="C12" s="9">
        <v>9761</v>
      </c>
      <c r="D12" s="10">
        <v>171</v>
      </c>
      <c r="E12" s="10">
        <v>354</v>
      </c>
      <c r="F12" s="10">
        <v>214</v>
      </c>
      <c r="G12" s="10">
        <v>1167</v>
      </c>
      <c r="H12" s="10">
        <v>7855</v>
      </c>
    </row>
    <row r="13" spans="1:12" ht="19.899999999999999" customHeight="1" x14ac:dyDescent="0.2">
      <c r="A13" s="10" t="s">
        <v>26</v>
      </c>
      <c r="B13" s="9" t="s">
        <v>89</v>
      </c>
      <c r="C13" s="9">
        <v>2060</v>
      </c>
      <c r="D13" s="10">
        <v>269</v>
      </c>
      <c r="E13" s="10">
        <v>323</v>
      </c>
      <c r="F13" s="10">
        <v>375</v>
      </c>
      <c r="G13" s="10">
        <v>313</v>
      </c>
      <c r="H13" s="10">
        <v>780</v>
      </c>
      <c r="K13" s="7"/>
      <c r="L13" s="8"/>
    </row>
    <row r="14" spans="1:12" ht="19.899999999999999" customHeight="1" x14ac:dyDescent="0.2">
      <c r="A14" s="10" t="s">
        <v>27</v>
      </c>
      <c r="B14" s="9" t="s">
        <v>89</v>
      </c>
      <c r="C14" s="9">
        <v>1531</v>
      </c>
      <c r="D14" s="10">
        <v>9</v>
      </c>
      <c r="E14" s="10">
        <v>3</v>
      </c>
      <c r="F14" s="10">
        <v>30</v>
      </c>
      <c r="G14" s="10">
        <v>133</v>
      </c>
      <c r="H14" s="10">
        <v>1356</v>
      </c>
    </row>
    <row r="15" spans="1:12" ht="19.899999999999999" customHeight="1" x14ac:dyDescent="0.2">
      <c r="A15" s="10" t="s">
        <v>28</v>
      </c>
      <c r="B15" s="9" t="s">
        <v>89</v>
      </c>
      <c r="C15" s="9">
        <v>756</v>
      </c>
      <c r="D15" s="10">
        <v>82</v>
      </c>
      <c r="E15" s="10">
        <v>236</v>
      </c>
      <c r="F15" s="10">
        <v>166</v>
      </c>
      <c r="G15" s="10">
        <v>132</v>
      </c>
      <c r="H15" s="10">
        <v>140</v>
      </c>
    </row>
    <row r="16" spans="1:12" ht="19.899999999999999" customHeight="1" x14ac:dyDescent="0.2">
      <c r="A16" s="10" t="s">
        <v>29</v>
      </c>
      <c r="B16" s="9" t="s">
        <v>89</v>
      </c>
      <c r="C16" s="9">
        <v>532</v>
      </c>
      <c r="D16" s="10">
        <v>77</v>
      </c>
      <c r="E16" s="10">
        <v>145</v>
      </c>
      <c r="F16" s="10">
        <v>98</v>
      </c>
      <c r="G16" s="10">
        <v>91</v>
      </c>
      <c r="H16" s="10">
        <v>121</v>
      </c>
    </row>
    <row r="17" spans="1:8" ht="19.899999999999999" customHeight="1" x14ac:dyDescent="0.2">
      <c r="A17" s="10" t="s">
        <v>30</v>
      </c>
      <c r="B17" s="9" t="s">
        <v>89</v>
      </c>
      <c r="C17" s="9">
        <v>447</v>
      </c>
      <c r="D17" s="10">
        <v>42</v>
      </c>
      <c r="E17" s="10">
        <v>241</v>
      </c>
      <c r="F17" s="10">
        <v>92</v>
      </c>
      <c r="G17" s="10">
        <v>29</v>
      </c>
      <c r="H17" s="10">
        <v>43</v>
      </c>
    </row>
    <row r="18" spans="1:8" ht="19.899999999999999" customHeight="1" x14ac:dyDescent="0.2">
      <c r="A18" s="10" t="s">
        <v>31</v>
      </c>
      <c r="B18" s="9" t="s">
        <v>89</v>
      </c>
      <c r="C18" s="9">
        <v>589</v>
      </c>
      <c r="D18" s="10">
        <v>3</v>
      </c>
      <c r="E18" s="10">
        <v>22</v>
      </c>
      <c r="F18" s="10">
        <v>106</v>
      </c>
      <c r="G18" s="10">
        <v>105</v>
      </c>
      <c r="H18" s="10">
        <v>353</v>
      </c>
    </row>
    <row r="19" spans="1:8" ht="19.899999999999999" customHeight="1" x14ac:dyDescent="0.2">
      <c r="A19" s="10" t="s">
        <v>32</v>
      </c>
      <c r="B19" s="9" t="s">
        <v>88</v>
      </c>
      <c r="C19" s="9">
        <v>5906</v>
      </c>
      <c r="D19" s="10">
        <v>8</v>
      </c>
      <c r="E19" s="10">
        <v>0</v>
      </c>
      <c r="F19" s="10">
        <v>8</v>
      </c>
      <c r="G19" s="10">
        <v>33</v>
      </c>
      <c r="H19" s="10">
        <v>5857</v>
      </c>
    </row>
    <row r="20" spans="1:8" ht="19.899999999999999" customHeight="1" x14ac:dyDescent="0.2">
      <c r="A20" s="10" t="s">
        <v>33</v>
      </c>
      <c r="B20" s="9" t="s">
        <v>88</v>
      </c>
      <c r="C20" s="9">
        <v>185</v>
      </c>
      <c r="D20" s="10">
        <v>0</v>
      </c>
      <c r="E20" s="10">
        <v>1</v>
      </c>
      <c r="F20" s="10">
        <v>5</v>
      </c>
      <c r="G20" s="10">
        <v>97</v>
      </c>
      <c r="H20" s="10">
        <v>82</v>
      </c>
    </row>
    <row r="21" spans="1:8" ht="19.899999999999999" customHeight="1" x14ac:dyDescent="0.2">
      <c r="A21" s="10" t="s">
        <v>34</v>
      </c>
      <c r="B21" s="9" t="s">
        <v>88</v>
      </c>
      <c r="C21" s="9">
        <v>4169</v>
      </c>
      <c r="D21" s="10">
        <v>966</v>
      </c>
      <c r="E21" s="10">
        <v>1089</v>
      </c>
      <c r="F21" s="10">
        <v>1657</v>
      </c>
      <c r="G21" s="10">
        <v>457</v>
      </c>
      <c r="H21" s="10">
        <v>0</v>
      </c>
    </row>
    <row r="22" spans="1:8" ht="19.899999999999999" customHeight="1" x14ac:dyDescent="0.2">
      <c r="A22" s="10" t="s">
        <v>35</v>
      </c>
      <c r="B22" s="9" t="s">
        <v>88</v>
      </c>
      <c r="C22" s="9">
        <v>2075</v>
      </c>
      <c r="D22" s="10">
        <v>4</v>
      </c>
      <c r="E22" s="10">
        <v>18</v>
      </c>
      <c r="F22" s="10">
        <v>44</v>
      </c>
      <c r="G22" s="10">
        <v>207</v>
      </c>
      <c r="H22" s="10">
        <v>1802</v>
      </c>
    </row>
    <row r="23" spans="1:8" ht="19.899999999999999" customHeight="1" x14ac:dyDescent="0.2">
      <c r="A23" s="10" t="s">
        <v>36</v>
      </c>
      <c r="B23" s="9" t="s">
        <v>88</v>
      </c>
      <c r="C23" s="9">
        <v>3401</v>
      </c>
      <c r="D23" s="10">
        <v>0</v>
      </c>
      <c r="E23" s="10">
        <v>0</v>
      </c>
      <c r="F23" s="10">
        <v>2</v>
      </c>
      <c r="G23" s="10">
        <v>16</v>
      </c>
      <c r="H23" s="10">
        <v>3383</v>
      </c>
    </row>
    <row r="24" spans="1:8" ht="19.899999999999999" customHeight="1" x14ac:dyDescent="0.2">
      <c r="A24" s="10" t="s">
        <v>37</v>
      </c>
      <c r="B24" s="9" t="s">
        <v>88</v>
      </c>
      <c r="C24" s="9">
        <v>117</v>
      </c>
      <c r="D24" s="10">
        <v>24</v>
      </c>
      <c r="E24" s="10">
        <v>30</v>
      </c>
      <c r="F24" s="10">
        <v>27</v>
      </c>
      <c r="G24" s="10">
        <v>0</v>
      </c>
      <c r="H24" s="10">
        <v>36</v>
      </c>
    </row>
    <row r="25" spans="1:8" ht="19.899999999999999" customHeight="1" x14ac:dyDescent="0.2">
      <c r="C25" s="7">
        <f>SUM(C3:C24)</f>
        <v>95024</v>
      </c>
      <c r="D25">
        <f>SUM(D3:D24)</f>
        <v>4426</v>
      </c>
      <c r="E25">
        <f>SUM(E3:E24)</f>
        <v>5883</v>
      </c>
    </row>
    <row r="26" spans="1:8" ht="19.899999999999999" customHeight="1" x14ac:dyDescent="0.2"/>
    <row r="27" spans="1:8" x14ac:dyDescent="0.2">
      <c r="A27" s="59" t="s">
        <v>106</v>
      </c>
      <c r="E27">
        <f>D25+E25</f>
        <v>10309</v>
      </c>
    </row>
    <row r="28" spans="1:8" ht="15" x14ac:dyDescent="0.25">
      <c r="A28" s="59" t="s">
        <v>107</v>
      </c>
      <c r="E28" s="57">
        <f>E27/C25</f>
        <v>0.1084883818824718</v>
      </c>
    </row>
  </sheetData>
  <mergeCells count="4">
    <mergeCell ref="A1:A2"/>
    <mergeCell ref="B1:B2"/>
    <mergeCell ref="C1:C2"/>
    <mergeCell ref="D1:H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"/>
  <sheetViews>
    <sheetView topLeftCell="A3" zoomScale="80" zoomScaleNormal="80" workbookViewId="0">
      <selection activeCell="A18" sqref="A18"/>
    </sheetView>
  </sheetViews>
  <sheetFormatPr defaultRowHeight="19.899999999999999" customHeight="1" x14ac:dyDescent="0.2"/>
  <cols>
    <col min="1" max="1" width="29.375" bestFit="1" customWidth="1"/>
    <col min="2" max="2" width="12.375" bestFit="1" customWidth="1"/>
    <col min="3" max="3" width="15.125" bestFit="1" customWidth="1"/>
    <col min="4" max="8" width="8.75" customWidth="1"/>
  </cols>
  <sheetData>
    <row r="1" spans="1:14" ht="19.899999999999999" customHeight="1" x14ac:dyDescent="0.2">
      <c r="A1" s="41" t="s">
        <v>0</v>
      </c>
      <c r="B1" s="41" t="s">
        <v>91</v>
      </c>
      <c r="C1" s="41" t="s">
        <v>82</v>
      </c>
      <c r="D1" s="44" t="s">
        <v>90</v>
      </c>
      <c r="E1" s="44"/>
      <c r="F1" s="44"/>
      <c r="G1" s="44"/>
      <c r="H1" s="44"/>
    </row>
    <row r="2" spans="1:14" ht="19.899999999999999" customHeight="1" x14ac:dyDescent="0.2">
      <c r="A2" s="42"/>
      <c r="B2" s="42"/>
      <c r="C2" s="42"/>
      <c r="D2" s="2" t="s">
        <v>83</v>
      </c>
      <c r="E2" s="2" t="s">
        <v>84</v>
      </c>
      <c r="F2" s="2" t="s">
        <v>85</v>
      </c>
      <c r="G2" s="2" t="s">
        <v>86</v>
      </c>
      <c r="H2" s="4" t="s">
        <v>87</v>
      </c>
      <c r="I2" s="5"/>
      <c r="J2" s="5"/>
      <c r="K2" s="5"/>
      <c r="L2" s="5"/>
      <c r="M2" s="5"/>
      <c r="N2" s="5"/>
    </row>
    <row r="3" spans="1:14" ht="19.899999999999999" customHeight="1" x14ac:dyDescent="0.2">
      <c r="A3" s="10" t="s">
        <v>38</v>
      </c>
      <c r="B3" s="9" t="s">
        <v>88</v>
      </c>
      <c r="C3" s="9">
        <v>108</v>
      </c>
      <c r="D3" s="9">
        <v>0</v>
      </c>
      <c r="E3" s="9">
        <v>4</v>
      </c>
      <c r="F3" s="9">
        <v>9</v>
      </c>
      <c r="G3" s="9">
        <v>27</v>
      </c>
      <c r="H3" s="9">
        <v>68</v>
      </c>
      <c r="I3" s="6"/>
      <c r="J3" s="6"/>
      <c r="K3" s="6"/>
      <c r="L3" s="6"/>
      <c r="M3" s="6"/>
      <c r="N3" s="5"/>
    </row>
    <row r="4" spans="1:14" ht="19.899999999999999" customHeight="1" x14ac:dyDescent="0.2">
      <c r="A4" s="10" t="s">
        <v>39</v>
      </c>
      <c r="B4" s="9" t="s">
        <v>88</v>
      </c>
      <c r="C4" s="9">
        <v>12</v>
      </c>
      <c r="D4" s="10">
        <v>1</v>
      </c>
      <c r="E4" s="10">
        <v>0</v>
      </c>
      <c r="F4" s="10">
        <v>0</v>
      </c>
      <c r="G4" s="10">
        <v>4</v>
      </c>
      <c r="H4" s="10">
        <v>7</v>
      </c>
      <c r="I4" s="5"/>
      <c r="J4" s="5"/>
      <c r="K4" s="5"/>
      <c r="L4" s="5"/>
      <c r="M4" s="5"/>
      <c r="N4" s="5"/>
    </row>
    <row r="5" spans="1:14" ht="19.899999999999999" customHeight="1" x14ac:dyDescent="0.2">
      <c r="A5" s="10" t="s">
        <v>40</v>
      </c>
      <c r="B5" s="9" t="s">
        <v>88</v>
      </c>
      <c r="C5" s="9">
        <v>432</v>
      </c>
      <c r="D5" s="10">
        <v>1</v>
      </c>
      <c r="E5" s="10">
        <v>0</v>
      </c>
      <c r="F5" s="10">
        <v>21</v>
      </c>
      <c r="G5" s="10">
        <v>37</v>
      </c>
      <c r="H5" s="10">
        <v>373</v>
      </c>
      <c r="I5" s="5"/>
      <c r="J5" s="5"/>
      <c r="K5" s="5"/>
      <c r="L5" s="5"/>
      <c r="M5" s="5"/>
      <c r="N5" s="5"/>
    </row>
    <row r="6" spans="1:14" ht="19.899999999999999" customHeight="1" x14ac:dyDescent="0.2">
      <c r="A6" s="10" t="s">
        <v>41</v>
      </c>
      <c r="B6" s="9" t="s">
        <v>88</v>
      </c>
      <c r="C6" s="9">
        <v>5353</v>
      </c>
      <c r="D6" s="10">
        <v>168</v>
      </c>
      <c r="E6" s="10">
        <v>29</v>
      </c>
      <c r="F6" s="10">
        <v>274</v>
      </c>
      <c r="G6" s="10">
        <v>830</v>
      </c>
      <c r="H6" s="10">
        <v>4052</v>
      </c>
      <c r="I6" s="5"/>
      <c r="J6" s="5"/>
      <c r="K6" s="5"/>
      <c r="L6" s="5"/>
      <c r="M6" s="5"/>
      <c r="N6" s="5"/>
    </row>
    <row r="7" spans="1:14" ht="19.899999999999999" customHeight="1" x14ac:dyDescent="0.2">
      <c r="A7" s="10" t="s">
        <v>42</v>
      </c>
      <c r="B7" s="9" t="s">
        <v>88</v>
      </c>
      <c r="C7" s="9">
        <v>16121</v>
      </c>
      <c r="D7" s="10">
        <v>384</v>
      </c>
      <c r="E7" s="10">
        <v>610</v>
      </c>
      <c r="F7" s="10">
        <v>744</v>
      </c>
      <c r="G7" s="10">
        <v>3786</v>
      </c>
      <c r="H7" s="10">
        <v>10597</v>
      </c>
    </row>
    <row r="8" spans="1:14" ht="19.899999999999999" customHeight="1" x14ac:dyDescent="0.2">
      <c r="A8" s="10" t="s">
        <v>43</v>
      </c>
      <c r="B8" s="9" t="s">
        <v>88</v>
      </c>
      <c r="C8" s="9">
        <v>3854</v>
      </c>
      <c r="D8" s="10">
        <v>243</v>
      </c>
      <c r="E8" s="10">
        <v>195</v>
      </c>
      <c r="F8" s="10">
        <v>248</v>
      </c>
      <c r="G8" s="10">
        <v>603</v>
      </c>
      <c r="H8" s="10">
        <v>2565</v>
      </c>
    </row>
    <row r="9" spans="1:14" ht="19.899999999999999" customHeight="1" x14ac:dyDescent="0.2">
      <c r="A9" s="10" t="s">
        <v>44</v>
      </c>
      <c r="B9" s="9" t="s">
        <v>88</v>
      </c>
      <c r="C9" s="9">
        <v>834</v>
      </c>
      <c r="D9" s="10">
        <v>59</v>
      </c>
      <c r="E9" s="10">
        <v>5</v>
      </c>
      <c r="F9" s="10">
        <v>24</v>
      </c>
      <c r="G9" s="10">
        <v>16</v>
      </c>
      <c r="H9" s="10">
        <v>730</v>
      </c>
    </row>
    <row r="10" spans="1:14" ht="19.899999999999999" customHeight="1" x14ac:dyDescent="0.2">
      <c r="A10" s="10" t="s">
        <v>45</v>
      </c>
      <c r="B10" s="9" t="s">
        <v>88</v>
      </c>
      <c r="C10" s="9">
        <v>2653</v>
      </c>
      <c r="D10" s="10">
        <v>0</v>
      </c>
      <c r="E10" s="10">
        <v>81</v>
      </c>
      <c r="F10" s="10">
        <v>243</v>
      </c>
      <c r="G10" s="10">
        <v>711</v>
      </c>
      <c r="H10" s="10">
        <v>1618</v>
      </c>
    </row>
    <row r="11" spans="1:14" ht="19.899999999999999" customHeight="1" x14ac:dyDescent="0.2">
      <c r="A11" s="10" t="s">
        <v>46</v>
      </c>
      <c r="B11" s="9" t="s">
        <v>89</v>
      </c>
      <c r="C11" s="9">
        <v>2239</v>
      </c>
      <c r="D11" s="10">
        <v>221</v>
      </c>
      <c r="E11" s="10">
        <v>35</v>
      </c>
      <c r="F11" s="10">
        <v>134</v>
      </c>
      <c r="G11" s="10">
        <v>276</v>
      </c>
      <c r="H11" s="10">
        <v>1573</v>
      </c>
      <c r="J11" s="7"/>
    </row>
    <row r="12" spans="1:14" ht="19.899999999999999" customHeight="1" x14ac:dyDescent="0.2">
      <c r="A12" s="10" t="s">
        <v>47</v>
      </c>
      <c r="B12" s="9" t="s">
        <v>89</v>
      </c>
      <c r="C12" s="9">
        <v>4076</v>
      </c>
      <c r="D12" s="10">
        <v>679</v>
      </c>
      <c r="E12" s="10">
        <v>172</v>
      </c>
      <c r="F12" s="10">
        <v>405</v>
      </c>
      <c r="G12" s="10">
        <v>498</v>
      </c>
      <c r="H12" s="10">
        <v>2322</v>
      </c>
    </row>
    <row r="13" spans="1:14" ht="19.899999999999999" customHeight="1" x14ac:dyDescent="0.2">
      <c r="A13" s="10" t="s">
        <v>48</v>
      </c>
      <c r="B13" s="9" t="s">
        <v>88</v>
      </c>
      <c r="C13" s="9">
        <v>12436</v>
      </c>
      <c r="D13" s="10">
        <v>1306</v>
      </c>
      <c r="E13" s="10">
        <v>630</v>
      </c>
      <c r="F13" s="10">
        <v>3214</v>
      </c>
      <c r="G13" s="10">
        <v>2020</v>
      </c>
      <c r="H13" s="10">
        <v>5266</v>
      </c>
    </row>
    <row r="14" spans="1:14" ht="19.899999999999999" customHeight="1" x14ac:dyDescent="0.2">
      <c r="A14" s="10" t="s">
        <v>49</v>
      </c>
      <c r="B14" s="9" t="s">
        <v>88</v>
      </c>
      <c r="C14" s="9">
        <v>9488</v>
      </c>
      <c r="D14" s="10">
        <v>326</v>
      </c>
      <c r="E14" s="10">
        <v>27</v>
      </c>
      <c r="F14" s="10">
        <v>1017</v>
      </c>
      <c r="G14" s="10">
        <v>494</v>
      </c>
      <c r="H14" s="10">
        <v>7624</v>
      </c>
    </row>
    <row r="15" spans="1:14" ht="19.899999999999999" customHeight="1" x14ac:dyDescent="0.2">
      <c r="C15" s="7">
        <f>SUM(C3:C14)</f>
        <v>57606</v>
      </c>
      <c r="D15">
        <f>SUM(D4:D14)</f>
        <v>3388</v>
      </c>
      <c r="E15">
        <f>SUM(E4:E14)</f>
        <v>1784</v>
      </c>
    </row>
    <row r="17" spans="1:5" ht="19.899999999999999" customHeight="1" x14ac:dyDescent="0.2">
      <c r="A17" s="59" t="s">
        <v>106</v>
      </c>
      <c r="E17">
        <f>D15+E15</f>
        <v>5172</v>
      </c>
    </row>
    <row r="18" spans="1:5" ht="19.899999999999999" customHeight="1" x14ac:dyDescent="0.25">
      <c r="A18" s="59" t="s">
        <v>107</v>
      </c>
      <c r="E18" s="58">
        <f>E17/C15</f>
        <v>8.9782314342256017E-2</v>
      </c>
    </row>
  </sheetData>
  <mergeCells count="4">
    <mergeCell ref="A1:A2"/>
    <mergeCell ref="B1:B2"/>
    <mergeCell ref="C1:C2"/>
    <mergeCell ref="D1:H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zoomScale="62" zoomScaleNormal="62" workbookViewId="0">
      <selection activeCell="A19" sqref="A19"/>
    </sheetView>
  </sheetViews>
  <sheetFormatPr defaultRowHeight="19.899999999999999" customHeight="1" x14ac:dyDescent="0.2"/>
  <cols>
    <col min="1" max="1" width="38" bestFit="1" customWidth="1"/>
    <col min="2" max="2" width="16" customWidth="1"/>
    <col min="3" max="3" width="15.125" bestFit="1" customWidth="1"/>
    <col min="4" max="8" width="8.75" customWidth="1"/>
  </cols>
  <sheetData>
    <row r="1" spans="1:10" ht="19.899999999999999" customHeight="1" x14ac:dyDescent="0.2">
      <c r="A1" s="45" t="s">
        <v>0</v>
      </c>
      <c r="B1" s="45" t="s">
        <v>91</v>
      </c>
      <c r="C1" s="45" t="s">
        <v>82</v>
      </c>
      <c r="D1" s="46" t="s">
        <v>90</v>
      </c>
      <c r="E1" s="46"/>
      <c r="F1" s="46"/>
      <c r="G1" s="46"/>
      <c r="H1" s="46"/>
    </row>
    <row r="2" spans="1:10" ht="19.899999999999999" customHeight="1" x14ac:dyDescent="0.2">
      <c r="A2" s="47"/>
      <c r="B2" s="47"/>
      <c r="C2" s="47"/>
      <c r="D2" s="48" t="s">
        <v>83</v>
      </c>
      <c r="E2" s="48" t="s">
        <v>84</v>
      </c>
      <c r="F2" s="48" t="s">
        <v>85</v>
      </c>
      <c r="G2" s="48" t="s">
        <v>86</v>
      </c>
      <c r="H2" s="48" t="s">
        <v>87</v>
      </c>
    </row>
    <row r="3" spans="1:10" ht="19.899999999999999" customHeight="1" x14ac:dyDescent="0.25">
      <c r="A3" s="49" t="s">
        <v>50</v>
      </c>
      <c r="B3" s="50" t="s">
        <v>88</v>
      </c>
      <c r="C3" s="50">
        <v>20</v>
      </c>
      <c r="D3" s="49">
        <v>0</v>
      </c>
      <c r="E3" s="49">
        <v>5</v>
      </c>
      <c r="F3" s="49">
        <v>1</v>
      </c>
      <c r="G3" s="49">
        <v>5</v>
      </c>
      <c r="H3" s="49">
        <v>9</v>
      </c>
    </row>
    <row r="4" spans="1:10" ht="19.899999999999999" customHeight="1" x14ac:dyDescent="0.25">
      <c r="A4" s="49" t="s">
        <v>51</v>
      </c>
      <c r="B4" s="50" t="s">
        <v>88</v>
      </c>
      <c r="C4" s="50">
        <v>73</v>
      </c>
      <c r="D4" s="49">
        <v>0</v>
      </c>
      <c r="E4" s="49">
        <v>6</v>
      </c>
      <c r="F4" s="49">
        <v>2</v>
      </c>
      <c r="G4" s="49">
        <v>6</v>
      </c>
      <c r="H4" s="49">
        <v>59</v>
      </c>
    </row>
    <row r="5" spans="1:10" ht="19.899999999999999" customHeight="1" x14ac:dyDescent="0.25">
      <c r="A5" s="49" t="s">
        <v>52</v>
      </c>
      <c r="B5" s="50" t="s">
        <v>88</v>
      </c>
      <c r="C5" s="50">
        <v>1582</v>
      </c>
      <c r="D5" s="49">
        <v>51</v>
      </c>
      <c r="E5" s="49">
        <v>103</v>
      </c>
      <c r="F5" s="49">
        <v>100</v>
      </c>
      <c r="G5" s="49">
        <v>112</v>
      </c>
      <c r="H5" s="49">
        <v>1216</v>
      </c>
    </row>
    <row r="6" spans="1:10" ht="19.899999999999999" customHeight="1" x14ac:dyDescent="0.25">
      <c r="A6" s="49" t="s">
        <v>53</v>
      </c>
      <c r="B6" s="50" t="s">
        <v>88</v>
      </c>
      <c r="C6" s="50">
        <v>1260</v>
      </c>
      <c r="D6" s="49">
        <v>63</v>
      </c>
      <c r="E6" s="49">
        <v>24</v>
      </c>
      <c r="F6" s="49">
        <v>30</v>
      </c>
      <c r="G6" s="49">
        <v>87</v>
      </c>
      <c r="H6" s="49">
        <v>1056</v>
      </c>
    </row>
    <row r="7" spans="1:10" ht="19.899999999999999" customHeight="1" x14ac:dyDescent="0.25">
      <c r="A7" s="49" t="s">
        <v>54</v>
      </c>
      <c r="B7" s="50" t="s">
        <v>88</v>
      </c>
      <c r="C7" s="50">
        <v>12431</v>
      </c>
      <c r="D7" s="49">
        <v>27</v>
      </c>
      <c r="E7" s="49">
        <v>149</v>
      </c>
      <c r="F7" s="49">
        <v>436</v>
      </c>
      <c r="G7" s="49">
        <v>1717</v>
      </c>
      <c r="H7" s="49">
        <v>10102</v>
      </c>
    </row>
    <row r="8" spans="1:10" ht="19.899999999999999" customHeight="1" x14ac:dyDescent="0.25">
      <c r="A8" s="49" t="s">
        <v>55</v>
      </c>
      <c r="B8" s="50" t="s">
        <v>88</v>
      </c>
      <c r="C8" s="50">
        <v>825</v>
      </c>
      <c r="D8" s="49">
        <v>0</v>
      </c>
      <c r="E8" s="49">
        <v>0</v>
      </c>
      <c r="F8" s="49">
        <v>5</v>
      </c>
      <c r="G8" s="49">
        <v>11</v>
      </c>
      <c r="H8" s="49">
        <v>809</v>
      </c>
    </row>
    <row r="9" spans="1:10" ht="19.899999999999999" customHeight="1" x14ac:dyDescent="0.25">
      <c r="A9" s="49" t="s">
        <v>56</v>
      </c>
      <c r="B9" s="50" t="s">
        <v>88</v>
      </c>
      <c r="C9" s="50">
        <v>1413</v>
      </c>
      <c r="D9" s="49">
        <v>15</v>
      </c>
      <c r="E9" s="49">
        <v>72</v>
      </c>
      <c r="F9" s="49">
        <v>39</v>
      </c>
      <c r="G9" s="49">
        <v>120</v>
      </c>
      <c r="H9" s="49">
        <v>1167</v>
      </c>
    </row>
    <row r="10" spans="1:10" ht="19.899999999999999" customHeight="1" x14ac:dyDescent="0.25">
      <c r="A10" s="49" t="s">
        <v>57</v>
      </c>
      <c r="B10" s="50" t="s">
        <v>88</v>
      </c>
      <c r="C10" s="50">
        <v>140</v>
      </c>
      <c r="D10" s="49">
        <v>0</v>
      </c>
      <c r="E10" s="49">
        <v>0</v>
      </c>
      <c r="F10" s="49">
        <v>0</v>
      </c>
      <c r="G10" s="49">
        <v>2</v>
      </c>
      <c r="H10" s="49">
        <v>138</v>
      </c>
    </row>
    <row r="11" spans="1:10" ht="19.899999999999999" customHeight="1" x14ac:dyDescent="0.25">
      <c r="A11" s="49" t="s">
        <v>58</v>
      </c>
      <c r="B11" s="50" t="s">
        <v>88</v>
      </c>
      <c r="C11" s="50">
        <v>292</v>
      </c>
      <c r="D11" s="49">
        <v>0</v>
      </c>
      <c r="E11" s="49">
        <v>20</v>
      </c>
      <c r="F11" s="49">
        <v>1</v>
      </c>
      <c r="G11" s="49">
        <v>6</v>
      </c>
      <c r="H11" s="49">
        <v>265</v>
      </c>
    </row>
    <row r="12" spans="1:10" ht="19.899999999999999" customHeight="1" x14ac:dyDescent="0.25">
      <c r="A12" s="49" t="s">
        <v>59</v>
      </c>
      <c r="B12" s="50" t="s">
        <v>88</v>
      </c>
      <c r="C12" s="50">
        <v>9567</v>
      </c>
      <c r="D12" s="49">
        <v>1</v>
      </c>
      <c r="E12" s="49">
        <v>551</v>
      </c>
      <c r="F12" s="49">
        <v>2253</v>
      </c>
      <c r="G12" s="49">
        <v>2908</v>
      </c>
      <c r="H12" s="49">
        <v>3854</v>
      </c>
    </row>
    <row r="13" spans="1:10" ht="19.899999999999999" customHeight="1" x14ac:dyDescent="0.25">
      <c r="A13" s="49" t="s">
        <v>60</v>
      </c>
      <c r="B13" s="50" t="s">
        <v>89</v>
      </c>
      <c r="C13" s="50">
        <v>711</v>
      </c>
      <c r="D13" s="49">
        <v>153</v>
      </c>
      <c r="E13" s="49">
        <v>13</v>
      </c>
      <c r="F13" s="49">
        <v>15</v>
      </c>
      <c r="G13" s="49">
        <v>17</v>
      </c>
      <c r="H13" s="49">
        <v>513</v>
      </c>
      <c r="J13" s="7"/>
    </row>
    <row r="14" spans="1:10" ht="19.899999999999999" customHeight="1" x14ac:dyDescent="0.25">
      <c r="A14" s="49" t="s">
        <v>61</v>
      </c>
      <c r="B14" s="50" t="s">
        <v>89</v>
      </c>
      <c r="C14" s="50">
        <v>2411</v>
      </c>
      <c r="D14" s="49">
        <v>596</v>
      </c>
      <c r="E14" s="49">
        <v>48</v>
      </c>
      <c r="F14" s="49">
        <v>61</v>
      </c>
      <c r="G14" s="49">
        <v>70</v>
      </c>
      <c r="H14" s="49">
        <v>1636</v>
      </c>
    </row>
    <row r="15" spans="1:10" ht="19.899999999999999" customHeight="1" x14ac:dyDescent="0.25">
      <c r="A15" s="49" t="s">
        <v>62</v>
      </c>
      <c r="B15" s="50" t="s">
        <v>88</v>
      </c>
      <c r="C15" s="50">
        <v>157</v>
      </c>
      <c r="D15" s="49">
        <v>6</v>
      </c>
      <c r="E15" s="49">
        <v>10</v>
      </c>
      <c r="F15" s="49">
        <v>9</v>
      </c>
      <c r="G15" s="49">
        <v>8</v>
      </c>
      <c r="H15" s="49">
        <v>124</v>
      </c>
    </row>
    <row r="16" spans="1:10" ht="19.899999999999999" customHeight="1" x14ac:dyDescent="0.25">
      <c r="A16" s="51"/>
      <c r="B16" s="51"/>
      <c r="C16" s="52">
        <f>SUM(C3:C15)</f>
        <v>30882</v>
      </c>
      <c r="D16" s="51">
        <f>SUM(D3:D15)</f>
        <v>912</v>
      </c>
      <c r="E16" s="51">
        <f>SUM(E3:E15)</f>
        <v>1001</v>
      </c>
      <c r="F16" s="51"/>
      <c r="G16" s="51"/>
      <c r="H16" s="51"/>
    </row>
    <row r="17" spans="1:8" ht="19.899999999999999" customHeight="1" x14ac:dyDescent="0.25">
      <c r="A17" s="51"/>
      <c r="B17" s="51"/>
      <c r="C17" s="51"/>
      <c r="D17" s="51"/>
      <c r="E17" s="51"/>
      <c r="F17" s="51"/>
      <c r="G17" s="51"/>
      <c r="H17" s="51"/>
    </row>
    <row r="18" spans="1:8" ht="19.899999999999999" customHeight="1" x14ac:dyDescent="0.25">
      <c r="A18" s="51" t="s">
        <v>106</v>
      </c>
      <c r="B18" s="51"/>
      <c r="C18" s="51"/>
      <c r="D18" s="51"/>
      <c r="E18" s="51">
        <f>D16+E16</f>
        <v>1913</v>
      </c>
      <c r="F18" s="51"/>
      <c r="G18" s="51"/>
      <c r="H18" s="51"/>
    </row>
    <row r="19" spans="1:8" ht="19.899999999999999" customHeight="1" x14ac:dyDescent="0.25">
      <c r="A19" s="51" t="s">
        <v>107</v>
      </c>
      <c r="B19" s="51"/>
      <c r="C19" s="51"/>
      <c r="D19" s="51"/>
      <c r="E19" s="53">
        <f>E18/C16</f>
        <v>6.1945469852988794E-2</v>
      </c>
      <c r="F19" s="51"/>
      <c r="G19" s="51"/>
      <c r="H19" s="51"/>
    </row>
  </sheetData>
  <mergeCells count="4">
    <mergeCell ref="A1:A2"/>
    <mergeCell ref="B1:B2"/>
    <mergeCell ref="C1:C2"/>
    <mergeCell ref="D1:H1"/>
  </mergeCells>
  <pageMargins left="0.7" right="0.7" top="0.75" bottom="0.7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5"/>
  <sheetViews>
    <sheetView zoomScale="58" zoomScaleNormal="58" workbookViewId="0">
      <selection activeCell="A25" sqref="A25"/>
    </sheetView>
  </sheetViews>
  <sheetFormatPr defaultRowHeight="19.899999999999999" customHeight="1" x14ac:dyDescent="0.2"/>
  <cols>
    <col min="1" max="1" width="26.75" bestFit="1" customWidth="1"/>
    <col min="2" max="2" width="14.75" bestFit="1" customWidth="1"/>
    <col min="3" max="3" width="15.125" bestFit="1" customWidth="1"/>
    <col min="4" max="8" width="8.75" customWidth="1"/>
  </cols>
  <sheetData>
    <row r="1" spans="1:10" ht="19.899999999999999" customHeight="1" x14ac:dyDescent="0.2">
      <c r="A1" s="45" t="s">
        <v>0</v>
      </c>
      <c r="B1" s="45" t="s">
        <v>91</v>
      </c>
      <c r="C1" s="45" t="s">
        <v>82</v>
      </c>
      <c r="D1" s="46" t="s">
        <v>90</v>
      </c>
      <c r="E1" s="46"/>
      <c r="F1" s="46"/>
      <c r="G1" s="46"/>
      <c r="H1" s="46"/>
    </row>
    <row r="2" spans="1:10" ht="19.899999999999999" customHeight="1" x14ac:dyDescent="0.2">
      <c r="A2" s="47"/>
      <c r="B2" s="47"/>
      <c r="C2" s="47"/>
      <c r="D2" s="48" t="s">
        <v>83</v>
      </c>
      <c r="E2" s="48" t="s">
        <v>84</v>
      </c>
      <c r="F2" s="48" t="s">
        <v>85</v>
      </c>
      <c r="G2" s="48" t="s">
        <v>86</v>
      </c>
      <c r="H2" s="48" t="s">
        <v>87</v>
      </c>
    </row>
    <row r="3" spans="1:10" ht="19.899999999999999" customHeight="1" x14ac:dyDescent="0.25">
      <c r="A3" s="49" t="s">
        <v>63</v>
      </c>
      <c r="B3" s="54" t="s">
        <v>88</v>
      </c>
      <c r="C3" s="55">
        <v>4</v>
      </c>
      <c r="D3" s="49">
        <v>0</v>
      </c>
      <c r="E3" s="49">
        <v>0</v>
      </c>
      <c r="F3" s="49">
        <v>0</v>
      </c>
      <c r="G3" s="49">
        <v>0</v>
      </c>
      <c r="H3" s="49">
        <v>4</v>
      </c>
    </row>
    <row r="4" spans="1:10" ht="19.899999999999999" customHeight="1" x14ac:dyDescent="0.25">
      <c r="A4" s="49" t="s">
        <v>64</v>
      </c>
      <c r="B4" s="54" t="s">
        <v>88</v>
      </c>
      <c r="C4" s="56">
        <v>18</v>
      </c>
      <c r="D4" s="49">
        <v>0</v>
      </c>
      <c r="E4" s="49">
        <v>0</v>
      </c>
      <c r="F4" s="49">
        <v>0</v>
      </c>
      <c r="G4" s="49">
        <v>0</v>
      </c>
      <c r="H4" s="49">
        <v>18</v>
      </c>
    </row>
    <row r="5" spans="1:10" ht="19.899999999999999" customHeight="1" x14ac:dyDescent="0.25">
      <c r="A5" s="49" t="s">
        <v>65</v>
      </c>
      <c r="B5" s="54" t="s">
        <v>88</v>
      </c>
      <c r="C5" s="56">
        <v>1821</v>
      </c>
      <c r="D5" s="49">
        <v>32</v>
      </c>
      <c r="E5" s="49">
        <v>195</v>
      </c>
      <c r="F5" s="49">
        <v>387</v>
      </c>
      <c r="G5" s="49">
        <v>450</v>
      </c>
      <c r="H5" s="49">
        <v>757</v>
      </c>
    </row>
    <row r="6" spans="1:10" ht="19.899999999999999" customHeight="1" x14ac:dyDescent="0.25">
      <c r="A6" s="49" t="s">
        <v>66</v>
      </c>
      <c r="B6" s="54" t="s">
        <v>88</v>
      </c>
      <c r="C6" s="56">
        <v>3825</v>
      </c>
      <c r="D6" s="49">
        <v>18</v>
      </c>
      <c r="E6" s="49">
        <v>57</v>
      </c>
      <c r="F6" s="49">
        <v>369</v>
      </c>
      <c r="G6" s="49">
        <v>992</v>
      </c>
      <c r="H6" s="49">
        <v>2389</v>
      </c>
    </row>
    <row r="7" spans="1:10" ht="19.899999999999999" customHeight="1" x14ac:dyDescent="0.25">
      <c r="A7" s="49" t="s">
        <v>67</v>
      </c>
      <c r="B7" s="54" t="s">
        <v>88</v>
      </c>
      <c r="C7" s="56">
        <v>42</v>
      </c>
      <c r="D7" s="49">
        <v>0</v>
      </c>
      <c r="E7" s="49">
        <v>2</v>
      </c>
      <c r="F7" s="49">
        <v>8</v>
      </c>
      <c r="G7" s="49">
        <v>6</v>
      </c>
      <c r="H7" s="49">
        <v>26</v>
      </c>
    </row>
    <row r="8" spans="1:10" ht="19.899999999999999" customHeight="1" x14ac:dyDescent="0.25">
      <c r="A8" s="49" t="s">
        <v>68</v>
      </c>
      <c r="B8" s="54" t="s">
        <v>88</v>
      </c>
      <c r="C8" s="56">
        <v>81</v>
      </c>
      <c r="D8" s="49">
        <v>0</v>
      </c>
      <c r="E8" s="49">
        <v>0</v>
      </c>
      <c r="F8" s="49">
        <v>2</v>
      </c>
      <c r="G8" s="49">
        <v>14</v>
      </c>
      <c r="H8" s="49">
        <v>65</v>
      </c>
    </row>
    <row r="9" spans="1:10" ht="19.899999999999999" customHeight="1" x14ac:dyDescent="0.25">
      <c r="A9" s="49" t="s">
        <v>69</v>
      </c>
      <c r="B9" s="54" t="s">
        <v>88</v>
      </c>
      <c r="C9" s="56">
        <v>361</v>
      </c>
      <c r="D9" s="49">
        <v>0</v>
      </c>
      <c r="E9" s="49">
        <v>0</v>
      </c>
      <c r="F9" s="49">
        <v>0</v>
      </c>
      <c r="G9" s="49">
        <v>18</v>
      </c>
      <c r="H9" s="49">
        <v>343</v>
      </c>
    </row>
    <row r="10" spans="1:10" ht="19.899999999999999" customHeight="1" x14ac:dyDescent="0.25">
      <c r="A10" s="49" t="s">
        <v>70</v>
      </c>
      <c r="B10" s="54" t="s">
        <v>88</v>
      </c>
      <c r="C10" s="56">
        <v>88</v>
      </c>
      <c r="D10" s="49">
        <v>0</v>
      </c>
      <c r="E10" s="49">
        <v>1</v>
      </c>
      <c r="F10" s="49">
        <v>2</v>
      </c>
      <c r="G10" s="49">
        <v>26</v>
      </c>
      <c r="H10" s="49">
        <v>59</v>
      </c>
    </row>
    <row r="11" spans="1:10" ht="19.899999999999999" customHeight="1" x14ac:dyDescent="0.25">
      <c r="A11" s="49" t="s">
        <v>71</v>
      </c>
      <c r="B11" s="54" t="s">
        <v>88</v>
      </c>
      <c r="C11" s="56">
        <v>11</v>
      </c>
      <c r="D11" s="49">
        <v>0</v>
      </c>
      <c r="E11" s="49">
        <v>0</v>
      </c>
      <c r="F11" s="49">
        <v>0</v>
      </c>
      <c r="G11" s="49">
        <v>0</v>
      </c>
      <c r="H11" s="49">
        <v>11</v>
      </c>
    </row>
    <row r="12" spans="1:10" ht="19.899999999999999" customHeight="1" x14ac:dyDescent="0.25">
      <c r="A12" s="49" t="s">
        <v>72</v>
      </c>
      <c r="B12" s="54" t="s">
        <v>89</v>
      </c>
      <c r="C12" s="56">
        <v>680</v>
      </c>
      <c r="D12" s="49">
        <v>0</v>
      </c>
      <c r="E12" s="49">
        <v>1</v>
      </c>
      <c r="F12" s="49">
        <v>51</v>
      </c>
      <c r="G12" s="49">
        <v>11</v>
      </c>
      <c r="H12" s="49">
        <v>617</v>
      </c>
    </row>
    <row r="13" spans="1:10" ht="19.899999999999999" customHeight="1" x14ac:dyDescent="0.25">
      <c r="A13" s="49" t="s">
        <v>73</v>
      </c>
      <c r="B13" s="54" t="s">
        <v>89</v>
      </c>
      <c r="C13" s="56">
        <v>1123</v>
      </c>
      <c r="D13" s="49">
        <v>0</v>
      </c>
      <c r="E13" s="49">
        <v>2</v>
      </c>
      <c r="F13" s="49">
        <v>13</v>
      </c>
      <c r="G13" s="49">
        <v>49</v>
      </c>
      <c r="H13" s="49">
        <v>1059</v>
      </c>
    </row>
    <row r="14" spans="1:10" ht="19.899999999999999" customHeight="1" x14ac:dyDescent="0.25">
      <c r="A14" s="49" t="s">
        <v>74</v>
      </c>
      <c r="B14" s="54" t="s">
        <v>89</v>
      </c>
      <c r="C14" s="56">
        <v>99</v>
      </c>
      <c r="D14" s="49">
        <v>0</v>
      </c>
      <c r="E14" s="49">
        <v>0</v>
      </c>
      <c r="F14" s="49">
        <v>0</v>
      </c>
      <c r="G14" s="49">
        <v>1</v>
      </c>
      <c r="H14" s="49">
        <v>98</v>
      </c>
    </row>
    <row r="15" spans="1:10" ht="19.899999999999999" customHeight="1" x14ac:dyDescent="0.25">
      <c r="A15" s="49" t="s">
        <v>75</v>
      </c>
      <c r="B15" s="54" t="s">
        <v>89</v>
      </c>
      <c r="C15" s="56">
        <v>328</v>
      </c>
      <c r="D15" s="49">
        <v>0</v>
      </c>
      <c r="E15" s="49">
        <v>0</v>
      </c>
      <c r="F15" s="49">
        <v>0</v>
      </c>
      <c r="G15" s="49">
        <v>0</v>
      </c>
      <c r="H15" s="49">
        <v>328</v>
      </c>
      <c r="J15" s="7"/>
    </row>
    <row r="16" spans="1:10" ht="19.899999999999999" customHeight="1" x14ac:dyDescent="0.25">
      <c r="A16" s="49" t="s">
        <v>76</v>
      </c>
      <c r="B16" s="54" t="s">
        <v>89</v>
      </c>
      <c r="C16" s="56">
        <v>458</v>
      </c>
      <c r="D16" s="49">
        <v>0</v>
      </c>
      <c r="E16" s="49">
        <v>0</v>
      </c>
      <c r="F16" s="49">
        <v>0</v>
      </c>
      <c r="G16" s="49">
        <v>4</v>
      </c>
      <c r="H16" s="49">
        <v>454</v>
      </c>
    </row>
    <row r="17" spans="1:8" ht="19.899999999999999" customHeight="1" x14ac:dyDescent="0.25">
      <c r="A17" s="49" t="s">
        <v>77</v>
      </c>
      <c r="B17" s="54" t="s">
        <v>88</v>
      </c>
      <c r="C17" s="56">
        <v>9564</v>
      </c>
      <c r="D17" s="49">
        <v>47</v>
      </c>
      <c r="E17" s="49">
        <v>20</v>
      </c>
      <c r="F17" s="49">
        <v>482</v>
      </c>
      <c r="G17" s="49">
        <v>3746</v>
      </c>
      <c r="H17" s="49">
        <v>5269</v>
      </c>
    </row>
    <row r="18" spans="1:8" ht="19.899999999999999" customHeight="1" x14ac:dyDescent="0.25">
      <c r="A18" s="49" t="s">
        <v>78</v>
      </c>
      <c r="B18" s="54" t="s">
        <v>88</v>
      </c>
      <c r="C18" s="56">
        <v>881</v>
      </c>
      <c r="D18" s="49">
        <v>0</v>
      </c>
      <c r="E18" s="49">
        <v>0</v>
      </c>
      <c r="F18" s="49">
        <v>1</v>
      </c>
      <c r="G18" s="49">
        <v>696</v>
      </c>
      <c r="H18" s="49">
        <v>184</v>
      </c>
    </row>
    <row r="19" spans="1:8" ht="19.899999999999999" customHeight="1" x14ac:dyDescent="0.25">
      <c r="A19" s="49" t="s">
        <v>79</v>
      </c>
      <c r="B19" s="54" t="s">
        <v>88</v>
      </c>
      <c r="C19" s="56">
        <v>180</v>
      </c>
      <c r="D19" s="49">
        <v>0</v>
      </c>
      <c r="E19" s="49">
        <v>0</v>
      </c>
      <c r="F19" s="49">
        <v>0</v>
      </c>
      <c r="G19" s="49">
        <v>0</v>
      </c>
      <c r="H19" s="49">
        <v>180</v>
      </c>
    </row>
    <row r="20" spans="1:8" ht="19.899999999999999" customHeight="1" x14ac:dyDescent="0.25">
      <c r="A20" s="49" t="s">
        <v>80</v>
      </c>
      <c r="B20" s="54" t="s">
        <v>88</v>
      </c>
      <c r="C20" s="56">
        <v>105</v>
      </c>
      <c r="D20" s="49">
        <v>1</v>
      </c>
      <c r="E20" s="49">
        <v>10</v>
      </c>
      <c r="F20" s="49">
        <v>7</v>
      </c>
      <c r="G20" s="49">
        <v>1</v>
      </c>
      <c r="H20" s="49">
        <v>86</v>
      </c>
    </row>
    <row r="21" spans="1:8" ht="19.899999999999999" customHeight="1" x14ac:dyDescent="0.25">
      <c r="A21" s="49" t="s">
        <v>81</v>
      </c>
      <c r="B21" s="54" t="s">
        <v>88</v>
      </c>
      <c r="C21" s="56">
        <v>33</v>
      </c>
      <c r="D21" s="49">
        <v>7</v>
      </c>
      <c r="E21" s="49">
        <v>6</v>
      </c>
      <c r="F21" s="49">
        <v>12</v>
      </c>
      <c r="G21" s="49">
        <v>4</v>
      </c>
      <c r="H21" s="49">
        <v>4</v>
      </c>
    </row>
    <row r="22" spans="1:8" ht="19.899999999999999" customHeight="1" x14ac:dyDescent="0.25">
      <c r="A22" s="51"/>
      <c r="B22" s="51"/>
      <c r="C22" s="52">
        <f>SUM(C3:C21)</f>
        <v>19702</v>
      </c>
      <c r="D22" s="51">
        <f>SUM(D3:D21)</f>
        <v>105</v>
      </c>
      <c r="E22" s="51">
        <f>SUM(E3:E21)</f>
        <v>294</v>
      </c>
      <c r="F22" s="51"/>
      <c r="G22" s="51"/>
      <c r="H22" s="51"/>
    </row>
    <row r="23" spans="1:8" ht="19.899999999999999" customHeight="1" x14ac:dyDescent="0.25">
      <c r="A23" s="51"/>
      <c r="B23" s="51"/>
      <c r="C23" s="51"/>
      <c r="D23" s="51"/>
      <c r="E23" s="51"/>
      <c r="F23" s="51"/>
      <c r="G23" s="51"/>
      <c r="H23" s="51"/>
    </row>
    <row r="24" spans="1:8" ht="19.899999999999999" customHeight="1" x14ac:dyDescent="0.25">
      <c r="A24" s="51" t="s">
        <v>108</v>
      </c>
      <c r="B24" s="51"/>
      <c r="C24" s="51"/>
      <c r="D24" s="51"/>
      <c r="E24" s="51">
        <f>D22+E22</f>
        <v>399</v>
      </c>
      <c r="F24" s="51"/>
      <c r="G24" s="51"/>
      <c r="H24" s="51"/>
    </row>
    <row r="25" spans="1:8" ht="19.899999999999999" customHeight="1" x14ac:dyDescent="0.25">
      <c r="A25" s="51" t="s">
        <v>107</v>
      </c>
      <c r="B25" s="51"/>
      <c r="C25" s="51"/>
      <c r="D25" s="51"/>
      <c r="E25" s="53">
        <f>E24/C22</f>
        <v>2.0251751091259769E-2</v>
      </c>
      <c r="F25" s="51"/>
      <c r="G25" s="51"/>
      <c r="H25" s="51"/>
    </row>
  </sheetData>
  <mergeCells count="4">
    <mergeCell ref="A1:A2"/>
    <mergeCell ref="B1:B2"/>
    <mergeCell ref="C1:C2"/>
    <mergeCell ref="D1:H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9883-DCC9-4055-9680-99411A056607}">
  <dimension ref="A1:K14"/>
  <sheetViews>
    <sheetView tabSelected="1" workbookViewId="0">
      <selection activeCell="G9" sqref="G9"/>
    </sheetView>
  </sheetViews>
  <sheetFormatPr defaultRowHeight="14.25" x14ac:dyDescent="0.2"/>
  <cols>
    <col min="1" max="1" width="23.25" customWidth="1"/>
    <col min="2" max="2" width="11.375" customWidth="1"/>
    <col min="3" max="3" width="20.125" customWidth="1"/>
    <col min="4" max="4" width="16.5" customWidth="1"/>
    <col min="6" max="6" width="14.375" customWidth="1"/>
    <col min="7" max="7" width="25.25" customWidth="1"/>
    <col min="9" max="9" width="17" customWidth="1"/>
    <col min="10" max="10" width="15.375" customWidth="1"/>
  </cols>
  <sheetData>
    <row r="1" spans="1:11" x14ac:dyDescent="0.2">
      <c r="A1" t="s">
        <v>101</v>
      </c>
    </row>
    <row r="3" spans="1:11" ht="15" x14ac:dyDescent="0.25">
      <c r="A3" s="16" t="s">
        <v>102</v>
      </c>
      <c r="B3" s="16"/>
    </row>
    <row r="4" spans="1:11" x14ac:dyDescent="0.2">
      <c r="G4" t="s">
        <v>111</v>
      </c>
    </row>
    <row r="5" spans="1:11" ht="15" x14ac:dyDescent="0.25">
      <c r="A5" s="17" t="s">
        <v>92</v>
      </c>
      <c r="B5" s="17" t="s">
        <v>103</v>
      </c>
      <c r="C5" s="17" t="s">
        <v>98</v>
      </c>
      <c r="D5" s="35" t="s">
        <v>99</v>
      </c>
      <c r="E5" s="17" t="s">
        <v>104</v>
      </c>
      <c r="G5" s="17" t="s">
        <v>92</v>
      </c>
      <c r="H5" s="17" t="s">
        <v>103</v>
      </c>
      <c r="I5" s="17" t="s">
        <v>98</v>
      </c>
      <c r="J5" s="35" t="s">
        <v>99</v>
      </c>
      <c r="K5" s="17" t="s">
        <v>104</v>
      </c>
    </row>
    <row r="6" spans="1:11" x14ac:dyDescent="0.2">
      <c r="A6" s="3"/>
      <c r="B6" s="3"/>
      <c r="C6" s="3"/>
      <c r="D6" s="36"/>
      <c r="E6" s="3"/>
      <c r="G6" s="3"/>
      <c r="H6" s="3"/>
      <c r="I6" s="3"/>
      <c r="J6" s="36"/>
      <c r="K6" s="3"/>
    </row>
    <row r="7" spans="1:11" x14ac:dyDescent="0.2">
      <c r="A7" s="18" t="s">
        <v>93</v>
      </c>
      <c r="B7" s="18">
        <v>2017</v>
      </c>
      <c r="C7" s="19">
        <v>85375</v>
      </c>
      <c r="D7" s="37">
        <v>9315</v>
      </c>
      <c r="E7" s="29">
        <f>D7/C7</f>
        <v>0.1091068814055637</v>
      </c>
      <c r="G7" s="70" t="s">
        <v>93</v>
      </c>
      <c r="H7" s="18">
        <v>2017</v>
      </c>
      <c r="I7" s="61">
        <v>85375</v>
      </c>
      <c r="J7" s="62">
        <v>9315</v>
      </c>
      <c r="K7" s="63">
        <f>J7/I7</f>
        <v>0.1091068814055637</v>
      </c>
    </row>
    <row r="8" spans="1:11" ht="15" thickBot="1" x14ac:dyDescent="0.25">
      <c r="A8" s="18" t="s">
        <v>94</v>
      </c>
      <c r="B8" s="18">
        <v>2013</v>
      </c>
      <c r="C8" s="19">
        <v>95024</v>
      </c>
      <c r="D8" s="37">
        <v>10309</v>
      </c>
      <c r="E8" s="29">
        <f t="shared" ref="E8:E12" si="0">D8/C8</f>
        <v>0.1084883818824718</v>
      </c>
      <c r="G8" s="67" t="s">
        <v>109</v>
      </c>
      <c r="H8" s="68"/>
      <c r="I8" s="69">
        <v>8220</v>
      </c>
      <c r="J8" s="69">
        <v>2384</v>
      </c>
      <c r="K8" s="69"/>
    </row>
    <row r="9" spans="1:11" ht="15" x14ac:dyDescent="0.25">
      <c r="A9" s="18" t="s">
        <v>95</v>
      </c>
      <c r="B9" s="18">
        <v>2015</v>
      </c>
      <c r="C9" s="19">
        <v>57606</v>
      </c>
      <c r="D9" s="37">
        <v>5172</v>
      </c>
      <c r="E9" s="29">
        <f t="shared" si="0"/>
        <v>8.9782314342256017E-2</v>
      </c>
      <c r="G9" s="3"/>
      <c r="H9" s="65"/>
      <c r="I9" s="66">
        <f>SUM(I7:I8)</f>
        <v>93595</v>
      </c>
      <c r="J9" s="66">
        <f>SUM(J7:J8)</f>
        <v>11699</v>
      </c>
      <c r="K9" s="71">
        <f>J9/I9</f>
        <v>0.12499599337571451</v>
      </c>
    </row>
    <row r="10" spans="1:11" x14ac:dyDescent="0.2">
      <c r="A10" s="18" t="s">
        <v>96</v>
      </c>
      <c r="B10" s="18">
        <v>2013</v>
      </c>
      <c r="C10" s="19">
        <v>30882</v>
      </c>
      <c r="D10" s="37">
        <v>1913</v>
      </c>
      <c r="E10" s="29">
        <f t="shared" si="0"/>
        <v>6.1945469852988794E-2</v>
      </c>
      <c r="G10" s="60" t="s">
        <v>110</v>
      </c>
      <c r="H10" s="3"/>
      <c r="I10" s="64"/>
      <c r="J10" s="64"/>
      <c r="K10" s="64"/>
    </row>
    <row r="11" spans="1:11" ht="15" thickBot="1" x14ac:dyDescent="0.25">
      <c r="A11" s="22" t="s">
        <v>97</v>
      </c>
      <c r="B11" s="22">
        <v>2014</v>
      </c>
      <c r="C11" s="23">
        <v>19702</v>
      </c>
      <c r="D11" s="38">
        <v>399</v>
      </c>
      <c r="E11" s="31">
        <f t="shared" si="0"/>
        <v>2.0251751091259769E-2</v>
      </c>
      <c r="G11" s="3"/>
      <c r="H11" s="3"/>
      <c r="I11" s="64"/>
      <c r="J11" s="64"/>
      <c r="K11" s="64"/>
    </row>
    <row r="12" spans="1:11" ht="15" x14ac:dyDescent="0.25">
      <c r="A12" s="20" t="s">
        <v>100</v>
      </c>
      <c r="B12" s="20"/>
      <c r="C12" s="21">
        <f>SUM(C7:C11)</f>
        <v>288589</v>
      </c>
      <c r="D12" s="39">
        <f>SUM(D7:D11)</f>
        <v>27108</v>
      </c>
      <c r="E12" s="30">
        <f t="shared" si="0"/>
        <v>9.3932894185156046E-2</v>
      </c>
    </row>
    <row r="13" spans="1:11" x14ac:dyDescent="0.2">
      <c r="E13" s="3"/>
    </row>
    <row r="14" spans="1:11" ht="15" x14ac:dyDescent="0.25">
      <c r="A14" s="32" t="s">
        <v>105</v>
      </c>
      <c r="B14" s="33">
        <v>2018</v>
      </c>
      <c r="C14" s="34">
        <v>303600</v>
      </c>
      <c r="D14" s="40">
        <v>17782</v>
      </c>
      <c r="E14" s="29">
        <f>D14/C14</f>
        <v>5.8570487483530963E-2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688B0D-4FAF-4496-8419-7ABCB3B23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044A6-BA8B-4AFB-B49C-F268A08F2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98BDF-30F3-41C8-93D9-183677E0BC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Figure 1 - Powerstream (16-17)</vt:lpstr>
      <vt:lpstr>Figure 2 - Horizon (13)</vt:lpstr>
      <vt:lpstr>Figure 3 - Enersource (15)</vt:lpstr>
      <vt:lpstr>Figure 4 - Brampton (13)</vt:lpstr>
      <vt:lpstr>Figure 5 - Guelph (14)</vt:lpstr>
      <vt:lpstr>Figure 6 - Results</vt:lpstr>
      <vt:lpstr>'Figure 6 - Results'!Print_Area</vt:lpstr>
    </vt:vector>
  </TitlesOfParts>
  <Company>Horizon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Hirad Cheraghi</dc:creator>
  <cp:lastModifiedBy>Shelley Grice</cp:lastModifiedBy>
  <cp:lastPrinted>2019-10-16T22:26:13Z</cp:lastPrinted>
  <dcterms:created xsi:type="dcterms:W3CDTF">2019-10-05T15:41:18Z</dcterms:created>
  <dcterms:modified xsi:type="dcterms:W3CDTF">2019-11-18T07:15:55Z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