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Files\Client Files\School Energy Coalition\Hydro One Distribution\Hydro One Norfolk MAADs\"/>
    </mc:Choice>
  </mc:AlternateContent>
  <xr:revisionPtr revIDLastSave="0" documentId="13_ncr:1_{BEB7A0E1-48DA-4436-B1FD-C6FC97469CF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14" i="1" l="1"/>
  <c r="H114" i="1"/>
  <c r="E114" i="1"/>
  <c r="L115" i="1"/>
  <c r="H115" i="1"/>
  <c r="E115" i="1"/>
  <c r="L83" i="1"/>
  <c r="H83" i="1"/>
  <c r="E83" i="1"/>
  <c r="L110" i="1"/>
  <c r="L109" i="1"/>
  <c r="L108" i="1"/>
  <c r="L107" i="1"/>
  <c r="L106" i="1"/>
  <c r="L105" i="1"/>
  <c r="L104" i="1"/>
  <c r="L103" i="1"/>
  <c r="L102" i="1"/>
  <c r="L101" i="1"/>
  <c r="L100" i="1"/>
  <c r="H110" i="1"/>
  <c r="H109" i="1"/>
  <c r="H108" i="1"/>
  <c r="H107" i="1"/>
  <c r="H106" i="1"/>
  <c r="H105" i="1"/>
  <c r="H104" i="1"/>
  <c r="H103" i="1"/>
  <c r="H102" i="1"/>
  <c r="H101" i="1"/>
  <c r="H100" i="1"/>
  <c r="E110" i="1"/>
  <c r="E109" i="1"/>
  <c r="E108" i="1"/>
  <c r="E107" i="1"/>
  <c r="E106" i="1"/>
  <c r="E105" i="1"/>
  <c r="E104" i="1"/>
  <c r="E103" i="1"/>
  <c r="E102" i="1"/>
  <c r="E101" i="1"/>
  <c r="E100" i="1"/>
  <c r="L85" i="1"/>
  <c r="L84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H85" i="1"/>
  <c r="H84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E85" i="1"/>
  <c r="E84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K112" i="1"/>
  <c r="J112" i="1"/>
  <c r="G112" i="1"/>
  <c r="F112" i="1"/>
  <c r="D112" i="1"/>
  <c r="C112" i="1"/>
  <c r="K87" i="1"/>
  <c r="J87" i="1"/>
  <c r="G87" i="1"/>
  <c r="F87" i="1"/>
  <c r="D87" i="1"/>
  <c r="C87" i="1"/>
  <c r="N84" i="1" l="1"/>
  <c r="I39" i="1"/>
  <c r="M43" i="1"/>
  <c r="N82" i="1"/>
  <c r="N83" i="1"/>
  <c r="M10" i="1"/>
  <c r="E112" i="1"/>
  <c r="N115" i="1"/>
  <c r="H112" i="1"/>
  <c r="I104" i="1"/>
  <c r="I18" i="1"/>
  <c r="I74" i="1"/>
  <c r="I34" i="1"/>
  <c r="I66" i="1"/>
  <c r="M9" i="1"/>
  <c r="M17" i="1"/>
  <c r="M33" i="1"/>
  <c r="M41" i="1"/>
  <c r="M49" i="1"/>
  <c r="M57" i="1"/>
  <c r="M65" i="1"/>
  <c r="M73" i="1"/>
  <c r="M81" i="1"/>
  <c r="M108" i="1"/>
  <c r="M101" i="1"/>
  <c r="M109" i="1"/>
  <c r="N45" i="1"/>
  <c r="N13" i="1"/>
  <c r="N37" i="1"/>
  <c r="N61" i="1"/>
  <c r="M115" i="1"/>
  <c r="M83" i="1"/>
  <c r="I114" i="1"/>
  <c r="N114" i="1"/>
  <c r="M114" i="1"/>
  <c r="I115" i="1"/>
  <c r="I83" i="1"/>
  <c r="N20" i="1"/>
  <c r="N28" i="1"/>
  <c r="N85" i="1"/>
  <c r="M38" i="1"/>
  <c r="M80" i="1"/>
  <c r="M18" i="1"/>
  <c r="M26" i="1"/>
  <c r="M34" i="1"/>
  <c r="M42" i="1"/>
  <c r="M50" i="1"/>
  <c r="M58" i="1"/>
  <c r="N23" i="1"/>
  <c r="N31" i="1"/>
  <c r="N55" i="1"/>
  <c r="N71" i="1"/>
  <c r="N79" i="1"/>
  <c r="M85" i="1"/>
  <c r="I80" i="1"/>
  <c r="I78" i="1"/>
  <c r="I15" i="1"/>
  <c r="I47" i="1"/>
  <c r="I63" i="1"/>
  <c r="M19" i="1"/>
  <c r="M84" i="1"/>
  <c r="N16" i="1"/>
  <c r="N24" i="1"/>
  <c r="N48" i="1"/>
  <c r="N72" i="1"/>
  <c r="M12" i="1"/>
  <c r="M20" i="1"/>
  <c r="M28" i="1"/>
  <c r="M36" i="1"/>
  <c r="M44" i="1"/>
  <c r="N10" i="1"/>
  <c r="N42" i="1"/>
  <c r="N58" i="1"/>
  <c r="M14" i="1"/>
  <c r="M22" i="1"/>
  <c r="M30" i="1"/>
  <c r="M46" i="1"/>
  <c r="M78" i="1"/>
  <c r="M106" i="1"/>
  <c r="M103" i="1"/>
  <c r="N43" i="1"/>
  <c r="M61" i="1"/>
  <c r="M7" i="1"/>
  <c r="M15" i="1"/>
  <c r="M23" i="1"/>
  <c r="M31" i="1"/>
  <c r="M39" i="1"/>
  <c r="M47" i="1"/>
  <c r="M55" i="1"/>
  <c r="M71" i="1"/>
  <c r="M107" i="1"/>
  <c r="I67" i="1"/>
  <c r="N63" i="1"/>
  <c r="N14" i="1"/>
  <c r="N38" i="1"/>
  <c r="N46" i="1"/>
  <c r="N54" i="1"/>
  <c r="N62" i="1"/>
  <c r="N70" i="1"/>
  <c r="N77" i="1"/>
  <c r="I71" i="1"/>
  <c r="M8" i="1"/>
  <c r="M16" i="1"/>
  <c r="M24" i="1"/>
  <c r="M32" i="1"/>
  <c r="M40" i="1"/>
  <c r="M48" i="1"/>
  <c r="M56" i="1"/>
  <c r="M64" i="1"/>
  <c r="M72" i="1"/>
  <c r="M79" i="1"/>
  <c r="N104" i="1"/>
  <c r="I8" i="1"/>
  <c r="I32" i="1"/>
  <c r="I56" i="1"/>
  <c r="I64" i="1"/>
  <c r="N66" i="1"/>
  <c r="N74" i="1"/>
  <c r="N81" i="1"/>
  <c r="M66" i="1"/>
  <c r="N9" i="1"/>
  <c r="N17" i="1"/>
  <c r="I25" i="1"/>
  <c r="N33" i="1"/>
  <c r="N57" i="1"/>
  <c r="I65" i="1"/>
  <c r="N80" i="1"/>
  <c r="I58" i="1"/>
  <c r="N11" i="1"/>
  <c r="M27" i="1"/>
  <c r="M51" i="1"/>
  <c r="M59" i="1"/>
  <c r="M67" i="1"/>
  <c r="M75" i="1"/>
  <c r="M82" i="1"/>
  <c r="N76" i="1"/>
  <c r="I103" i="1"/>
  <c r="N50" i="1"/>
  <c r="M13" i="1"/>
  <c r="M37" i="1"/>
  <c r="M45" i="1"/>
  <c r="M53" i="1"/>
  <c r="M69" i="1"/>
  <c r="M54" i="1"/>
  <c r="M62" i="1"/>
  <c r="M70" i="1"/>
  <c r="M77" i="1"/>
  <c r="M105" i="1"/>
  <c r="I40" i="1"/>
  <c r="N35" i="1"/>
  <c r="I27" i="1"/>
  <c r="M104" i="1"/>
  <c r="M102" i="1"/>
  <c r="M110" i="1"/>
  <c r="I105" i="1"/>
  <c r="M100" i="1"/>
  <c r="L112" i="1"/>
  <c r="M35" i="1"/>
  <c r="M74" i="1"/>
  <c r="M11" i="1"/>
  <c r="N40" i="1"/>
  <c r="N25" i="1"/>
  <c r="N21" i="1"/>
  <c r="N29" i="1"/>
  <c r="N52" i="1"/>
  <c r="N68" i="1"/>
  <c r="I106" i="1"/>
  <c r="M25" i="1"/>
  <c r="N60" i="1"/>
  <c r="N22" i="1"/>
  <c r="N30" i="1"/>
  <c r="N53" i="1"/>
  <c r="N69" i="1"/>
  <c r="M76" i="1"/>
  <c r="M68" i="1"/>
  <c r="M60" i="1"/>
  <c r="M52" i="1"/>
  <c r="M29" i="1"/>
  <c r="M21" i="1"/>
  <c r="I26" i="1"/>
  <c r="I108" i="1"/>
  <c r="N102" i="1"/>
  <c r="N110" i="1"/>
  <c r="M63" i="1"/>
  <c r="I12" i="1"/>
  <c r="I28" i="1"/>
  <c r="I44" i="1"/>
  <c r="I82" i="1"/>
  <c r="N12" i="1"/>
  <c r="N36" i="1"/>
  <c r="N44" i="1"/>
  <c r="N51" i="1"/>
  <c r="N59" i="1"/>
  <c r="N67" i="1"/>
  <c r="N75" i="1"/>
  <c r="I102" i="1"/>
  <c r="I110" i="1"/>
  <c r="I59" i="1"/>
  <c r="I49" i="1"/>
  <c r="I57" i="1"/>
  <c r="I73" i="1"/>
  <c r="N26" i="1"/>
  <c r="N34" i="1"/>
  <c r="N49" i="1"/>
  <c r="N73" i="1"/>
  <c r="N105" i="1"/>
  <c r="I35" i="1"/>
  <c r="I43" i="1"/>
  <c r="I50" i="1"/>
  <c r="I81" i="1"/>
  <c r="N27" i="1"/>
  <c r="N39" i="1"/>
  <c r="I42" i="1"/>
  <c r="N103" i="1"/>
  <c r="I51" i="1"/>
  <c r="I70" i="1"/>
  <c r="I41" i="1"/>
  <c r="I48" i="1"/>
  <c r="I72" i="1"/>
  <c r="I79" i="1"/>
  <c r="N41" i="1"/>
  <c r="N64" i="1"/>
  <c r="I36" i="1"/>
  <c r="I75" i="1"/>
  <c r="N107" i="1"/>
  <c r="N7" i="1"/>
  <c r="N65" i="1"/>
  <c r="L87" i="1"/>
  <c r="I20" i="1"/>
  <c r="N19" i="1"/>
  <c r="I19" i="1"/>
  <c r="I17" i="1"/>
  <c r="I16" i="1"/>
  <c r="I11" i="1"/>
  <c r="H87" i="1"/>
  <c r="I7" i="1"/>
  <c r="I101" i="1"/>
  <c r="I109" i="1"/>
  <c r="I107" i="1"/>
  <c r="N100" i="1"/>
  <c r="N108" i="1"/>
  <c r="I100" i="1"/>
  <c r="N101" i="1"/>
  <c r="N109" i="1"/>
  <c r="N106" i="1"/>
  <c r="I31" i="1"/>
  <c r="N78" i="1"/>
  <c r="I9" i="1"/>
  <c r="I23" i="1"/>
  <c r="I33" i="1"/>
  <c r="I54" i="1"/>
  <c r="N32" i="1"/>
  <c r="N56" i="1"/>
  <c r="I24" i="1"/>
  <c r="I55" i="1"/>
  <c r="N8" i="1"/>
  <c r="N15" i="1"/>
  <c r="I62" i="1"/>
  <c r="I77" i="1"/>
  <c r="N47" i="1"/>
  <c r="I10" i="1"/>
  <c r="I13" i="1"/>
  <c r="I21" i="1"/>
  <c r="I29" i="1"/>
  <c r="I37" i="1"/>
  <c r="I45" i="1"/>
  <c r="I52" i="1"/>
  <c r="I60" i="1"/>
  <c r="I68" i="1"/>
  <c r="I76" i="1"/>
  <c r="I84" i="1"/>
  <c r="I14" i="1"/>
  <c r="I22" i="1"/>
  <c r="I30" i="1"/>
  <c r="I38" i="1"/>
  <c r="I46" i="1"/>
  <c r="I53" i="1"/>
  <c r="I61" i="1"/>
  <c r="I69" i="1"/>
  <c r="I85" i="1"/>
  <c r="E87" i="1"/>
  <c r="N18" i="1"/>
  <c r="M87" i="1" l="1"/>
  <c r="I112" i="1"/>
  <c r="M112" i="1"/>
  <c r="N112" i="1"/>
  <c r="I87" i="1"/>
  <c r="N87" i="1"/>
</calcChain>
</file>

<file path=xl/sharedStrings.xml><?xml version="1.0" encoding="utf-8"?>
<sst xmlns="http://schemas.openxmlformats.org/spreadsheetml/2006/main" count="206" uniqueCount="109">
  <si>
    <t>Hydro One (Ailsa Craig)</t>
  </si>
  <si>
    <t>Hydro One (Arkona)</t>
  </si>
  <si>
    <t>Hydro One (Arnprior</t>
  </si>
  <si>
    <t>Hydro One (Artemesia)</t>
  </si>
  <si>
    <t>Hydro One (Bancroft)</t>
  </si>
  <si>
    <t>Hydro One (Bath)</t>
  </si>
  <si>
    <t>Hydro One (Blandford-Blenheim)</t>
  </si>
  <si>
    <t>Hydro One (Blyth)</t>
  </si>
  <si>
    <t>Hydro One (Bobcaygeon)</t>
  </si>
  <si>
    <t>Hydro One (Brighton)</t>
  </si>
  <si>
    <t>Hydro One (Brockville)</t>
  </si>
  <si>
    <t>Hydro One (Caledon  CH 02)</t>
  </si>
  <si>
    <t>Hydro One (Caledon OH 01)</t>
  </si>
  <si>
    <t>Hydro One (Campbellford/Seymour)</t>
  </si>
  <si>
    <t>Hydro One (Carleton Place)</t>
  </si>
  <si>
    <t>Hydro One (Cavan-Millbrook-N. Monaghan)</t>
  </si>
  <si>
    <t>Hydro One (Chalk River)</t>
  </si>
  <si>
    <t>Hydro One (Champlain Twp.)</t>
  </si>
  <si>
    <t>Hydro One (Clarence-Rockland)</t>
  </si>
  <si>
    <t>Hydro One (Cobden)</t>
  </si>
  <si>
    <t>Hydro One (Deep River)</t>
  </si>
  <si>
    <t>Hydro One (Deseronto)</t>
  </si>
  <si>
    <t>Hydro One (Dryden)</t>
  </si>
  <si>
    <t>Hydro One (Dundalk)</t>
  </si>
  <si>
    <t>Hydro One (Durham)</t>
  </si>
  <si>
    <t>Hydro One (Eganville)</t>
  </si>
  <si>
    <t>Hydro One (Erin)</t>
  </si>
  <si>
    <t>Hydro One (Exeter)</t>
  </si>
  <si>
    <t>Hydro One (Forest)</t>
  </si>
  <si>
    <t>Hydro One (Georgian Bay Energy - Chatsworth)</t>
  </si>
  <si>
    <t>Hydro One (Georgian Bay Energy - Owen Sound)</t>
  </si>
  <si>
    <t>Hydro One (Georgina)</t>
  </si>
  <si>
    <t>Hydro One (Glencoe)</t>
  </si>
  <si>
    <t>Hydro One (Grand Bend)</t>
  </si>
  <si>
    <t>Hydro One (Hastings)</t>
  </si>
  <si>
    <t>Hydro One (Havelock-Belmont-Methuen)</t>
  </si>
  <si>
    <t>Hydro One (Kirkfield)</t>
  </si>
  <si>
    <t>Hydro One (Larder Lake)</t>
  </si>
  <si>
    <t>Hydro One (Latchford)</t>
  </si>
  <si>
    <t>Hydro One (Lindsay)</t>
  </si>
  <si>
    <t>Hydro One (Lucan/Granton)</t>
  </si>
  <si>
    <t>Hydro One (Mapleton Twp.)</t>
  </si>
  <si>
    <t>Hydro One (Markdale)</t>
  </si>
  <si>
    <t>Hydro One (Marmora)</t>
  </si>
  <si>
    <t>Hydro One (McGarry Twp.)</t>
  </si>
  <si>
    <t>Hydro One (Meaford)</t>
  </si>
  <si>
    <t>Hydro One (Middlesex Centre)</t>
  </si>
  <si>
    <t>Hydro One (Napanee)</t>
  </si>
  <si>
    <t>Hydro One (Nipigon Twp.)</t>
  </si>
  <si>
    <t>Hydro One (North Dorchester Twp.)</t>
  </si>
  <si>
    <t>Hydro One (North Dundas Twp.)</t>
  </si>
  <si>
    <t>Hydro One (North Glengarry Twp.)</t>
  </si>
  <si>
    <t>Hydro One (North Grenville - Kemptville)</t>
  </si>
  <si>
    <t>Hydro One (North Perth - Listowel)</t>
  </si>
  <si>
    <t>Hydro One (North Stormont)</t>
  </si>
  <si>
    <t>Hydro One (Omemee)</t>
  </si>
  <si>
    <t>Hydro One (Perth East Twp.)</t>
  </si>
  <si>
    <t>Hydro One (Perth)</t>
  </si>
  <si>
    <t>Hydro One (Quinte West - Frankford)</t>
  </si>
  <si>
    <t>Hydro One (Quinte West - Trenton)</t>
  </si>
  <si>
    <t>Hydro One (Rainy River)</t>
  </si>
  <si>
    <t>Hydro One (Ramara Twp.)</t>
  </si>
  <si>
    <t>Hydro One (Red Rock Twp.)</t>
  </si>
  <si>
    <t>Hydro One (Russell)</t>
  </si>
  <si>
    <t>Hydro One (Schreiber Twp.)</t>
  </si>
  <si>
    <t>Hydro One (Severn Twp)</t>
  </si>
  <si>
    <t>Hydro One (Shelburne)</t>
  </si>
  <si>
    <t>Hydro One (Smiths Falls)</t>
  </si>
  <si>
    <t>Hydro One (South Bruce Peninsula - Wiarton)</t>
  </si>
  <si>
    <t>Hydro One (South River)</t>
  </si>
  <si>
    <t>Hydro One (Springwater Twp.)</t>
  </si>
  <si>
    <t>Hydro One (Stirling-Rawdon Twp.)</t>
  </si>
  <si>
    <t>Hydro One (Thedford)</t>
  </si>
  <si>
    <t>Hydro One (Thessalon)</t>
  </si>
  <si>
    <t>Hydro One (Thorndale)</t>
  </si>
  <si>
    <t>Hydro One (Thorold)</t>
  </si>
  <si>
    <t>Hydro One (Tweed)</t>
  </si>
  <si>
    <t>Hydro One (Wardsville)</t>
  </si>
  <si>
    <t>Hydro One (Warkworth)</t>
  </si>
  <si>
    <t>Hydro One (Whitchurch-Stouffville)</t>
  </si>
  <si>
    <t>Hydro One (Woodville)</t>
  </si>
  <si>
    <t>Hydro One (Wyoming)</t>
  </si>
  <si>
    <t>Acquired Distributor</t>
  </si>
  <si>
    <t>Rate Class</t>
  </si>
  <si>
    <t>2005 Dx. Rates</t>
  </si>
  <si>
    <t>Fixed</t>
  </si>
  <si>
    <t>Variable</t>
  </si>
  <si>
    <t>Annual</t>
  </si>
  <si>
    <t>Inc. 2005 to 2013</t>
  </si>
  <si>
    <t>2013 Dx. Rates</t>
  </si>
  <si>
    <t>2019 Dx. Rates</t>
  </si>
  <si>
    <t>Inc. 2013 to 2019</t>
  </si>
  <si>
    <t>Inc. 2005 to 2019</t>
  </si>
  <si>
    <t>Hydro One (Prince Edward County)</t>
  </si>
  <si>
    <t>Hydro One (South Glengarry)</t>
  </si>
  <si>
    <t>Hydro One (Arran-Elderside)</t>
  </si>
  <si>
    <t>Monthly Consumption</t>
  </si>
  <si>
    <t>Hydro One (Centre Hastings)</t>
  </si>
  <si>
    <t>Hydro One (Fenelon Falls)</t>
  </si>
  <si>
    <t>Hydro One (Lanark Highlands)</t>
  </si>
  <si>
    <t>Hydro One (Malahide Twp.)</t>
  </si>
  <si>
    <t>Hydro One (West Elgin)</t>
  </si>
  <si>
    <t>Hydro One Legacy</t>
  </si>
  <si>
    <t>Averages - Hydro One Urban Acquireds</t>
  </si>
  <si>
    <t>Averages - Hydro One Medium Density Acquireds</t>
  </si>
  <si>
    <t>kW</t>
  </si>
  <si>
    <t>GSd</t>
  </si>
  <si>
    <t>UGd</t>
  </si>
  <si>
    <t>Comparison of Distribution Rate Increases 2005 to 2013 to 2019 - Hydro One Acquired Distributors - Small General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</si>
</sst>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.00000"/>
    <numFmt numFmtId="166" formatCode="0.0000%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Border="1"/>
    <xf numFmtId="165" fontId="0" fillId="0" borderId="1" xfId="0" applyNumberFormat="1" applyBorder="1"/>
    <xf numFmtId="0" fontId="1" fillId="0" borderId="10" xfId="0" applyFont="1" applyBorder="1"/>
    <xf numFmtId="0" fontId="1" fillId="2" borderId="10" xfId="0" applyFont="1" applyFill="1" applyBorder="1"/>
    <xf numFmtId="0" fontId="2" fillId="0" borderId="12" xfId="0" applyFont="1" applyBorder="1"/>
    <xf numFmtId="165" fontId="0" fillId="0" borderId="13" xfId="0" applyNumberFormat="1" applyBorder="1"/>
    <xf numFmtId="0" fontId="1" fillId="0" borderId="2" xfId="0" applyFont="1" applyBorder="1"/>
    <xf numFmtId="0" fontId="0" fillId="0" borderId="17" xfId="0" applyBorder="1"/>
    <xf numFmtId="164" fontId="0" fillId="0" borderId="4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2" xfId="0" applyNumberFormat="1" applyBorder="1"/>
    <xf numFmtId="10" fontId="0" fillId="0" borderId="23" xfId="0" applyNumberFormat="1" applyBorder="1"/>
    <xf numFmtId="10" fontId="0" fillId="0" borderId="24" xfId="0" applyNumberFormat="1" applyBorder="1"/>
    <xf numFmtId="10" fontId="0" fillId="0" borderId="27" xfId="0" applyNumberFormat="1" applyBorder="1"/>
    <xf numFmtId="10" fontId="0" fillId="0" borderId="28" xfId="0" applyNumberFormat="1" applyBorder="1"/>
    <xf numFmtId="164" fontId="0" fillId="0" borderId="12" xfId="0" applyNumberFormat="1" applyBorder="1"/>
    <xf numFmtId="0" fontId="1" fillId="0" borderId="8" xfId="0" applyFont="1" applyBorder="1"/>
    <xf numFmtId="0" fontId="1" fillId="0" borderId="16" xfId="0" applyFont="1" applyBorder="1"/>
    <xf numFmtId="164" fontId="0" fillId="0" borderId="8" xfId="0" applyNumberFormat="1" applyBorder="1"/>
    <xf numFmtId="165" fontId="0" fillId="0" borderId="3" xfId="0" applyNumberFormat="1" applyBorder="1"/>
    <xf numFmtId="164" fontId="0" fillId="0" borderId="9" xfId="0" applyNumberFormat="1" applyBorder="1"/>
    <xf numFmtId="164" fontId="0" fillId="0" borderId="29" xfId="0" applyNumberFormat="1" applyBorder="1"/>
    <xf numFmtId="164" fontId="0" fillId="0" borderId="16" xfId="0" applyNumberFormat="1" applyBorder="1"/>
    <xf numFmtId="10" fontId="0" fillId="0" borderId="22" xfId="0" applyNumberForma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0" fontId="0" fillId="0" borderId="26" xfId="0" applyNumberFormat="1" applyBorder="1"/>
    <xf numFmtId="0" fontId="1" fillId="0" borderId="12" xfId="0" applyFont="1" applyBorder="1"/>
    <xf numFmtId="0" fontId="1" fillId="0" borderId="17" xfId="0" applyFont="1" applyBorder="1"/>
    <xf numFmtId="164" fontId="0" fillId="0" borderId="14" xfId="0" applyNumberFormat="1" applyBorder="1"/>
    <xf numFmtId="164" fontId="0" fillId="0" borderId="18" xfId="0" applyNumberFormat="1" applyBorder="1"/>
    <xf numFmtId="164" fontId="0" fillId="0" borderId="17" xfId="0" applyNumberFormat="1" applyBorder="1"/>
    <xf numFmtId="0" fontId="4" fillId="0" borderId="12" xfId="0" applyFont="1" applyBorder="1"/>
    <xf numFmtId="0" fontId="0" fillId="0" borderId="8" xfId="0" applyBorder="1"/>
    <xf numFmtId="0" fontId="0" fillId="0" borderId="16" xfId="0" applyBorder="1"/>
    <xf numFmtId="0" fontId="0" fillId="0" borderId="9" xfId="0" applyBorder="1"/>
    <xf numFmtId="0" fontId="0" fillId="0" borderId="29" xfId="0" applyBorder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/>
    <xf numFmtId="0" fontId="0" fillId="0" borderId="0" xfId="0" applyFont="1" applyAlignment="1"/>
    <xf numFmtId="164" fontId="0" fillId="0" borderId="34" xfId="0" applyNumberFormat="1" applyBorder="1"/>
    <xf numFmtId="164" fontId="0" fillId="0" borderId="35" xfId="0" applyNumberFormat="1" applyBorder="1"/>
    <xf numFmtId="0" fontId="0" fillId="0" borderId="5" xfId="0" applyBorder="1"/>
    <xf numFmtId="0" fontId="2" fillId="0" borderId="5" xfId="0" applyFont="1" applyBorder="1"/>
    <xf numFmtId="164" fontId="0" fillId="0" borderId="5" xfId="0" applyNumberFormat="1" applyBorder="1"/>
    <xf numFmtId="165" fontId="0" fillId="0" borderId="5" xfId="0" applyNumberFormat="1" applyBorder="1"/>
    <xf numFmtId="10" fontId="0" fillId="0" borderId="5" xfId="0" applyNumberFormat="1" applyBorder="1"/>
    <xf numFmtId="166" fontId="0" fillId="0" borderId="0" xfId="0" applyNumberFormat="1" applyBorder="1"/>
    <xf numFmtId="10" fontId="0" fillId="0" borderId="0" xfId="0" applyNumberFormat="1"/>
    <xf numFmtId="10" fontId="2" fillId="0" borderId="0" xfId="0" applyNumberFormat="1" applyFont="1" applyBorder="1"/>
    <xf numFmtId="10" fontId="0" fillId="0" borderId="0" xfId="0" applyNumberFormat="1" applyBorder="1"/>
    <xf numFmtId="0" fontId="4" fillId="0" borderId="36" xfId="0" applyFont="1" applyBorder="1"/>
    <xf numFmtId="0" fontId="1" fillId="0" borderId="37" xfId="0" applyFont="1" applyBorder="1"/>
    <xf numFmtId="164" fontId="0" fillId="0" borderId="36" xfId="0" applyNumberFormat="1" applyBorder="1"/>
    <xf numFmtId="165" fontId="0" fillId="0" borderId="38" xfId="0" applyNumberFormat="1" applyBorder="1"/>
    <xf numFmtId="164" fontId="0" fillId="0" borderId="39" xfId="0" applyNumberFormat="1" applyBorder="1"/>
    <xf numFmtId="164" fontId="0" fillId="0" borderId="40" xfId="0" applyNumberFormat="1" applyBorder="1"/>
    <xf numFmtId="164" fontId="0" fillId="0" borderId="37" xfId="0" applyNumberFormat="1" applyBorder="1"/>
    <xf numFmtId="10" fontId="0" fillId="0" borderId="41" xfId="0" applyNumberFormat="1" applyBorder="1"/>
    <xf numFmtId="10" fontId="0" fillId="0" borderId="42" xfId="0" applyNumberFormat="1" applyBorder="1"/>
    <xf numFmtId="0" fontId="2" fillId="0" borderId="21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0" fillId="0" borderId="31" xfId="0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2" fillId="0" borderId="19" xfId="0" quotePrefix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0" fillId="0" borderId="3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36"/>
  <sheetViews>
    <sheetView tabSelected="1" topLeftCell="A106" zoomScaleNormal="100" workbookViewId="0">
      <selection activeCell="U12" sqref="U12"/>
    </sheetView>
  </sheetViews>
  <sheetFormatPr defaultRowHeight="14.4" x14ac:dyDescent="0.3"/>
  <cols>
    <col min="1" max="1" width="44.6640625" customWidth="1"/>
    <col min="2" max="2" width="6.109375" customWidth="1"/>
    <col min="3" max="8" width="10.77734375" customWidth="1"/>
    <col min="9" max="9" width="10" bestFit="1" customWidth="1"/>
    <col min="10" max="12" width="10.77734375" customWidth="1"/>
    <col min="17" max="17" width="8.88671875" style="54"/>
    <col min="18" max="18" width="11.21875" customWidth="1"/>
  </cols>
  <sheetData>
    <row r="1" spans="1:23" ht="18" x14ac:dyDescent="0.35">
      <c r="A1" s="42" t="s">
        <v>108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23" ht="18" x14ac:dyDescent="0.3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23" x14ac:dyDescent="0.3">
      <c r="A3" s="44" t="s">
        <v>96</v>
      </c>
      <c r="B3" s="45"/>
      <c r="C3" s="44">
        <v>250</v>
      </c>
      <c r="D3" s="44" t="s">
        <v>105</v>
      </c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23" ht="15" thickBot="1" x14ac:dyDescent="0.35"/>
    <row r="5" spans="1:23" ht="14.4" customHeight="1" x14ac:dyDescent="0.3">
      <c r="A5" s="72" t="s">
        <v>82</v>
      </c>
      <c r="B5" s="70" t="s">
        <v>83</v>
      </c>
      <c r="C5" s="74" t="s">
        <v>84</v>
      </c>
      <c r="D5" s="75"/>
      <c r="E5" s="76"/>
      <c r="F5" s="77" t="s">
        <v>89</v>
      </c>
      <c r="G5" s="75"/>
      <c r="H5" s="75"/>
      <c r="I5" s="66" t="s">
        <v>88</v>
      </c>
      <c r="J5" s="77" t="s">
        <v>90</v>
      </c>
      <c r="K5" s="75"/>
      <c r="L5" s="75"/>
      <c r="M5" s="66" t="s">
        <v>91</v>
      </c>
      <c r="N5" s="68" t="s">
        <v>92</v>
      </c>
      <c r="O5" s="1"/>
      <c r="P5" s="1"/>
      <c r="Q5" s="55"/>
      <c r="R5" s="1"/>
      <c r="S5" s="1"/>
      <c r="T5" s="1"/>
      <c r="U5" s="1"/>
      <c r="V5" s="1"/>
      <c r="W5" s="1"/>
    </row>
    <row r="6" spans="1:23" ht="15" thickBot="1" x14ac:dyDescent="0.35">
      <c r="A6" s="73"/>
      <c r="B6" s="71"/>
      <c r="C6" s="26" t="s">
        <v>85</v>
      </c>
      <c r="D6" s="27" t="s">
        <v>86</v>
      </c>
      <c r="E6" s="28" t="s">
        <v>87</v>
      </c>
      <c r="F6" s="29" t="s">
        <v>85</v>
      </c>
      <c r="G6" s="27" t="s">
        <v>86</v>
      </c>
      <c r="H6" s="30" t="s">
        <v>87</v>
      </c>
      <c r="I6" s="78"/>
      <c r="J6" s="29" t="s">
        <v>85</v>
      </c>
      <c r="K6" s="27" t="s">
        <v>86</v>
      </c>
      <c r="L6" s="30" t="s">
        <v>87</v>
      </c>
      <c r="M6" s="67"/>
      <c r="N6" s="69"/>
      <c r="O6" s="1"/>
      <c r="P6" s="1"/>
      <c r="Q6" s="56"/>
      <c r="R6" s="1"/>
      <c r="S6" s="1"/>
      <c r="T6" s="1"/>
      <c r="U6" s="1"/>
      <c r="V6" s="1"/>
      <c r="W6" s="1"/>
    </row>
    <row r="7" spans="1:23" x14ac:dyDescent="0.3">
      <c r="A7" s="18" t="s">
        <v>0</v>
      </c>
      <c r="B7" s="19" t="s">
        <v>106</v>
      </c>
      <c r="C7" s="20">
        <v>13.11</v>
      </c>
      <c r="D7" s="21">
        <v>3.35</v>
      </c>
      <c r="E7" s="46">
        <f>+(C7*12)+(D7*$C$3*12)</f>
        <v>10207.32</v>
      </c>
      <c r="F7" s="23">
        <v>55.62</v>
      </c>
      <c r="G7" s="21">
        <v>11.37</v>
      </c>
      <c r="H7" s="24">
        <f t="shared" ref="H7:H69" si="0">+(F7*12)+(G7*$C$3*12)</f>
        <v>34777.440000000002</v>
      </c>
      <c r="I7" s="25">
        <f>+(H7-E7)/E7</f>
        <v>2.4071078402558168</v>
      </c>
      <c r="J7" s="23">
        <v>106.94</v>
      </c>
      <c r="K7" s="21">
        <v>20.253</v>
      </c>
      <c r="L7" s="24">
        <f t="shared" ref="L7:L69" si="1">+(J7*12)+(K7*$C$3*12)</f>
        <v>62042.28</v>
      </c>
      <c r="M7" s="25">
        <f>+(L7-H7)/H7</f>
        <v>0.78398064952451918</v>
      </c>
      <c r="N7" s="31">
        <f t="shared" ref="N7:N38" si="2">+(L7-E7)/E7</f>
        <v>5.0782144578596533</v>
      </c>
      <c r="O7" s="1"/>
      <c r="P7" s="1"/>
      <c r="Q7" s="56"/>
      <c r="R7" s="53"/>
      <c r="S7" s="1"/>
      <c r="T7" s="1"/>
      <c r="U7" s="1"/>
      <c r="V7" s="1"/>
      <c r="W7" s="1"/>
    </row>
    <row r="8" spans="1:23" x14ac:dyDescent="0.3">
      <c r="A8" s="3" t="s">
        <v>1</v>
      </c>
      <c r="B8" s="7" t="s">
        <v>106</v>
      </c>
      <c r="C8" s="10">
        <v>1.82</v>
      </c>
      <c r="D8" s="2">
        <v>1.58</v>
      </c>
      <c r="E8" s="22">
        <f t="shared" ref="E8:E70" si="3">+(C8*12)+(D8*$C$3*12)</f>
        <v>4761.84</v>
      </c>
      <c r="F8" s="9">
        <v>55.62</v>
      </c>
      <c r="G8" s="2">
        <v>11.37</v>
      </c>
      <c r="H8" s="12">
        <f t="shared" si="0"/>
        <v>34777.440000000002</v>
      </c>
      <c r="I8" s="13">
        <f t="shared" ref="I8:I70" si="4">+(H8-E8)/E8</f>
        <v>6.3033617257194701</v>
      </c>
      <c r="J8" s="9">
        <v>106.94</v>
      </c>
      <c r="K8" s="2">
        <v>20.253</v>
      </c>
      <c r="L8" s="12">
        <f t="shared" si="1"/>
        <v>62042.28</v>
      </c>
      <c r="M8" s="13">
        <f t="shared" ref="M8:M70" si="5">+(L8-H8)/H8</f>
        <v>0.78398064952451918</v>
      </c>
      <c r="N8" s="15">
        <f t="shared" si="2"/>
        <v>12.029055995161535</v>
      </c>
      <c r="O8" s="1"/>
      <c r="P8" s="1"/>
      <c r="Q8" s="56"/>
      <c r="R8" s="53"/>
      <c r="S8" s="1"/>
      <c r="T8" s="1"/>
      <c r="U8" s="1"/>
      <c r="V8" s="1"/>
      <c r="W8" s="1"/>
    </row>
    <row r="9" spans="1:23" x14ac:dyDescent="0.3">
      <c r="A9" s="3" t="s">
        <v>2</v>
      </c>
      <c r="B9" s="7" t="s">
        <v>106</v>
      </c>
      <c r="C9" s="10">
        <v>16.36</v>
      </c>
      <c r="D9" s="2">
        <v>2.96</v>
      </c>
      <c r="E9" s="22">
        <f t="shared" si="3"/>
        <v>9076.32</v>
      </c>
      <c r="F9" s="9">
        <v>55.62</v>
      </c>
      <c r="G9" s="2">
        <v>11.37</v>
      </c>
      <c r="H9" s="12">
        <f t="shared" si="0"/>
        <v>34777.440000000002</v>
      </c>
      <c r="I9" s="13">
        <f t="shared" si="4"/>
        <v>2.8316674599397116</v>
      </c>
      <c r="J9" s="9">
        <v>106.94</v>
      </c>
      <c r="K9" s="2">
        <v>20.253</v>
      </c>
      <c r="L9" s="12">
        <f t="shared" si="1"/>
        <v>62042.28</v>
      </c>
      <c r="M9" s="13">
        <f t="shared" si="5"/>
        <v>0.78398064952451918</v>
      </c>
      <c r="N9" s="15">
        <f t="shared" si="2"/>
        <v>5.8356206039452116</v>
      </c>
      <c r="O9" s="1"/>
      <c r="P9" s="1"/>
      <c r="Q9" s="56"/>
      <c r="R9" s="53"/>
      <c r="S9" s="1"/>
      <c r="T9" s="1"/>
      <c r="U9" s="1"/>
      <c r="V9" s="1"/>
      <c r="W9" s="1"/>
    </row>
    <row r="10" spans="1:23" x14ac:dyDescent="0.3">
      <c r="A10" s="3" t="s">
        <v>95</v>
      </c>
      <c r="B10" s="7" t="s">
        <v>106</v>
      </c>
      <c r="C10" s="10">
        <v>6.32</v>
      </c>
      <c r="D10" s="2">
        <v>2.63</v>
      </c>
      <c r="E10" s="22">
        <f t="shared" si="3"/>
        <v>7965.84</v>
      </c>
      <c r="F10" s="9">
        <v>55.62</v>
      </c>
      <c r="G10" s="2">
        <v>11.37</v>
      </c>
      <c r="H10" s="12">
        <f t="shared" si="0"/>
        <v>34777.440000000002</v>
      </c>
      <c r="I10" s="13">
        <f t="shared" si="4"/>
        <v>3.3658220601970417</v>
      </c>
      <c r="J10" s="9">
        <v>106.94</v>
      </c>
      <c r="K10" s="2">
        <v>20.253</v>
      </c>
      <c r="L10" s="12">
        <f t="shared" si="1"/>
        <v>62042.28</v>
      </c>
      <c r="M10" s="13">
        <f t="shared" si="5"/>
        <v>0.78398064952451918</v>
      </c>
      <c r="N10" s="15">
        <f t="shared" si="2"/>
        <v>6.7885420746587934</v>
      </c>
      <c r="O10" s="1"/>
      <c r="P10" s="1"/>
      <c r="Q10" s="56"/>
      <c r="R10" s="53"/>
      <c r="S10" s="1"/>
      <c r="T10" s="1"/>
      <c r="U10" s="1"/>
      <c r="V10" s="1"/>
      <c r="W10" s="1"/>
    </row>
    <row r="11" spans="1:23" x14ac:dyDescent="0.3">
      <c r="A11" s="3" t="s">
        <v>3</v>
      </c>
      <c r="B11" s="7" t="s">
        <v>106</v>
      </c>
      <c r="C11" s="10">
        <v>14.95</v>
      </c>
      <c r="D11" s="2">
        <v>4.4000000000000004</v>
      </c>
      <c r="E11" s="22">
        <f t="shared" si="3"/>
        <v>13379.4</v>
      </c>
      <c r="F11" s="9">
        <v>55.62</v>
      </c>
      <c r="G11" s="2">
        <v>11.37</v>
      </c>
      <c r="H11" s="12">
        <f t="shared" si="0"/>
        <v>34777.440000000002</v>
      </c>
      <c r="I11" s="13">
        <f t="shared" si="4"/>
        <v>1.599327324095251</v>
      </c>
      <c r="J11" s="9">
        <v>106.94</v>
      </c>
      <c r="K11" s="2">
        <v>20.253</v>
      </c>
      <c r="L11" s="12">
        <f t="shared" si="1"/>
        <v>62042.28</v>
      </c>
      <c r="M11" s="13">
        <f t="shared" si="5"/>
        <v>0.78398064952451918</v>
      </c>
      <c r="N11" s="15">
        <f t="shared" si="2"/>
        <v>3.6371496479662766</v>
      </c>
      <c r="O11" s="1"/>
      <c r="P11" s="1"/>
      <c r="Q11" s="56"/>
      <c r="R11" s="53"/>
      <c r="S11" s="1"/>
      <c r="T11" s="1"/>
      <c r="U11" s="1"/>
      <c r="V11" s="1"/>
      <c r="W11" s="1"/>
    </row>
    <row r="12" spans="1:23" x14ac:dyDescent="0.3">
      <c r="A12" s="3" t="s">
        <v>4</v>
      </c>
      <c r="B12" s="7" t="s">
        <v>106</v>
      </c>
      <c r="C12" s="10">
        <v>18.78</v>
      </c>
      <c r="D12" s="2">
        <v>2.96</v>
      </c>
      <c r="E12" s="22">
        <f t="shared" si="3"/>
        <v>9105.36</v>
      </c>
      <c r="F12" s="9">
        <v>55.62</v>
      </c>
      <c r="G12" s="2">
        <v>11.37</v>
      </c>
      <c r="H12" s="12">
        <f t="shared" si="0"/>
        <v>34777.440000000002</v>
      </c>
      <c r="I12" s="13">
        <f t="shared" si="4"/>
        <v>2.819447007037613</v>
      </c>
      <c r="J12" s="9">
        <v>106.94</v>
      </c>
      <c r="K12" s="2">
        <v>20.253</v>
      </c>
      <c r="L12" s="12">
        <f t="shared" si="1"/>
        <v>62042.28</v>
      </c>
      <c r="M12" s="13">
        <f t="shared" si="5"/>
        <v>0.78398064952451918</v>
      </c>
      <c r="N12" s="15">
        <f t="shared" si="2"/>
        <v>5.8138195524394414</v>
      </c>
      <c r="O12" s="1"/>
      <c r="P12" s="1"/>
      <c r="Q12" s="56"/>
      <c r="R12" s="53"/>
      <c r="S12" s="1"/>
      <c r="T12" s="1"/>
      <c r="U12" s="1"/>
      <c r="V12" s="1"/>
      <c r="W12" s="1"/>
    </row>
    <row r="13" spans="1:23" x14ac:dyDescent="0.3">
      <c r="A13" s="3" t="s">
        <v>5</v>
      </c>
      <c r="B13" s="7" t="s">
        <v>106</v>
      </c>
      <c r="C13" s="10">
        <v>7.78</v>
      </c>
      <c r="D13" s="2">
        <v>3.01</v>
      </c>
      <c r="E13" s="22">
        <f t="shared" si="3"/>
        <v>9123.36</v>
      </c>
      <c r="F13" s="9">
        <v>55.62</v>
      </c>
      <c r="G13" s="2">
        <v>11.37</v>
      </c>
      <c r="H13" s="12">
        <f t="shared" si="0"/>
        <v>34777.440000000002</v>
      </c>
      <c r="I13" s="13">
        <f t="shared" si="4"/>
        <v>2.8119114010627664</v>
      </c>
      <c r="J13" s="9">
        <v>106.94</v>
      </c>
      <c r="K13" s="2">
        <v>20.253</v>
      </c>
      <c r="L13" s="12">
        <f t="shared" si="1"/>
        <v>62042.28</v>
      </c>
      <c r="M13" s="13">
        <f t="shared" si="5"/>
        <v>0.78398064952451918</v>
      </c>
      <c r="N13" s="15">
        <f t="shared" si="2"/>
        <v>5.8003761771978741</v>
      </c>
      <c r="O13" s="1"/>
      <c r="P13" s="1"/>
      <c r="Q13" s="56"/>
      <c r="R13" s="53"/>
      <c r="S13" s="1"/>
      <c r="T13" s="1"/>
      <c r="U13" s="1"/>
      <c r="V13" s="1"/>
      <c r="W13" s="1"/>
    </row>
    <row r="14" spans="1:23" x14ac:dyDescent="0.3">
      <c r="A14" s="3" t="s">
        <v>6</v>
      </c>
      <c r="B14" s="7" t="s">
        <v>106</v>
      </c>
      <c r="C14" s="10">
        <v>18.34</v>
      </c>
      <c r="D14" s="2">
        <v>2.9</v>
      </c>
      <c r="E14" s="22">
        <f t="shared" si="3"/>
        <v>8920.08</v>
      </c>
      <c r="F14" s="9">
        <v>55.62</v>
      </c>
      <c r="G14" s="2">
        <v>11.37</v>
      </c>
      <c r="H14" s="12">
        <f t="shared" si="0"/>
        <v>34777.440000000002</v>
      </c>
      <c r="I14" s="13">
        <f t="shared" si="4"/>
        <v>2.8987811768504321</v>
      </c>
      <c r="J14" s="9">
        <v>106.94</v>
      </c>
      <c r="K14" s="2">
        <v>20.253</v>
      </c>
      <c r="L14" s="12">
        <f t="shared" si="1"/>
        <v>62042.28</v>
      </c>
      <c r="M14" s="13">
        <f t="shared" si="5"/>
        <v>0.78398064952451918</v>
      </c>
      <c r="N14" s="15">
        <f t="shared" si="2"/>
        <v>5.9553501762316028</v>
      </c>
      <c r="O14" s="1"/>
      <c r="P14" s="1"/>
      <c r="Q14" s="56"/>
      <c r="R14" s="53"/>
      <c r="S14" s="1"/>
      <c r="T14" s="1"/>
      <c r="U14" s="1"/>
      <c r="V14" s="1"/>
      <c r="W14" s="1"/>
    </row>
    <row r="15" spans="1:23" x14ac:dyDescent="0.3">
      <c r="A15" s="3" t="s">
        <v>7</v>
      </c>
      <c r="B15" s="7" t="s">
        <v>106</v>
      </c>
      <c r="C15" s="10">
        <v>16.559999999999999</v>
      </c>
      <c r="D15" s="2">
        <v>2.69</v>
      </c>
      <c r="E15" s="22">
        <f t="shared" si="3"/>
        <v>8268.7199999999993</v>
      </c>
      <c r="F15" s="9">
        <v>55.62</v>
      </c>
      <c r="G15" s="2">
        <v>11.37</v>
      </c>
      <c r="H15" s="12">
        <f t="shared" si="0"/>
        <v>34777.440000000002</v>
      </c>
      <c r="I15" s="13">
        <f t="shared" si="4"/>
        <v>3.2059036948886894</v>
      </c>
      <c r="J15" s="9">
        <v>106.94</v>
      </c>
      <c r="K15" s="2">
        <v>20.253</v>
      </c>
      <c r="L15" s="12">
        <f t="shared" si="1"/>
        <v>62042.28</v>
      </c>
      <c r="M15" s="13">
        <f t="shared" si="5"/>
        <v>0.78398064952451918</v>
      </c>
      <c r="N15" s="15">
        <f t="shared" si="2"/>
        <v>6.5032508054450995</v>
      </c>
      <c r="O15" s="1"/>
      <c r="P15" s="1"/>
      <c r="Q15" s="56"/>
      <c r="R15" s="53"/>
      <c r="S15" s="1"/>
      <c r="T15" s="1"/>
      <c r="U15" s="1"/>
      <c r="V15" s="1"/>
      <c r="W15" s="1"/>
    </row>
    <row r="16" spans="1:23" x14ac:dyDescent="0.3">
      <c r="A16" s="3" t="s">
        <v>8</v>
      </c>
      <c r="B16" s="7" t="s">
        <v>106</v>
      </c>
      <c r="C16" s="10">
        <v>17.82</v>
      </c>
      <c r="D16" s="2">
        <v>3.48</v>
      </c>
      <c r="E16" s="22">
        <f t="shared" si="3"/>
        <v>10653.84</v>
      </c>
      <c r="F16" s="9">
        <v>55.62</v>
      </c>
      <c r="G16" s="2">
        <v>11.37</v>
      </c>
      <c r="H16" s="12">
        <f t="shared" si="0"/>
        <v>34777.440000000002</v>
      </c>
      <c r="I16" s="13">
        <f t="shared" si="4"/>
        <v>2.264310333175644</v>
      </c>
      <c r="J16" s="9">
        <v>106.94</v>
      </c>
      <c r="K16" s="2">
        <v>20.253</v>
      </c>
      <c r="L16" s="12">
        <f t="shared" si="1"/>
        <v>62042.28</v>
      </c>
      <c r="M16" s="13">
        <f t="shared" si="5"/>
        <v>0.78398064952451918</v>
      </c>
      <c r="N16" s="15">
        <f t="shared" si="2"/>
        <v>4.8234664684282853</v>
      </c>
      <c r="O16" s="1"/>
      <c r="P16" s="1"/>
      <c r="Q16" s="56"/>
      <c r="R16" s="53"/>
      <c r="S16" s="1"/>
      <c r="T16" s="1"/>
      <c r="U16" s="1"/>
      <c r="V16" s="1"/>
      <c r="W16" s="1"/>
    </row>
    <row r="17" spans="1:23" x14ac:dyDescent="0.3">
      <c r="A17" s="3" t="s">
        <v>9</v>
      </c>
      <c r="B17" s="7" t="s">
        <v>106</v>
      </c>
      <c r="C17" s="10">
        <v>17.579999999999998</v>
      </c>
      <c r="D17" s="2">
        <v>3.39</v>
      </c>
      <c r="E17" s="22">
        <f t="shared" si="3"/>
        <v>10380.959999999999</v>
      </c>
      <c r="F17" s="9">
        <v>55.62</v>
      </c>
      <c r="G17" s="2">
        <v>11.37</v>
      </c>
      <c r="H17" s="12">
        <f t="shared" si="0"/>
        <v>34777.440000000002</v>
      </c>
      <c r="I17" s="13">
        <f t="shared" si="4"/>
        <v>2.3501179081703429</v>
      </c>
      <c r="J17" s="9">
        <v>106.94</v>
      </c>
      <c r="K17" s="2">
        <v>20.253</v>
      </c>
      <c r="L17" s="12">
        <f t="shared" si="1"/>
        <v>62042.28</v>
      </c>
      <c r="M17" s="13">
        <f t="shared" si="5"/>
        <v>0.78398064952451918</v>
      </c>
      <c r="N17" s="15">
        <f t="shared" si="2"/>
        <v>4.9765455218014525</v>
      </c>
      <c r="O17" s="1"/>
      <c r="P17" s="1"/>
      <c r="Q17" s="56"/>
      <c r="R17" s="53"/>
      <c r="S17" s="1"/>
      <c r="T17" s="1"/>
      <c r="U17" s="1"/>
      <c r="V17" s="1"/>
      <c r="W17" s="1"/>
    </row>
    <row r="18" spans="1:23" x14ac:dyDescent="0.3">
      <c r="A18" s="3" t="s">
        <v>11</v>
      </c>
      <c r="B18" s="7" t="s">
        <v>106</v>
      </c>
      <c r="C18" s="10">
        <v>18.62</v>
      </c>
      <c r="D18" s="2">
        <v>4.58</v>
      </c>
      <c r="E18" s="22">
        <f t="shared" si="3"/>
        <v>13963.44</v>
      </c>
      <c r="F18" s="9">
        <v>55.62</v>
      </c>
      <c r="G18" s="2">
        <v>11.37</v>
      </c>
      <c r="H18" s="12">
        <f t="shared" si="0"/>
        <v>34777.440000000002</v>
      </c>
      <c r="I18" s="13">
        <f t="shared" si="4"/>
        <v>1.4906068991595194</v>
      </c>
      <c r="J18" s="9">
        <v>106.94</v>
      </c>
      <c r="K18" s="2">
        <v>20.253</v>
      </c>
      <c r="L18" s="12">
        <f t="shared" si="1"/>
        <v>62042.28</v>
      </c>
      <c r="M18" s="13">
        <f t="shared" si="5"/>
        <v>0.78398064952451918</v>
      </c>
      <c r="N18" s="15">
        <f t="shared" si="2"/>
        <v>3.4431945136728483</v>
      </c>
      <c r="O18" s="1"/>
      <c r="P18" s="1"/>
      <c r="Q18" s="56"/>
      <c r="R18" s="53"/>
      <c r="S18" s="1"/>
      <c r="T18" s="1"/>
      <c r="U18" s="1"/>
      <c r="V18" s="1"/>
      <c r="W18" s="1"/>
    </row>
    <row r="19" spans="1:23" x14ac:dyDescent="0.3">
      <c r="A19" s="3" t="s">
        <v>13</v>
      </c>
      <c r="B19" s="7" t="s">
        <v>106</v>
      </c>
      <c r="C19" s="10">
        <v>12.21</v>
      </c>
      <c r="D19" s="2">
        <v>3.01</v>
      </c>
      <c r="E19" s="22">
        <f t="shared" si="3"/>
        <v>9176.52</v>
      </c>
      <c r="F19" s="9">
        <v>55.62</v>
      </c>
      <c r="G19" s="2">
        <v>11.37</v>
      </c>
      <c r="H19" s="12">
        <f t="shared" si="0"/>
        <v>34777.440000000002</v>
      </c>
      <c r="I19" s="13">
        <f t="shared" si="4"/>
        <v>2.78982882399864</v>
      </c>
      <c r="J19" s="9">
        <v>106.94</v>
      </c>
      <c r="K19" s="2">
        <v>20.253</v>
      </c>
      <c r="L19" s="12">
        <f t="shared" si="1"/>
        <v>62042.28</v>
      </c>
      <c r="M19" s="13">
        <f t="shared" si="5"/>
        <v>0.78398064952451918</v>
      </c>
      <c r="N19" s="15">
        <f t="shared" si="2"/>
        <v>5.7609812870238386</v>
      </c>
      <c r="O19" s="1"/>
      <c r="P19" s="1"/>
      <c r="Q19" s="56"/>
      <c r="R19" s="53"/>
      <c r="S19" s="1"/>
      <c r="T19" s="1"/>
      <c r="U19" s="1"/>
      <c r="V19" s="1"/>
      <c r="W19" s="1"/>
    </row>
    <row r="20" spans="1:23" x14ac:dyDescent="0.3">
      <c r="A20" s="3" t="s">
        <v>15</v>
      </c>
      <c r="B20" s="7" t="s">
        <v>106</v>
      </c>
      <c r="C20" s="10">
        <v>17.079999999999998</v>
      </c>
      <c r="D20" s="2">
        <v>3.74</v>
      </c>
      <c r="E20" s="22">
        <f t="shared" si="3"/>
        <v>11424.96</v>
      </c>
      <c r="F20" s="9">
        <v>55.62</v>
      </c>
      <c r="G20" s="2">
        <v>11.37</v>
      </c>
      <c r="H20" s="12">
        <f t="shared" si="0"/>
        <v>34777.440000000002</v>
      </c>
      <c r="I20" s="13">
        <f t="shared" si="4"/>
        <v>2.043987900176456</v>
      </c>
      <c r="J20" s="9">
        <v>106.94</v>
      </c>
      <c r="K20" s="2">
        <v>20.253</v>
      </c>
      <c r="L20" s="12">
        <f t="shared" si="1"/>
        <v>62042.28</v>
      </c>
      <c r="M20" s="13">
        <f t="shared" si="5"/>
        <v>0.78398064952451918</v>
      </c>
      <c r="N20" s="15">
        <f t="shared" si="2"/>
        <v>4.4304155113015717</v>
      </c>
      <c r="O20" s="1"/>
      <c r="P20" s="1"/>
      <c r="Q20" s="56"/>
      <c r="R20" s="53"/>
      <c r="S20" s="1"/>
      <c r="T20" s="1"/>
      <c r="U20" s="1"/>
      <c r="V20" s="1"/>
      <c r="W20" s="1"/>
    </row>
    <row r="21" spans="1:23" x14ac:dyDescent="0.3">
      <c r="A21" s="3" t="s">
        <v>97</v>
      </c>
      <c r="B21" s="7" t="s">
        <v>106</v>
      </c>
      <c r="C21" s="10">
        <v>13.96</v>
      </c>
      <c r="D21" s="2">
        <v>2.46</v>
      </c>
      <c r="E21" s="22">
        <f t="shared" si="3"/>
        <v>7547.52</v>
      </c>
      <c r="F21" s="9">
        <v>55.62</v>
      </c>
      <c r="G21" s="2">
        <v>11.37</v>
      </c>
      <c r="H21" s="12">
        <f t="shared" si="0"/>
        <v>34777.440000000002</v>
      </c>
      <c r="I21" s="13">
        <f t="shared" si="4"/>
        <v>3.6077969982192828</v>
      </c>
      <c r="J21" s="9">
        <v>106.94</v>
      </c>
      <c r="K21" s="2">
        <v>20.253</v>
      </c>
      <c r="L21" s="12">
        <f t="shared" si="1"/>
        <v>62042.28</v>
      </c>
      <c r="M21" s="13">
        <f t="shared" si="5"/>
        <v>0.78398064952451918</v>
      </c>
      <c r="N21" s="15">
        <f t="shared" si="2"/>
        <v>7.2202206817603649</v>
      </c>
      <c r="O21" s="1"/>
      <c r="P21" s="1"/>
      <c r="Q21" s="56"/>
      <c r="R21" s="53"/>
      <c r="S21" s="1"/>
      <c r="T21" s="1"/>
      <c r="U21" s="1"/>
      <c r="V21" s="1"/>
      <c r="W21" s="1"/>
    </row>
    <row r="22" spans="1:23" x14ac:dyDescent="0.3">
      <c r="A22" s="3" t="s">
        <v>16</v>
      </c>
      <c r="B22" s="7" t="s">
        <v>106</v>
      </c>
      <c r="C22" s="10">
        <v>16.32</v>
      </c>
      <c r="D22" s="2">
        <v>4.5599999999999996</v>
      </c>
      <c r="E22" s="22">
        <f t="shared" si="3"/>
        <v>13875.84</v>
      </c>
      <c r="F22" s="9">
        <v>55.62</v>
      </c>
      <c r="G22" s="2">
        <v>11.37</v>
      </c>
      <c r="H22" s="12">
        <f t="shared" si="0"/>
        <v>34777.440000000002</v>
      </c>
      <c r="I22" s="13">
        <f t="shared" si="4"/>
        <v>1.5063304275633045</v>
      </c>
      <c r="J22" s="9">
        <v>106.94</v>
      </c>
      <c r="K22" s="2">
        <v>20.253</v>
      </c>
      <c r="L22" s="12">
        <f t="shared" si="1"/>
        <v>62042.28</v>
      </c>
      <c r="M22" s="13">
        <f t="shared" si="5"/>
        <v>0.78398064952451918</v>
      </c>
      <c r="N22" s="15">
        <f t="shared" si="2"/>
        <v>3.4712449840874502</v>
      </c>
      <c r="O22" s="1"/>
      <c r="P22" s="1"/>
      <c r="Q22" s="56"/>
      <c r="R22" s="53"/>
      <c r="S22" s="1"/>
      <c r="T22" s="1"/>
      <c r="U22" s="1"/>
      <c r="V22" s="1"/>
      <c r="W22" s="1"/>
    </row>
    <row r="23" spans="1:23" x14ac:dyDescent="0.3">
      <c r="A23" s="3" t="s">
        <v>17</v>
      </c>
      <c r="B23" s="7" t="s">
        <v>106</v>
      </c>
      <c r="C23" s="10">
        <v>15.73</v>
      </c>
      <c r="D23" s="2">
        <v>2.31</v>
      </c>
      <c r="E23" s="22">
        <f t="shared" si="3"/>
        <v>7118.76</v>
      </c>
      <c r="F23" s="9">
        <v>55.62</v>
      </c>
      <c r="G23" s="2">
        <v>11.37</v>
      </c>
      <c r="H23" s="12">
        <f t="shared" si="0"/>
        <v>34777.440000000002</v>
      </c>
      <c r="I23" s="13">
        <f t="shared" si="4"/>
        <v>3.885322724744197</v>
      </c>
      <c r="J23" s="9">
        <v>106.94</v>
      </c>
      <c r="K23" s="2">
        <v>20.253</v>
      </c>
      <c r="L23" s="12">
        <f t="shared" si="1"/>
        <v>62042.28</v>
      </c>
      <c r="M23" s="13">
        <f t="shared" si="5"/>
        <v>0.78398064952451918</v>
      </c>
      <c r="N23" s="15">
        <f t="shared" si="2"/>
        <v>7.7153212076260465</v>
      </c>
      <c r="O23" s="1"/>
      <c r="P23" s="1"/>
      <c r="Q23" s="56"/>
      <c r="R23" s="53"/>
      <c r="S23" s="1"/>
      <c r="T23" s="1"/>
      <c r="U23" s="1"/>
      <c r="V23" s="1"/>
      <c r="W23" s="1"/>
    </row>
    <row r="24" spans="1:23" x14ac:dyDescent="0.3">
      <c r="A24" s="3" t="s">
        <v>18</v>
      </c>
      <c r="B24" s="7" t="s">
        <v>106</v>
      </c>
      <c r="C24" s="10">
        <v>5.07</v>
      </c>
      <c r="D24" s="2">
        <v>2.0699999999999998</v>
      </c>
      <c r="E24" s="22">
        <f t="shared" si="3"/>
        <v>6270.84</v>
      </c>
      <c r="F24" s="9">
        <v>55.62</v>
      </c>
      <c r="G24" s="2">
        <v>11.37</v>
      </c>
      <c r="H24" s="12">
        <f t="shared" si="0"/>
        <v>34777.440000000002</v>
      </c>
      <c r="I24" s="13">
        <f t="shared" si="4"/>
        <v>4.5458981571846833</v>
      </c>
      <c r="J24" s="9">
        <v>106.94</v>
      </c>
      <c r="K24" s="2">
        <v>20.253</v>
      </c>
      <c r="L24" s="12">
        <f t="shared" si="1"/>
        <v>62042.28</v>
      </c>
      <c r="M24" s="13">
        <f t="shared" si="5"/>
        <v>0.78398064952451918</v>
      </c>
      <c r="N24" s="15">
        <f t="shared" si="2"/>
        <v>8.8937749966511657</v>
      </c>
      <c r="O24" s="1"/>
      <c r="P24" s="1"/>
      <c r="Q24" s="56"/>
      <c r="R24" s="53"/>
      <c r="S24" s="1"/>
      <c r="T24" s="1"/>
      <c r="U24" s="1"/>
      <c r="V24" s="1"/>
      <c r="W24" s="1"/>
    </row>
    <row r="25" spans="1:23" x14ac:dyDescent="0.3">
      <c r="A25" s="3" t="s">
        <v>19</v>
      </c>
      <c r="B25" s="7" t="s">
        <v>106</v>
      </c>
      <c r="C25" s="10">
        <v>16.8</v>
      </c>
      <c r="D25" s="2">
        <v>5.19</v>
      </c>
      <c r="E25" s="22">
        <f t="shared" si="3"/>
        <v>15771.6</v>
      </c>
      <c r="F25" s="9">
        <v>55.62</v>
      </c>
      <c r="G25" s="2">
        <v>11.37</v>
      </c>
      <c r="H25" s="12">
        <f t="shared" si="0"/>
        <v>34777.440000000002</v>
      </c>
      <c r="I25" s="13">
        <f t="shared" si="4"/>
        <v>1.2050673362246065</v>
      </c>
      <c r="J25" s="9">
        <v>106.94</v>
      </c>
      <c r="K25" s="2">
        <v>20.253</v>
      </c>
      <c r="L25" s="12">
        <f t="shared" si="1"/>
        <v>62042.28</v>
      </c>
      <c r="M25" s="13">
        <f t="shared" si="5"/>
        <v>0.78398064952451918</v>
      </c>
      <c r="N25" s="15">
        <f t="shared" si="2"/>
        <v>2.9337974587232747</v>
      </c>
      <c r="O25" s="1"/>
      <c r="P25" s="1"/>
      <c r="Q25" s="56"/>
      <c r="R25" s="53"/>
      <c r="S25" s="1"/>
      <c r="T25" s="1"/>
      <c r="U25" s="1"/>
      <c r="V25" s="1"/>
      <c r="W25" s="1"/>
    </row>
    <row r="26" spans="1:23" x14ac:dyDescent="0.3">
      <c r="A26" s="3" t="s">
        <v>20</v>
      </c>
      <c r="B26" s="7" t="s">
        <v>106</v>
      </c>
      <c r="C26" s="10">
        <v>18.41</v>
      </c>
      <c r="D26" s="2">
        <v>5.75</v>
      </c>
      <c r="E26" s="22">
        <f t="shared" si="3"/>
        <v>17470.919999999998</v>
      </c>
      <c r="F26" s="9">
        <v>55.62</v>
      </c>
      <c r="G26" s="2">
        <v>11.37</v>
      </c>
      <c r="H26" s="12">
        <f t="shared" si="0"/>
        <v>34777.440000000002</v>
      </c>
      <c r="I26" s="13">
        <f t="shared" si="4"/>
        <v>0.99059007768337359</v>
      </c>
      <c r="J26" s="9">
        <v>106.94</v>
      </c>
      <c r="K26" s="2">
        <v>20.253</v>
      </c>
      <c r="L26" s="12">
        <f t="shared" si="1"/>
        <v>62042.28</v>
      </c>
      <c r="M26" s="13">
        <f t="shared" si="5"/>
        <v>0.78398064952451918</v>
      </c>
      <c r="N26" s="15">
        <f t="shared" si="2"/>
        <v>2.5511741797226479</v>
      </c>
      <c r="O26" s="1"/>
      <c r="P26" s="1"/>
      <c r="Q26" s="56"/>
      <c r="R26" s="53"/>
      <c r="S26" s="1"/>
      <c r="T26" s="1"/>
      <c r="U26" s="1"/>
      <c r="V26" s="1"/>
      <c r="W26" s="1"/>
    </row>
    <row r="27" spans="1:23" x14ac:dyDescent="0.3">
      <c r="A27" s="3" t="s">
        <v>21</v>
      </c>
      <c r="B27" s="7" t="s">
        <v>106</v>
      </c>
      <c r="C27" s="10">
        <v>7.37</v>
      </c>
      <c r="D27" s="2">
        <v>3.08</v>
      </c>
      <c r="E27" s="22">
        <f t="shared" si="3"/>
        <v>9328.44</v>
      </c>
      <c r="F27" s="9">
        <v>55.62</v>
      </c>
      <c r="G27" s="2">
        <v>11.37</v>
      </c>
      <c r="H27" s="12">
        <f t="shared" si="0"/>
        <v>34777.440000000002</v>
      </c>
      <c r="I27" s="13">
        <f t="shared" si="4"/>
        <v>2.7281088799413404</v>
      </c>
      <c r="J27" s="9">
        <v>106.94</v>
      </c>
      <c r="K27" s="2">
        <v>20.253</v>
      </c>
      <c r="L27" s="12">
        <f t="shared" si="1"/>
        <v>62042.28</v>
      </c>
      <c r="M27" s="13">
        <f t="shared" si="5"/>
        <v>0.78398064952451918</v>
      </c>
      <c r="N27" s="15">
        <f t="shared" si="2"/>
        <v>5.650874101135881</v>
      </c>
      <c r="O27" s="1"/>
      <c r="P27" s="1"/>
      <c r="Q27" s="56"/>
      <c r="R27" s="53"/>
      <c r="S27" s="1"/>
      <c r="T27" s="1"/>
      <c r="U27" s="1"/>
      <c r="V27" s="1"/>
      <c r="W27" s="1"/>
    </row>
    <row r="28" spans="1:23" x14ac:dyDescent="0.3">
      <c r="A28" s="3" t="s">
        <v>23</v>
      </c>
      <c r="B28" s="7" t="s">
        <v>106</v>
      </c>
      <c r="C28" s="10">
        <v>18.11</v>
      </c>
      <c r="D28" s="2">
        <v>4.1399999999999997</v>
      </c>
      <c r="E28" s="22">
        <f t="shared" si="3"/>
        <v>12637.32</v>
      </c>
      <c r="F28" s="9">
        <v>55.62</v>
      </c>
      <c r="G28" s="2">
        <v>11.37</v>
      </c>
      <c r="H28" s="12">
        <f t="shared" si="0"/>
        <v>34777.440000000002</v>
      </c>
      <c r="I28" s="13">
        <f t="shared" si="4"/>
        <v>1.7519632327107333</v>
      </c>
      <c r="J28" s="9">
        <v>106.94</v>
      </c>
      <c r="K28" s="2">
        <v>20.253</v>
      </c>
      <c r="L28" s="12">
        <f t="shared" si="1"/>
        <v>62042.28</v>
      </c>
      <c r="M28" s="13">
        <f t="shared" si="5"/>
        <v>0.78398064952451918</v>
      </c>
      <c r="N28" s="15">
        <f t="shared" si="2"/>
        <v>3.9094491553588893</v>
      </c>
      <c r="O28" s="1"/>
      <c r="P28" s="1"/>
      <c r="Q28" s="56"/>
      <c r="R28" s="53"/>
      <c r="S28" s="1"/>
      <c r="T28" s="1"/>
      <c r="U28" s="1"/>
      <c r="V28" s="1"/>
      <c r="W28" s="1"/>
    </row>
    <row r="29" spans="1:23" x14ac:dyDescent="0.3">
      <c r="A29" s="3" t="s">
        <v>24</v>
      </c>
      <c r="B29" s="7" t="s">
        <v>106</v>
      </c>
      <c r="C29" s="10">
        <v>18.55</v>
      </c>
      <c r="D29" s="2">
        <v>3.45</v>
      </c>
      <c r="E29" s="22">
        <f t="shared" si="3"/>
        <v>10572.6</v>
      </c>
      <c r="F29" s="9">
        <v>55.62</v>
      </c>
      <c r="G29" s="2">
        <v>11.37</v>
      </c>
      <c r="H29" s="12">
        <f t="shared" si="0"/>
        <v>34777.440000000002</v>
      </c>
      <c r="I29" s="13">
        <f t="shared" si="4"/>
        <v>2.2893933374950346</v>
      </c>
      <c r="J29" s="9">
        <v>106.94</v>
      </c>
      <c r="K29" s="2">
        <v>20.253</v>
      </c>
      <c r="L29" s="12">
        <f t="shared" si="1"/>
        <v>62042.28</v>
      </c>
      <c r="M29" s="13">
        <f t="shared" si="5"/>
        <v>0.78398064952451918</v>
      </c>
      <c r="N29" s="15">
        <f t="shared" si="2"/>
        <v>4.8682140627660173</v>
      </c>
      <c r="O29" s="1"/>
      <c r="P29" s="1"/>
      <c r="Q29" s="56"/>
      <c r="R29" s="53"/>
      <c r="S29" s="1"/>
      <c r="T29" s="1"/>
      <c r="U29" s="1"/>
      <c r="V29" s="1"/>
      <c r="W29" s="1"/>
    </row>
    <row r="30" spans="1:23" x14ac:dyDescent="0.3">
      <c r="A30" s="3" t="s">
        <v>25</v>
      </c>
      <c r="B30" s="7" t="s">
        <v>106</v>
      </c>
      <c r="C30" s="10">
        <v>16.34</v>
      </c>
      <c r="D30" s="2">
        <v>5.88</v>
      </c>
      <c r="E30" s="22">
        <f t="shared" si="3"/>
        <v>17836.080000000002</v>
      </c>
      <c r="F30" s="9">
        <v>55.62</v>
      </c>
      <c r="G30" s="2">
        <v>11.37</v>
      </c>
      <c r="H30" s="12">
        <f t="shared" si="0"/>
        <v>34777.440000000002</v>
      </c>
      <c r="I30" s="13">
        <f t="shared" si="4"/>
        <v>0.94983651116164536</v>
      </c>
      <c r="J30" s="9">
        <v>106.94</v>
      </c>
      <c r="K30" s="2">
        <v>20.253</v>
      </c>
      <c r="L30" s="12">
        <f t="shared" si="1"/>
        <v>62042.28</v>
      </c>
      <c r="M30" s="13">
        <f t="shared" si="5"/>
        <v>0.78398064952451918</v>
      </c>
      <c r="N30" s="15">
        <f t="shared" si="2"/>
        <v>2.4784706056487744</v>
      </c>
      <c r="O30" s="1"/>
      <c r="P30" s="1"/>
      <c r="Q30" s="56"/>
      <c r="R30" s="53"/>
      <c r="S30" s="1"/>
      <c r="T30" s="1"/>
      <c r="U30" s="1"/>
      <c r="V30" s="1"/>
      <c r="W30" s="1"/>
    </row>
    <row r="31" spans="1:23" x14ac:dyDescent="0.3">
      <c r="A31" s="3" t="s">
        <v>26</v>
      </c>
      <c r="B31" s="7" t="s">
        <v>106</v>
      </c>
      <c r="C31" s="10">
        <v>31.56</v>
      </c>
      <c r="D31" s="2">
        <v>1.89</v>
      </c>
      <c r="E31" s="22">
        <f t="shared" si="3"/>
        <v>6048.72</v>
      </c>
      <c r="F31" s="9">
        <v>55.62</v>
      </c>
      <c r="G31" s="2">
        <v>11.37</v>
      </c>
      <c r="H31" s="12">
        <f t="shared" si="0"/>
        <v>34777.440000000002</v>
      </c>
      <c r="I31" s="13">
        <f t="shared" si="4"/>
        <v>4.7495536245685042</v>
      </c>
      <c r="J31" s="9">
        <v>106.94</v>
      </c>
      <c r="K31" s="2">
        <v>20.253</v>
      </c>
      <c r="L31" s="12">
        <f t="shared" si="1"/>
        <v>62042.28</v>
      </c>
      <c r="M31" s="13">
        <f t="shared" si="5"/>
        <v>0.78398064952451918</v>
      </c>
      <c r="N31" s="15">
        <f t="shared" si="2"/>
        <v>9.2570924096337723</v>
      </c>
      <c r="O31" s="1"/>
      <c r="P31" s="1"/>
      <c r="Q31" s="56"/>
      <c r="R31" s="53"/>
      <c r="S31" s="1"/>
      <c r="T31" s="1"/>
      <c r="U31" s="1"/>
      <c r="V31" s="1"/>
      <c r="W31" s="1"/>
    </row>
    <row r="32" spans="1:23" x14ac:dyDescent="0.3">
      <c r="A32" s="3" t="s">
        <v>27</v>
      </c>
      <c r="B32" s="7" t="s">
        <v>106</v>
      </c>
      <c r="C32" s="10">
        <v>8.34</v>
      </c>
      <c r="D32" s="2">
        <v>3.29</v>
      </c>
      <c r="E32" s="22">
        <f t="shared" si="3"/>
        <v>9970.08</v>
      </c>
      <c r="F32" s="9">
        <v>55.62</v>
      </c>
      <c r="G32" s="2">
        <v>11.37</v>
      </c>
      <c r="H32" s="12">
        <f t="shared" si="0"/>
        <v>34777.440000000002</v>
      </c>
      <c r="I32" s="13">
        <f t="shared" si="4"/>
        <v>2.4881806364643011</v>
      </c>
      <c r="J32" s="9">
        <v>106.94</v>
      </c>
      <c r="K32" s="2">
        <v>20.253</v>
      </c>
      <c r="L32" s="12">
        <f t="shared" si="1"/>
        <v>62042.28</v>
      </c>
      <c r="M32" s="13">
        <f t="shared" si="5"/>
        <v>0.78398064952451918</v>
      </c>
      <c r="N32" s="15">
        <f t="shared" si="2"/>
        <v>5.2228467574984352</v>
      </c>
      <c r="O32" s="1"/>
      <c r="P32" s="1"/>
      <c r="Q32" s="56"/>
      <c r="R32" s="53"/>
      <c r="S32" s="1"/>
      <c r="T32" s="1"/>
      <c r="U32" s="1"/>
      <c r="V32" s="1"/>
      <c r="W32" s="1"/>
    </row>
    <row r="33" spans="1:23" x14ac:dyDescent="0.3">
      <c r="A33" s="3" t="s">
        <v>98</v>
      </c>
      <c r="B33" s="7" t="s">
        <v>106</v>
      </c>
      <c r="C33" s="10">
        <v>15.1</v>
      </c>
      <c r="D33" s="2">
        <v>2.42</v>
      </c>
      <c r="E33" s="22">
        <f t="shared" si="3"/>
        <v>7441.2</v>
      </c>
      <c r="F33" s="9">
        <v>55.62</v>
      </c>
      <c r="G33" s="2">
        <v>11.37</v>
      </c>
      <c r="H33" s="12">
        <f t="shared" si="0"/>
        <v>34777.440000000002</v>
      </c>
      <c r="I33" s="13">
        <f t="shared" si="4"/>
        <v>3.6736332849540401</v>
      </c>
      <c r="J33" s="9">
        <v>106.94</v>
      </c>
      <c r="K33" s="2">
        <v>20.253</v>
      </c>
      <c r="L33" s="12">
        <f t="shared" si="1"/>
        <v>62042.28</v>
      </c>
      <c r="M33" s="13">
        <f t="shared" si="5"/>
        <v>0.78398064952451918</v>
      </c>
      <c r="N33" s="15">
        <f t="shared" si="2"/>
        <v>7.3376713433317207</v>
      </c>
      <c r="O33" s="1"/>
      <c r="P33" s="1"/>
      <c r="Q33" s="56"/>
      <c r="R33" s="53"/>
      <c r="S33" s="1"/>
      <c r="T33" s="1"/>
      <c r="U33" s="1"/>
      <c r="V33" s="1"/>
      <c r="W33" s="1"/>
    </row>
    <row r="34" spans="1:23" x14ac:dyDescent="0.3">
      <c r="A34" s="3" t="s">
        <v>28</v>
      </c>
      <c r="B34" s="7" t="s">
        <v>106</v>
      </c>
      <c r="C34" s="10">
        <v>19.18</v>
      </c>
      <c r="D34" s="2">
        <v>2.99</v>
      </c>
      <c r="E34" s="22">
        <f t="shared" si="3"/>
        <v>9200.16</v>
      </c>
      <c r="F34" s="9">
        <v>55.62</v>
      </c>
      <c r="G34" s="2">
        <v>11.37</v>
      </c>
      <c r="H34" s="12">
        <f t="shared" si="0"/>
        <v>34777.440000000002</v>
      </c>
      <c r="I34" s="13">
        <f t="shared" si="4"/>
        <v>2.7800907810298954</v>
      </c>
      <c r="J34" s="9">
        <v>106.94</v>
      </c>
      <c r="K34" s="2">
        <v>20.253</v>
      </c>
      <c r="L34" s="12">
        <f t="shared" si="1"/>
        <v>62042.28</v>
      </c>
      <c r="M34" s="13">
        <f t="shared" si="5"/>
        <v>0.78398064952451918</v>
      </c>
      <c r="N34" s="15">
        <f t="shared" si="2"/>
        <v>5.7436088068033593</v>
      </c>
      <c r="O34" s="1"/>
      <c r="P34" s="1"/>
      <c r="Q34" s="56"/>
      <c r="R34" s="53"/>
      <c r="S34" s="1"/>
      <c r="T34" s="1"/>
      <c r="U34" s="1"/>
      <c r="V34" s="1"/>
      <c r="W34" s="1"/>
    </row>
    <row r="35" spans="1:23" x14ac:dyDescent="0.3">
      <c r="A35" s="3" t="s">
        <v>29</v>
      </c>
      <c r="B35" s="7" t="s">
        <v>106</v>
      </c>
      <c r="C35" s="10">
        <v>7.88</v>
      </c>
      <c r="D35" s="2">
        <v>2.91</v>
      </c>
      <c r="E35" s="22">
        <f t="shared" si="3"/>
        <v>8824.56</v>
      </c>
      <c r="F35" s="9">
        <v>55.62</v>
      </c>
      <c r="G35" s="2">
        <v>11.37</v>
      </c>
      <c r="H35" s="12">
        <f t="shared" si="0"/>
        <v>34777.440000000002</v>
      </c>
      <c r="I35" s="13">
        <f t="shared" si="4"/>
        <v>2.940982893198075</v>
      </c>
      <c r="J35" s="9">
        <v>106.94</v>
      </c>
      <c r="K35" s="2">
        <v>20.253</v>
      </c>
      <c r="L35" s="12">
        <f t="shared" si="1"/>
        <v>62042.28</v>
      </c>
      <c r="M35" s="13">
        <f t="shared" si="5"/>
        <v>0.78398064952451918</v>
      </c>
      <c r="N35" s="15">
        <f t="shared" si="2"/>
        <v>6.0306372215725208</v>
      </c>
      <c r="O35" s="1"/>
      <c r="P35" s="1"/>
      <c r="Q35" s="56"/>
      <c r="R35" s="53"/>
      <c r="S35" s="1"/>
      <c r="T35" s="1"/>
      <c r="U35" s="1"/>
      <c r="V35" s="1"/>
      <c r="W35" s="1"/>
    </row>
    <row r="36" spans="1:23" x14ac:dyDescent="0.3">
      <c r="A36" s="3" t="s">
        <v>31</v>
      </c>
      <c r="B36" s="7" t="s">
        <v>106</v>
      </c>
      <c r="C36" s="10">
        <v>13.18</v>
      </c>
      <c r="D36" s="2">
        <v>4.08</v>
      </c>
      <c r="E36" s="22">
        <f t="shared" si="3"/>
        <v>12398.16</v>
      </c>
      <c r="F36" s="9">
        <v>55.62</v>
      </c>
      <c r="G36" s="2">
        <v>11.37</v>
      </c>
      <c r="H36" s="12">
        <f t="shared" si="0"/>
        <v>34777.440000000002</v>
      </c>
      <c r="I36" s="13">
        <f t="shared" si="4"/>
        <v>1.8050484910664166</v>
      </c>
      <c r="J36" s="9">
        <v>106.94</v>
      </c>
      <c r="K36" s="2">
        <v>20.253</v>
      </c>
      <c r="L36" s="12">
        <f t="shared" si="1"/>
        <v>62042.28</v>
      </c>
      <c r="M36" s="13">
        <f t="shared" si="5"/>
        <v>0.78398064952451918</v>
      </c>
      <c r="N36" s="15">
        <f t="shared" si="2"/>
        <v>4.0041522290404377</v>
      </c>
      <c r="O36" s="1"/>
      <c r="P36" s="1"/>
      <c r="Q36" s="56"/>
      <c r="R36" s="53"/>
      <c r="S36" s="1"/>
      <c r="T36" s="1"/>
      <c r="U36" s="1"/>
      <c r="V36" s="1"/>
      <c r="W36" s="1"/>
    </row>
    <row r="37" spans="1:23" x14ac:dyDescent="0.3">
      <c r="A37" s="3" t="s">
        <v>32</v>
      </c>
      <c r="B37" s="7" t="s">
        <v>106</v>
      </c>
      <c r="C37" s="10">
        <v>8.35</v>
      </c>
      <c r="D37" s="2">
        <v>2.04</v>
      </c>
      <c r="E37" s="22">
        <f t="shared" si="3"/>
        <v>6220.2</v>
      </c>
      <c r="F37" s="9">
        <v>55.62</v>
      </c>
      <c r="G37" s="2">
        <v>11.37</v>
      </c>
      <c r="H37" s="12">
        <f t="shared" si="0"/>
        <v>34777.440000000002</v>
      </c>
      <c r="I37" s="13">
        <f t="shared" si="4"/>
        <v>4.5910485193402142</v>
      </c>
      <c r="J37" s="9">
        <v>106.94</v>
      </c>
      <c r="K37" s="2">
        <v>20.253</v>
      </c>
      <c r="L37" s="12">
        <f t="shared" si="1"/>
        <v>62042.28</v>
      </c>
      <c r="M37" s="13">
        <f t="shared" si="5"/>
        <v>0.78398064952451918</v>
      </c>
      <c r="N37" s="15">
        <f t="shared" si="2"/>
        <v>8.9743223690556579</v>
      </c>
      <c r="O37" s="1"/>
      <c r="P37" s="1"/>
      <c r="Q37" s="56"/>
      <c r="R37" s="53"/>
      <c r="S37" s="1"/>
      <c r="T37" s="1"/>
      <c r="U37" s="1"/>
      <c r="V37" s="1"/>
      <c r="W37" s="1"/>
    </row>
    <row r="38" spans="1:23" x14ac:dyDescent="0.3">
      <c r="A38" s="3" t="s">
        <v>33</v>
      </c>
      <c r="B38" s="7" t="s">
        <v>106</v>
      </c>
      <c r="C38" s="10">
        <v>17.010000000000002</v>
      </c>
      <c r="D38" s="2">
        <v>3.12</v>
      </c>
      <c r="E38" s="22">
        <f t="shared" si="3"/>
        <v>9564.1200000000008</v>
      </c>
      <c r="F38" s="9">
        <v>55.62</v>
      </c>
      <c r="G38" s="2">
        <v>11.37</v>
      </c>
      <c r="H38" s="12">
        <f t="shared" si="0"/>
        <v>34777.440000000002</v>
      </c>
      <c r="I38" s="13">
        <f t="shared" si="4"/>
        <v>2.6362404486769297</v>
      </c>
      <c r="J38" s="9">
        <v>106.94</v>
      </c>
      <c r="K38" s="2">
        <v>20.253</v>
      </c>
      <c r="L38" s="12">
        <f t="shared" si="1"/>
        <v>62042.28</v>
      </c>
      <c r="M38" s="13">
        <f t="shared" si="5"/>
        <v>0.78398064952451918</v>
      </c>
      <c r="N38" s="15">
        <f t="shared" si="2"/>
        <v>5.486982597457998</v>
      </c>
      <c r="O38" s="1"/>
      <c r="P38" s="1"/>
      <c r="Q38" s="56"/>
      <c r="R38" s="53"/>
      <c r="S38" s="1"/>
      <c r="T38" s="1"/>
      <c r="U38" s="1"/>
      <c r="V38" s="1"/>
      <c r="W38" s="1"/>
    </row>
    <row r="39" spans="1:23" x14ac:dyDescent="0.3">
      <c r="A39" s="3" t="s">
        <v>34</v>
      </c>
      <c r="B39" s="7" t="s">
        <v>106</v>
      </c>
      <c r="C39" s="10">
        <v>17.57</v>
      </c>
      <c r="D39" s="2">
        <v>4.26</v>
      </c>
      <c r="E39" s="22">
        <f t="shared" si="3"/>
        <v>12990.84</v>
      </c>
      <c r="F39" s="9">
        <v>55.62</v>
      </c>
      <c r="G39" s="2">
        <v>11.37</v>
      </c>
      <c r="H39" s="12">
        <f t="shared" si="0"/>
        <v>34777.440000000002</v>
      </c>
      <c r="I39" s="13">
        <f t="shared" si="4"/>
        <v>1.6770739998337292</v>
      </c>
      <c r="J39" s="9">
        <v>106.94</v>
      </c>
      <c r="K39" s="2">
        <v>20.253</v>
      </c>
      <c r="L39" s="12">
        <f t="shared" si="1"/>
        <v>62042.28</v>
      </c>
      <c r="M39" s="13">
        <f t="shared" si="5"/>
        <v>0.78398064952451918</v>
      </c>
      <c r="N39" s="15">
        <f t="shared" ref="N39:N70" si="6">+(L39-E39)/E39</f>
        <v>3.7758482130485791</v>
      </c>
      <c r="O39" s="1"/>
      <c r="P39" s="1"/>
      <c r="Q39" s="56"/>
      <c r="R39" s="53"/>
      <c r="S39" s="1"/>
      <c r="T39" s="1"/>
      <c r="U39" s="1"/>
      <c r="V39" s="1"/>
      <c r="W39" s="1"/>
    </row>
    <row r="40" spans="1:23" x14ac:dyDescent="0.3">
      <c r="A40" s="3" t="s">
        <v>35</v>
      </c>
      <c r="B40" s="7" t="s">
        <v>106</v>
      </c>
      <c r="C40" s="10">
        <v>17</v>
      </c>
      <c r="D40" s="2">
        <v>3.86</v>
      </c>
      <c r="E40" s="22">
        <f t="shared" si="3"/>
        <v>11784</v>
      </c>
      <c r="F40" s="9">
        <v>55.62</v>
      </c>
      <c r="G40" s="2">
        <v>11.37</v>
      </c>
      <c r="H40" s="12">
        <f t="shared" si="0"/>
        <v>34777.440000000002</v>
      </c>
      <c r="I40" s="13">
        <f t="shared" si="4"/>
        <v>1.9512423625254585</v>
      </c>
      <c r="J40" s="9">
        <v>106.94</v>
      </c>
      <c r="K40" s="2">
        <v>20.253</v>
      </c>
      <c r="L40" s="12">
        <f t="shared" si="1"/>
        <v>62042.28</v>
      </c>
      <c r="M40" s="13">
        <f t="shared" si="5"/>
        <v>0.78398064952451918</v>
      </c>
      <c r="N40" s="15">
        <f t="shared" si="6"/>
        <v>4.2649592668024443</v>
      </c>
      <c r="O40" s="1"/>
      <c r="P40" s="1"/>
      <c r="Q40" s="56"/>
      <c r="R40" s="53"/>
      <c r="S40" s="1"/>
      <c r="T40" s="1"/>
      <c r="U40" s="1"/>
      <c r="V40" s="1"/>
      <c r="W40" s="1"/>
    </row>
    <row r="41" spans="1:23" x14ac:dyDescent="0.3">
      <c r="A41" s="3" t="s">
        <v>36</v>
      </c>
      <c r="B41" s="7" t="s">
        <v>106</v>
      </c>
      <c r="C41" s="10">
        <v>11.01</v>
      </c>
      <c r="D41" s="2">
        <v>4.7300000000000004</v>
      </c>
      <c r="E41" s="22">
        <f t="shared" si="3"/>
        <v>14322.12</v>
      </c>
      <c r="F41" s="9">
        <v>55.62</v>
      </c>
      <c r="G41" s="2">
        <v>11.37</v>
      </c>
      <c r="H41" s="12">
        <f t="shared" si="0"/>
        <v>34777.440000000002</v>
      </c>
      <c r="I41" s="13">
        <f t="shared" si="4"/>
        <v>1.4282326918081958</v>
      </c>
      <c r="J41" s="9">
        <v>106.94</v>
      </c>
      <c r="K41" s="2">
        <v>20.253</v>
      </c>
      <c r="L41" s="12">
        <f t="shared" si="1"/>
        <v>62042.28</v>
      </c>
      <c r="M41" s="13">
        <f t="shared" si="5"/>
        <v>0.78398064952451918</v>
      </c>
      <c r="N41" s="15">
        <f t="shared" si="6"/>
        <v>3.3319201347286569</v>
      </c>
      <c r="O41" s="1"/>
      <c r="P41" s="1"/>
      <c r="Q41" s="56"/>
      <c r="R41" s="53"/>
      <c r="S41" s="1"/>
      <c r="T41" s="1"/>
      <c r="U41" s="1"/>
      <c r="V41" s="1"/>
      <c r="W41" s="1"/>
    </row>
    <row r="42" spans="1:23" x14ac:dyDescent="0.3">
      <c r="A42" s="3" t="s">
        <v>99</v>
      </c>
      <c r="B42" s="7" t="s">
        <v>106</v>
      </c>
      <c r="C42" s="10">
        <v>14</v>
      </c>
      <c r="D42" s="2">
        <v>4.21</v>
      </c>
      <c r="E42" s="22">
        <f t="shared" si="3"/>
        <v>12798</v>
      </c>
      <c r="F42" s="9">
        <v>55.62</v>
      </c>
      <c r="G42" s="2">
        <v>11.37</v>
      </c>
      <c r="H42" s="12">
        <f t="shared" si="0"/>
        <v>34777.440000000002</v>
      </c>
      <c r="I42" s="13">
        <f t="shared" si="4"/>
        <v>1.7174120956399439</v>
      </c>
      <c r="J42" s="9">
        <v>106.94</v>
      </c>
      <c r="K42" s="2">
        <v>20.253</v>
      </c>
      <c r="L42" s="12">
        <f t="shared" si="1"/>
        <v>62042.28</v>
      </c>
      <c r="M42" s="13">
        <f t="shared" si="5"/>
        <v>0.78398064952451918</v>
      </c>
      <c r="N42" s="15">
        <f t="shared" si="6"/>
        <v>3.8478105954055319</v>
      </c>
      <c r="O42" s="1"/>
      <c r="P42" s="1"/>
      <c r="Q42" s="56"/>
      <c r="R42" s="53"/>
      <c r="S42" s="1"/>
      <c r="T42" s="1"/>
      <c r="U42" s="1"/>
      <c r="V42" s="1"/>
      <c r="W42" s="1"/>
    </row>
    <row r="43" spans="1:23" x14ac:dyDescent="0.3">
      <c r="A43" s="3" t="s">
        <v>37</v>
      </c>
      <c r="B43" s="7" t="s">
        <v>106</v>
      </c>
      <c r="C43" s="10">
        <v>15.4</v>
      </c>
      <c r="D43" s="2">
        <v>3.44</v>
      </c>
      <c r="E43" s="22">
        <f t="shared" si="3"/>
        <v>10504.8</v>
      </c>
      <c r="F43" s="9">
        <v>55.62</v>
      </c>
      <c r="G43" s="2">
        <v>11.37</v>
      </c>
      <c r="H43" s="12">
        <f t="shared" si="0"/>
        <v>34777.440000000002</v>
      </c>
      <c r="I43" s="13">
        <f t="shared" si="4"/>
        <v>2.3106237148732012</v>
      </c>
      <c r="J43" s="9">
        <v>106.94</v>
      </c>
      <c r="K43" s="2">
        <v>20.253</v>
      </c>
      <c r="L43" s="12">
        <f t="shared" si="1"/>
        <v>62042.28</v>
      </c>
      <c r="M43" s="13">
        <f t="shared" si="5"/>
        <v>0.78398064952451918</v>
      </c>
      <c r="N43" s="15">
        <f t="shared" si="6"/>
        <v>4.9060886451907697</v>
      </c>
      <c r="O43" s="1"/>
      <c r="P43" s="1"/>
      <c r="Q43" s="56"/>
      <c r="R43" s="53"/>
      <c r="S43" s="1"/>
      <c r="T43" s="1"/>
      <c r="U43" s="1"/>
      <c r="V43" s="1"/>
      <c r="W43" s="1"/>
    </row>
    <row r="44" spans="1:23" x14ac:dyDescent="0.3">
      <c r="A44" s="3" t="s">
        <v>38</v>
      </c>
      <c r="B44" s="7" t="s">
        <v>106</v>
      </c>
      <c r="C44" s="10">
        <v>1.56</v>
      </c>
      <c r="D44" s="2">
        <v>1.95</v>
      </c>
      <c r="E44" s="22">
        <f t="shared" si="3"/>
        <v>5868.72</v>
      </c>
      <c r="F44" s="9">
        <v>55.62</v>
      </c>
      <c r="G44" s="2">
        <v>11.37</v>
      </c>
      <c r="H44" s="12">
        <f t="shared" si="0"/>
        <v>34777.440000000002</v>
      </c>
      <c r="I44" s="13">
        <f t="shared" si="4"/>
        <v>4.9258986627407682</v>
      </c>
      <c r="J44" s="9">
        <v>106.94</v>
      </c>
      <c r="K44" s="2">
        <v>20.253</v>
      </c>
      <c r="L44" s="12">
        <f t="shared" si="1"/>
        <v>62042.28</v>
      </c>
      <c r="M44" s="13">
        <f t="shared" si="5"/>
        <v>0.78398064952451918</v>
      </c>
      <c r="N44" s="15">
        <f t="shared" si="6"/>
        <v>9.5716885453727549</v>
      </c>
      <c r="O44" s="1"/>
      <c r="P44" s="1"/>
      <c r="Q44" s="56"/>
      <c r="R44" s="53"/>
      <c r="S44" s="1"/>
      <c r="T44" s="1"/>
      <c r="U44" s="1"/>
      <c r="V44" s="1"/>
      <c r="W44" s="1"/>
    </row>
    <row r="45" spans="1:23" x14ac:dyDescent="0.3">
      <c r="A45" s="3" t="s">
        <v>40</v>
      </c>
      <c r="B45" s="7" t="s">
        <v>106</v>
      </c>
      <c r="C45" s="10">
        <v>12.85</v>
      </c>
      <c r="D45" s="2">
        <v>3.69</v>
      </c>
      <c r="E45" s="22">
        <f t="shared" si="3"/>
        <v>11224.2</v>
      </c>
      <c r="F45" s="9">
        <v>55.62</v>
      </c>
      <c r="G45" s="2">
        <v>11.37</v>
      </c>
      <c r="H45" s="12">
        <f t="shared" si="0"/>
        <v>34777.440000000002</v>
      </c>
      <c r="I45" s="13">
        <f t="shared" si="4"/>
        <v>2.0984337413802319</v>
      </c>
      <c r="J45" s="9">
        <v>106.94</v>
      </c>
      <c r="K45" s="2">
        <v>20.253</v>
      </c>
      <c r="L45" s="12">
        <f t="shared" si="1"/>
        <v>62042.28</v>
      </c>
      <c r="M45" s="13">
        <f t="shared" si="5"/>
        <v>0.78398064952451918</v>
      </c>
      <c r="N45" s="15">
        <f t="shared" si="6"/>
        <v>4.5275458384561924</v>
      </c>
      <c r="O45" s="1"/>
      <c r="P45" s="1"/>
      <c r="Q45" s="56"/>
      <c r="R45" s="53"/>
      <c r="S45" s="1"/>
      <c r="T45" s="1"/>
      <c r="U45" s="1"/>
      <c r="V45" s="1"/>
      <c r="W45" s="1"/>
    </row>
    <row r="46" spans="1:23" x14ac:dyDescent="0.3">
      <c r="A46" s="3" t="s">
        <v>100</v>
      </c>
      <c r="B46" s="7" t="s">
        <v>106</v>
      </c>
      <c r="C46" s="10">
        <v>12.05</v>
      </c>
      <c r="D46" s="2">
        <v>4.34</v>
      </c>
      <c r="E46" s="22">
        <f t="shared" si="3"/>
        <v>13164.6</v>
      </c>
      <c r="F46" s="9">
        <v>55.62</v>
      </c>
      <c r="G46" s="2">
        <v>11.37</v>
      </c>
      <c r="H46" s="12">
        <f t="shared" si="0"/>
        <v>34777.440000000002</v>
      </c>
      <c r="I46" s="13">
        <f t="shared" si="4"/>
        <v>1.6417392096987378</v>
      </c>
      <c r="J46" s="9">
        <v>106.94</v>
      </c>
      <c r="K46" s="2">
        <v>20.253</v>
      </c>
      <c r="L46" s="12">
        <f t="shared" si="1"/>
        <v>62042.28</v>
      </c>
      <c r="M46" s="13">
        <f t="shared" si="5"/>
        <v>0.78398064952451918</v>
      </c>
      <c r="N46" s="15">
        <f t="shared" si="6"/>
        <v>3.7128116311927442</v>
      </c>
      <c r="O46" s="1"/>
      <c r="P46" s="1"/>
      <c r="Q46" s="56"/>
      <c r="R46" s="53"/>
      <c r="S46" s="1"/>
      <c r="T46" s="1"/>
      <c r="U46" s="1"/>
      <c r="V46" s="1"/>
      <c r="W46" s="1"/>
    </row>
    <row r="47" spans="1:23" x14ac:dyDescent="0.3">
      <c r="A47" s="3" t="s">
        <v>41</v>
      </c>
      <c r="B47" s="7" t="s">
        <v>106</v>
      </c>
      <c r="C47" s="10">
        <v>16.5</v>
      </c>
      <c r="D47" s="2">
        <v>4.34</v>
      </c>
      <c r="E47" s="22">
        <f t="shared" si="3"/>
        <v>13218</v>
      </c>
      <c r="F47" s="9">
        <v>55.62</v>
      </c>
      <c r="G47" s="2">
        <v>11.37</v>
      </c>
      <c r="H47" s="12">
        <f t="shared" si="0"/>
        <v>34777.440000000002</v>
      </c>
      <c r="I47" s="13">
        <f t="shared" si="4"/>
        <v>1.6310667271901953</v>
      </c>
      <c r="J47" s="9">
        <v>106.94</v>
      </c>
      <c r="K47" s="2">
        <v>20.253</v>
      </c>
      <c r="L47" s="12">
        <f t="shared" si="1"/>
        <v>62042.28</v>
      </c>
      <c r="M47" s="13">
        <f t="shared" si="5"/>
        <v>0.78398064952451918</v>
      </c>
      <c r="N47" s="15">
        <f t="shared" si="6"/>
        <v>3.6937721289151155</v>
      </c>
      <c r="O47" s="1"/>
      <c r="P47" s="1"/>
      <c r="Q47" s="56"/>
      <c r="R47" s="53"/>
      <c r="S47" s="1"/>
      <c r="T47" s="1"/>
      <c r="U47" s="1"/>
      <c r="V47" s="1"/>
      <c r="W47" s="1"/>
    </row>
    <row r="48" spans="1:23" x14ac:dyDescent="0.3">
      <c r="A48" s="3" t="s">
        <v>42</v>
      </c>
      <c r="B48" s="7" t="s">
        <v>106</v>
      </c>
      <c r="C48" s="10">
        <v>17.66</v>
      </c>
      <c r="D48" s="2">
        <v>2.0299999999999998</v>
      </c>
      <c r="E48" s="22">
        <f t="shared" si="3"/>
        <v>6301.9199999999992</v>
      </c>
      <c r="F48" s="9">
        <v>55.62</v>
      </c>
      <c r="G48" s="2">
        <v>11.37</v>
      </c>
      <c r="H48" s="12">
        <f t="shared" si="0"/>
        <v>34777.440000000002</v>
      </c>
      <c r="I48" s="13">
        <f t="shared" si="4"/>
        <v>4.5185467286160419</v>
      </c>
      <c r="J48" s="9">
        <v>106.94</v>
      </c>
      <c r="K48" s="2">
        <v>20.253</v>
      </c>
      <c r="L48" s="12">
        <f t="shared" si="1"/>
        <v>62042.28</v>
      </c>
      <c r="M48" s="13">
        <f t="shared" si="5"/>
        <v>0.78398064952451918</v>
      </c>
      <c r="N48" s="15">
        <f t="shared" si="6"/>
        <v>8.844980577347858</v>
      </c>
      <c r="O48" s="1"/>
      <c r="P48" s="1"/>
      <c r="Q48" s="56"/>
      <c r="R48" s="53"/>
      <c r="S48" s="1"/>
      <c r="T48" s="1"/>
      <c r="U48" s="1"/>
      <c r="V48" s="1"/>
      <c r="W48" s="1"/>
    </row>
    <row r="49" spans="1:23" x14ac:dyDescent="0.3">
      <c r="A49" s="3" t="s">
        <v>43</v>
      </c>
      <c r="B49" s="7" t="s">
        <v>106</v>
      </c>
      <c r="C49" s="10">
        <v>7.27</v>
      </c>
      <c r="D49" s="2">
        <v>2.66</v>
      </c>
      <c r="E49" s="22">
        <f t="shared" si="3"/>
        <v>8067.24</v>
      </c>
      <c r="F49" s="9">
        <v>55.62</v>
      </c>
      <c r="G49" s="2">
        <v>11.37</v>
      </c>
      <c r="H49" s="12">
        <f t="shared" si="0"/>
        <v>34777.440000000002</v>
      </c>
      <c r="I49" s="13">
        <f t="shared" si="4"/>
        <v>3.3109464947119469</v>
      </c>
      <c r="J49" s="9">
        <v>106.94</v>
      </c>
      <c r="K49" s="2">
        <v>20.253</v>
      </c>
      <c r="L49" s="12">
        <f t="shared" si="1"/>
        <v>62042.28</v>
      </c>
      <c r="M49" s="13">
        <f t="shared" si="5"/>
        <v>0.78398064952451918</v>
      </c>
      <c r="N49" s="15">
        <f t="shared" si="6"/>
        <v>6.6906451277016679</v>
      </c>
      <c r="O49" s="1"/>
      <c r="P49" s="1"/>
      <c r="Q49" s="56"/>
      <c r="R49" s="53"/>
      <c r="S49" s="1"/>
      <c r="T49" s="1"/>
      <c r="U49" s="1"/>
      <c r="V49" s="1"/>
      <c r="W49" s="1"/>
    </row>
    <row r="50" spans="1:23" x14ac:dyDescent="0.3">
      <c r="A50" s="3" t="s">
        <v>44</v>
      </c>
      <c r="B50" s="7" t="s">
        <v>106</v>
      </c>
      <c r="C50" s="10">
        <v>15.4</v>
      </c>
      <c r="D50" s="2">
        <v>4.54</v>
      </c>
      <c r="E50" s="22">
        <f t="shared" si="3"/>
        <v>13804.8</v>
      </c>
      <c r="F50" s="9">
        <v>55.62</v>
      </c>
      <c r="G50" s="2">
        <v>11.37</v>
      </c>
      <c r="H50" s="12">
        <f t="shared" si="0"/>
        <v>34777.440000000002</v>
      </c>
      <c r="I50" s="13">
        <f t="shared" si="4"/>
        <v>1.5192280945758001</v>
      </c>
      <c r="J50" s="9">
        <v>106.94</v>
      </c>
      <c r="K50" s="2">
        <v>20.253</v>
      </c>
      <c r="L50" s="12">
        <f t="shared" si="1"/>
        <v>62042.28</v>
      </c>
      <c r="M50" s="13">
        <f t="shared" si="5"/>
        <v>0.78398064952451918</v>
      </c>
      <c r="N50" s="15">
        <f t="shared" si="6"/>
        <v>3.4942541724617522</v>
      </c>
      <c r="O50" s="1"/>
      <c r="P50" s="1"/>
      <c r="Q50" s="56"/>
      <c r="R50" s="53"/>
      <c r="S50" s="1"/>
      <c r="T50" s="1"/>
      <c r="U50" s="1"/>
      <c r="V50" s="1"/>
      <c r="W50" s="1"/>
    </row>
    <row r="51" spans="1:23" x14ac:dyDescent="0.3">
      <c r="A51" s="3" t="s">
        <v>45</v>
      </c>
      <c r="B51" s="7" t="s">
        <v>106</v>
      </c>
      <c r="C51" s="10">
        <v>18.489999999999998</v>
      </c>
      <c r="D51" s="2">
        <v>3.12</v>
      </c>
      <c r="E51" s="22">
        <f t="shared" si="3"/>
        <v>9581.8799999999992</v>
      </c>
      <c r="F51" s="9">
        <v>55.62</v>
      </c>
      <c r="G51" s="2">
        <v>11.37</v>
      </c>
      <c r="H51" s="12">
        <f t="shared" si="0"/>
        <v>34777.440000000002</v>
      </c>
      <c r="I51" s="13">
        <f t="shared" si="4"/>
        <v>2.6295006825382918</v>
      </c>
      <c r="J51" s="9">
        <v>106.94</v>
      </c>
      <c r="K51" s="2">
        <v>20.253</v>
      </c>
      <c r="L51" s="12">
        <f t="shared" si="1"/>
        <v>62042.28</v>
      </c>
      <c r="M51" s="13">
        <f t="shared" si="5"/>
        <v>0.78398064952451918</v>
      </c>
      <c r="N51" s="15">
        <f t="shared" si="6"/>
        <v>5.4749589850843474</v>
      </c>
      <c r="O51" s="1"/>
      <c r="P51" s="1"/>
      <c r="Q51" s="56"/>
      <c r="R51" s="53"/>
      <c r="S51" s="1"/>
      <c r="T51" s="1"/>
      <c r="U51" s="1"/>
      <c r="V51" s="1"/>
      <c r="W51" s="1"/>
    </row>
    <row r="52" spans="1:23" x14ac:dyDescent="0.3">
      <c r="A52" s="3" t="s">
        <v>46</v>
      </c>
      <c r="B52" s="7" t="s">
        <v>106</v>
      </c>
      <c r="C52" s="10">
        <v>13.14</v>
      </c>
      <c r="D52" s="2">
        <v>2.64</v>
      </c>
      <c r="E52" s="22">
        <f t="shared" si="3"/>
        <v>8077.68</v>
      </c>
      <c r="F52" s="9">
        <v>55.62</v>
      </c>
      <c r="G52" s="2">
        <v>11.37</v>
      </c>
      <c r="H52" s="12">
        <f t="shared" si="0"/>
        <v>34777.440000000002</v>
      </c>
      <c r="I52" s="13">
        <f t="shared" si="4"/>
        <v>3.3053748105891794</v>
      </c>
      <c r="J52" s="9">
        <v>106.94</v>
      </c>
      <c r="K52" s="2">
        <v>20.253</v>
      </c>
      <c r="L52" s="12">
        <f t="shared" si="1"/>
        <v>62042.28</v>
      </c>
      <c r="M52" s="13">
        <f t="shared" si="5"/>
        <v>0.78398064952451918</v>
      </c>
      <c r="N52" s="15">
        <f t="shared" si="6"/>
        <v>6.6807053510413876</v>
      </c>
      <c r="O52" s="1"/>
      <c r="P52" s="1"/>
      <c r="Q52" s="56"/>
      <c r="R52" s="53"/>
      <c r="S52" s="1"/>
      <c r="T52" s="1"/>
      <c r="U52" s="1"/>
      <c r="V52" s="1"/>
      <c r="W52" s="1"/>
    </row>
    <row r="53" spans="1:23" x14ac:dyDescent="0.3">
      <c r="A53" s="3" t="s">
        <v>47</v>
      </c>
      <c r="B53" s="7" t="s">
        <v>106</v>
      </c>
      <c r="C53" s="10">
        <v>16.989999999999998</v>
      </c>
      <c r="D53" s="2">
        <v>3.23</v>
      </c>
      <c r="E53" s="22">
        <f t="shared" si="3"/>
        <v>9893.8799999999992</v>
      </c>
      <c r="F53" s="9">
        <v>55.62</v>
      </c>
      <c r="G53" s="2">
        <v>11.37</v>
      </c>
      <c r="H53" s="12">
        <f t="shared" si="0"/>
        <v>34777.440000000002</v>
      </c>
      <c r="I53" s="13">
        <f t="shared" si="4"/>
        <v>2.515045664592658</v>
      </c>
      <c r="J53" s="9">
        <v>106.94</v>
      </c>
      <c r="K53" s="2">
        <v>20.253</v>
      </c>
      <c r="L53" s="12">
        <f t="shared" si="1"/>
        <v>62042.28</v>
      </c>
      <c r="M53" s="13">
        <f t="shared" si="5"/>
        <v>0.78398064952451918</v>
      </c>
      <c r="N53" s="15">
        <f t="shared" si="6"/>
        <v>5.270773447828355</v>
      </c>
      <c r="O53" s="1"/>
      <c r="P53" s="1"/>
      <c r="Q53" s="56"/>
      <c r="R53" s="53"/>
      <c r="S53" s="1"/>
      <c r="T53" s="1"/>
      <c r="U53" s="1"/>
      <c r="V53" s="1"/>
      <c r="W53" s="1"/>
    </row>
    <row r="54" spans="1:23" x14ac:dyDescent="0.3">
      <c r="A54" s="3" t="s">
        <v>48</v>
      </c>
      <c r="B54" s="7" t="s">
        <v>106</v>
      </c>
      <c r="C54" s="10">
        <v>17.91</v>
      </c>
      <c r="D54" s="2">
        <v>2.7</v>
      </c>
      <c r="E54" s="22">
        <f t="shared" si="3"/>
        <v>8314.92</v>
      </c>
      <c r="F54" s="9">
        <v>55.62</v>
      </c>
      <c r="G54" s="2">
        <v>11.37</v>
      </c>
      <c r="H54" s="12">
        <f t="shared" si="0"/>
        <v>34777.440000000002</v>
      </c>
      <c r="I54" s="13">
        <f t="shared" si="4"/>
        <v>3.1825345282937181</v>
      </c>
      <c r="J54" s="9">
        <v>106.94</v>
      </c>
      <c r="K54" s="2">
        <v>20.253</v>
      </c>
      <c r="L54" s="12">
        <f t="shared" si="1"/>
        <v>62042.28</v>
      </c>
      <c r="M54" s="13">
        <f t="shared" si="5"/>
        <v>0.78398064952451918</v>
      </c>
      <c r="N54" s="15">
        <f t="shared" si="6"/>
        <v>6.4615606644441561</v>
      </c>
      <c r="O54" s="1"/>
      <c r="P54" s="1"/>
      <c r="Q54" s="56"/>
      <c r="R54" s="53"/>
      <c r="S54" s="1"/>
      <c r="T54" s="1"/>
      <c r="U54" s="1"/>
      <c r="V54" s="1"/>
      <c r="W54" s="1"/>
    </row>
    <row r="55" spans="1:23" x14ac:dyDescent="0.3">
      <c r="A55" s="3" t="s">
        <v>49</v>
      </c>
      <c r="B55" s="7" t="s">
        <v>106</v>
      </c>
      <c r="C55" s="10">
        <v>11.96</v>
      </c>
      <c r="D55" s="2">
        <v>2.2799999999999998</v>
      </c>
      <c r="E55" s="22">
        <f t="shared" si="3"/>
        <v>6983.52</v>
      </c>
      <c r="F55" s="9">
        <v>55.62</v>
      </c>
      <c r="G55" s="2">
        <v>11.37</v>
      </c>
      <c r="H55" s="12">
        <f t="shared" si="0"/>
        <v>34777.440000000002</v>
      </c>
      <c r="I55" s="13">
        <f t="shared" si="4"/>
        <v>3.9799298920888035</v>
      </c>
      <c r="J55" s="9">
        <v>106.94</v>
      </c>
      <c r="K55" s="2">
        <v>20.253</v>
      </c>
      <c r="L55" s="12">
        <f t="shared" si="1"/>
        <v>62042.28</v>
      </c>
      <c r="M55" s="13">
        <f t="shared" si="5"/>
        <v>0.78398064952451918</v>
      </c>
      <c r="N55" s="15">
        <f t="shared" si="6"/>
        <v>7.8840985634751517</v>
      </c>
      <c r="O55" s="1"/>
      <c r="P55" s="1"/>
      <c r="Q55" s="56"/>
      <c r="R55" s="53"/>
      <c r="S55" s="1"/>
      <c r="T55" s="1"/>
      <c r="U55" s="1"/>
      <c r="V55" s="1"/>
      <c r="W55" s="1"/>
    </row>
    <row r="56" spans="1:23" x14ac:dyDescent="0.3">
      <c r="A56" s="3" t="s">
        <v>50</v>
      </c>
      <c r="B56" s="7" t="s">
        <v>106</v>
      </c>
      <c r="C56" s="10">
        <v>10.07</v>
      </c>
      <c r="D56" s="2">
        <v>1.94</v>
      </c>
      <c r="E56" s="22">
        <f t="shared" si="3"/>
        <v>5940.84</v>
      </c>
      <c r="F56" s="9">
        <v>55.62</v>
      </c>
      <c r="G56" s="2">
        <v>11.37</v>
      </c>
      <c r="H56" s="12">
        <f t="shared" si="0"/>
        <v>34777.440000000002</v>
      </c>
      <c r="I56" s="13">
        <f t="shared" si="4"/>
        <v>4.8539600460540937</v>
      </c>
      <c r="J56" s="9">
        <v>106.94</v>
      </c>
      <c r="K56" s="2">
        <v>20.253</v>
      </c>
      <c r="L56" s="12">
        <f t="shared" si="1"/>
        <v>62042.28</v>
      </c>
      <c r="M56" s="13">
        <f t="shared" si="5"/>
        <v>0.78398064952451918</v>
      </c>
      <c r="N56" s="15">
        <f t="shared" si="6"/>
        <v>9.4433514452501672</v>
      </c>
      <c r="O56" s="1"/>
      <c r="P56" s="1"/>
      <c r="Q56" s="56"/>
      <c r="R56" s="53"/>
      <c r="S56" s="1"/>
      <c r="T56" s="1"/>
      <c r="U56" s="1"/>
      <c r="V56" s="1"/>
      <c r="W56" s="1"/>
    </row>
    <row r="57" spans="1:23" x14ac:dyDescent="0.3">
      <c r="A57" s="3" t="s">
        <v>51</v>
      </c>
      <c r="B57" s="7" t="s">
        <v>106</v>
      </c>
      <c r="C57" s="10">
        <v>13.43</v>
      </c>
      <c r="D57" s="2">
        <v>2.2599999999999998</v>
      </c>
      <c r="E57" s="22">
        <f t="shared" si="3"/>
        <v>6941.16</v>
      </c>
      <c r="F57" s="9">
        <v>55.62</v>
      </c>
      <c r="G57" s="2">
        <v>11.37</v>
      </c>
      <c r="H57" s="12">
        <f t="shared" si="0"/>
        <v>34777.440000000002</v>
      </c>
      <c r="I57" s="13">
        <f t="shared" si="4"/>
        <v>4.0103210414397594</v>
      </c>
      <c r="J57" s="9">
        <v>106.94</v>
      </c>
      <c r="K57" s="2">
        <v>20.253</v>
      </c>
      <c r="L57" s="12">
        <f t="shared" si="1"/>
        <v>62042.28</v>
      </c>
      <c r="M57" s="13">
        <f t="shared" si="5"/>
        <v>0.78398064952451918</v>
      </c>
      <c r="N57" s="15">
        <f t="shared" si="6"/>
        <v>7.9383157858340674</v>
      </c>
      <c r="O57" s="1"/>
      <c r="P57" s="1"/>
      <c r="Q57" s="56"/>
      <c r="R57" s="53"/>
      <c r="S57" s="1"/>
      <c r="T57" s="1"/>
      <c r="U57" s="1"/>
      <c r="V57" s="1"/>
      <c r="W57" s="1"/>
    </row>
    <row r="58" spans="1:23" x14ac:dyDescent="0.3">
      <c r="A58" s="3" t="s">
        <v>52</v>
      </c>
      <c r="B58" s="7" t="s">
        <v>106</v>
      </c>
      <c r="C58" s="10">
        <v>15.59</v>
      </c>
      <c r="D58" s="2">
        <v>4.33</v>
      </c>
      <c r="E58" s="22">
        <f t="shared" si="3"/>
        <v>13177.08</v>
      </c>
      <c r="F58" s="9">
        <v>55.62</v>
      </c>
      <c r="G58" s="2">
        <v>11.37</v>
      </c>
      <c r="H58" s="12">
        <f t="shared" si="0"/>
        <v>34777.440000000002</v>
      </c>
      <c r="I58" s="13">
        <f t="shared" si="4"/>
        <v>1.6392372209928148</v>
      </c>
      <c r="J58" s="9">
        <v>106.94</v>
      </c>
      <c r="K58" s="2">
        <v>20.253</v>
      </c>
      <c r="L58" s="12">
        <f t="shared" si="1"/>
        <v>62042.28</v>
      </c>
      <c r="M58" s="13">
        <f t="shared" si="5"/>
        <v>0.78398064952451918</v>
      </c>
      <c r="N58" s="15">
        <f t="shared" si="6"/>
        <v>3.7083481317560492</v>
      </c>
      <c r="O58" s="1"/>
      <c r="P58" s="1"/>
      <c r="Q58" s="56"/>
      <c r="R58" s="53"/>
      <c r="S58" s="1"/>
      <c r="T58" s="1"/>
      <c r="U58" s="1"/>
      <c r="V58" s="1"/>
      <c r="W58" s="1"/>
    </row>
    <row r="59" spans="1:23" x14ac:dyDescent="0.3">
      <c r="A59" s="3" t="s">
        <v>53</v>
      </c>
      <c r="B59" s="7" t="s">
        <v>106</v>
      </c>
      <c r="C59" s="10">
        <v>22.87</v>
      </c>
      <c r="D59" s="2">
        <v>2.5299999999999998</v>
      </c>
      <c r="E59" s="22">
        <f t="shared" si="3"/>
        <v>7864.44</v>
      </c>
      <c r="F59" s="9">
        <v>55.62</v>
      </c>
      <c r="G59" s="2">
        <v>11.37</v>
      </c>
      <c r="H59" s="12">
        <f t="shared" si="0"/>
        <v>34777.440000000002</v>
      </c>
      <c r="I59" s="13">
        <f t="shared" si="4"/>
        <v>3.4221126996963553</v>
      </c>
      <c r="J59" s="9">
        <v>106.94</v>
      </c>
      <c r="K59" s="2">
        <v>20.253</v>
      </c>
      <c r="L59" s="12">
        <f t="shared" si="1"/>
        <v>62042.28</v>
      </c>
      <c r="M59" s="13">
        <f t="shared" si="5"/>
        <v>0.78398064952451918</v>
      </c>
      <c r="N59" s="15">
        <f t="shared" si="6"/>
        <v>6.8889634862749283</v>
      </c>
      <c r="O59" s="1"/>
      <c r="P59" s="1"/>
      <c r="Q59" s="56"/>
      <c r="R59" s="53"/>
      <c r="S59" s="1"/>
      <c r="T59" s="1"/>
      <c r="U59" s="1"/>
      <c r="V59" s="1"/>
      <c r="W59" s="1"/>
    </row>
    <row r="60" spans="1:23" x14ac:dyDescent="0.3">
      <c r="A60" s="3" t="s">
        <v>54</v>
      </c>
      <c r="B60" s="7" t="s">
        <v>106</v>
      </c>
      <c r="C60" s="10">
        <v>3.55</v>
      </c>
      <c r="D60" s="2">
        <v>2.02</v>
      </c>
      <c r="E60" s="22">
        <f t="shared" si="3"/>
        <v>6102.6</v>
      </c>
      <c r="F60" s="9">
        <v>55.62</v>
      </c>
      <c r="G60" s="2">
        <v>11.37</v>
      </c>
      <c r="H60" s="12">
        <f t="shared" si="0"/>
        <v>34777.440000000002</v>
      </c>
      <c r="I60" s="13">
        <f t="shared" si="4"/>
        <v>4.6987906793825589</v>
      </c>
      <c r="J60" s="9">
        <v>106.94</v>
      </c>
      <c r="K60" s="2">
        <v>20.253</v>
      </c>
      <c r="L60" s="12">
        <f t="shared" si="1"/>
        <v>62042.28</v>
      </c>
      <c r="M60" s="13">
        <f t="shared" si="5"/>
        <v>0.78398064952451918</v>
      </c>
      <c r="N60" s="15">
        <f t="shared" si="6"/>
        <v>9.166532297709173</v>
      </c>
      <c r="O60" s="1"/>
      <c r="P60" s="1"/>
      <c r="Q60" s="56"/>
      <c r="R60" s="53"/>
      <c r="S60" s="1"/>
      <c r="T60" s="1"/>
      <c r="U60" s="1"/>
      <c r="V60" s="1"/>
      <c r="W60" s="1"/>
    </row>
    <row r="61" spans="1:23" x14ac:dyDescent="0.3">
      <c r="A61" s="3" t="s">
        <v>55</v>
      </c>
      <c r="B61" s="7" t="s">
        <v>106</v>
      </c>
      <c r="C61" s="10">
        <v>16.28</v>
      </c>
      <c r="D61" s="2">
        <v>3.71</v>
      </c>
      <c r="E61" s="22">
        <f t="shared" si="3"/>
        <v>11325.36</v>
      </c>
      <c r="F61" s="9">
        <v>55.62</v>
      </c>
      <c r="G61" s="2">
        <v>11.37</v>
      </c>
      <c r="H61" s="12">
        <f t="shared" si="0"/>
        <v>34777.440000000002</v>
      </c>
      <c r="I61" s="13">
        <f t="shared" si="4"/>
        <v>2.070758015639238</v>
      </c>
      <c r="J61" s="9">
        <v>106.94</v>
      </c>
      <c r="K61" s="2">
        <v>20.253</v>
      </c>
      <c r="L61" s="12">
        <f t="shared" si="1"/>
        <v>62042.28</v>
      </c>
      <c r="M61" s="13">
        <f t="shared" si="5"/>
        <v>0.78398064952451918</v>
      </c>
      <c r="N61" s="15">
        <f t="shared" si="6"/>
        <v>4.4781728792727113</v>
      </c>
      <c r="O61" s="1"/>
      <c r="P61" s="1"/>
      <c r="Q61" s="56"/>
      <c r="R61" s="53"/>
      <c r="S61" s="1"/>
      <c r="T61" s="1"/>
      <c r="U61" s="1"/>
      <c r="V61" s="1"/>
      <c r="W61" s="1"/>
    </row>
    <row r="62" spans="1:23" x14ac:dyDescent="0.3">
      <c r="A62" s="3" t="s">
        <v>56</v>
      </c>
      <c r="B62" s="7" t="s">
        <v>106</v>
      </c>
      <c r="C62" s="10">
        <v>10.98</v>
      </c>
      <c r="D62" s="2">
        <v>3.26</v>
      </c>
      <c r="E62" s="22">
        <f t="shared" si="3"/>
        <v>9911.76</v>
      </c>
      <c r="F62" s="9">
        <v>55.62</v>
      </c>
      <c r="G62" s="2">
        <v>11.37</v>
      </c>
      <c r="H62" s="12">
        <f t="shared" si="0"/>
        <v>34777.440000000002</v>
      </c>
      <c r="I62" s="13">
        <f t="shared" si="4"/>
        <v>2.5087048112545096</v>
      </c>
      <c r="J62" s="9">
        <v>106.94</v>
      </c>
      <c r="K62" s="2">
        <v>20.253</v>
      </c>
      <c r="L62" s="12">
        <f t="shared" si="1"/>
        <v>62042.28</v>
      </c>
      <c r="M62" s="13">
        <f t="shared" si="5"/>
        <v>0.78398064952451918</v>
      </c>
      <c r="N62" s="15">
        <f t="shared" si="6"/>
        <v>5.2594614881716257</v>
      </c>
      <c r="O62" s="1"/>
      <c r="P62" s="1"/>
      <c r="Q62" s="56"/>
      <c r="R62" s="53"/>
      <c r="S62" s="1"/>
      <c r="T62" s="1"/>
      <c r="U62" s="1"/>
      <c r="V62" s="1"/>
      <c r="W62" s="1"/>
    </row>
    <row r="63" spans="1:23" x14ac:dyDescent="0.3">
      <c r="A63" s="3" t="s">
        <v>93</v>
      </c>
      <c r="B63" s="7" t="s">
        <v>106</v>
      </c>
      <c r="C63" s="10">
        <v>17.54</v>
      </c>
      <c r="D63" s="2">
        <v>3.56</v>
      </c>
      <c r="E63" s="22">
        <f t="shared" si="3"/>
        <v>10890.48</v>
      </c>
      <c r="F63" s="9">
        <v>55.62</v>
      </c>
      <c r="G63" s="2">
        <v>11.37</v>
      </c>
      <c r="H63" s="12">
        <f t="shared" si="0"/>
        <v>34777.440000000002</v>
      </c>
      <c r="I63" s="13">
        <f t="shared" si="4"/>
        <v>2.1933799061198407</v>
      </c>
      <c r="J63" s="9">
        <v>106.94</v>
      </c>
      <c r="K63" s="2">
        <v>20.253</v>
      </c>
      <c r="L63" s="12">
        <f t="shared" si="1"/>
        <v>62042.28</v>
      </c>
      <c r="M63" s="13">
        <f t="shared" si="5"/>
        <v>0.78398064952451918</v>
      </c>
      <c r="N63" s="15">
        <f t="shared" si="6"/>
        <v>4.6969279590982218</v>
      </c>
      <c r="O63" s="1"/>
      <c r="P63" s="1"/>
      <c r="Q63" s="56"/>
      <c r="R63" s="53"/>
      <c r="S63" s="1"/>
      <c r="T63" s="1"/>
      <c r="U63" s="1"/>
      <c r="V63" s="1"/>
      <c r="W63" s="1"/>
    </row>
    <row r="64" spans="1:23" x14ac:dyDescent="0.3">
      <c r="A64" s="3" t="s">
        <v>58</v>
      </c>
      <c r="B64" s="7" t="s">
        <v>106</v>
      </c>
      <c r="C64" s="10">
        <v>2.25</v>
      </c>
      <c r="D64" s="2">
        <v>2.65</v>
      </c>
      <c r="E64" s="22">
        <f t="shared" si="3"/>
        <v>7977</v>
      </c>
      <c r="F64" s="9">
        <v>55.62</v>
      </c>
      <c r="G64" s="2">
        <v>11.37</v>
      </c>
      <c r="H64" s="12">
        <f t="shared" si="0"/>
        <v>34777.440000000002</v>
      </c>
      <c r="I64" s="13">
        <f t="shared" si="4"/>
        <v>3.3597141782625051</v>
      </c>
      <c r="J64" s="9">
        <v>106.94</v>
      </c>
      <c r="K64" s="2">
        <v>20.253</v>
      </c>
      <c r="L64" s="12">
        <f t="shared" si="1"/>
        <v>62042.28</v>
      </c>
      <c r="M64" s="13">
        <f t="shared" si="5"/>
        <v>0.78398064952451918</v>
      </c>
      <c r="N64" s="15">
        <f t="shared" si="6"/>
        <v>6.7776457314779988</v>
      </c>
      <c r="O64" s="1"/>
      <c r="P64" s="1"/>
      <c r="Q64" s="56"/>
      <c r="R64" s="53"/>
      <c r="S64" s="1"/>
      <c r="T64" s="1"/>
      <c r="U64" s="1"/>
      <c r="V64" s="1"/>
      <c r="W64" s="1"/>
    </row>
    <row r="65" spans="1:23" x14ac:dyDescent="0.3">
      <c r="A65" s="3" t="s">
        <v>60</v>
      </c>
      <c r="B65" s="7" t="s">
        <v>106</v>
      </c>
      <c r="C65" s="10">
        <v>14.69</v>
      </c>
      <c r="D65" s="2">
        <v>4.47</v>
      </c>
      <c r="E65" s="22">
        <f t="shared" si="3"/>
        <v>13586.28</v>
      </c>
      <c r="F65" s="9">
        <v>55.62</v>
      </c>
      <c r="G65" s="2">
        <v>11.37</v>
      </c>
      <c r="H65" s="12">
        <f t="shared" si="0"/>
        <v>34777.440000000002</v>
      </c>
      <c r="I65" s="13">
        <f t="shared" si="4"/>
        <v>1.5597470389245622</v>
      </c>
      <c r="J65" s="9">
        <v>106.94</v>
      </c>
      <c r="K65" s="2">
        <v>20.253</v>
      </c>
      <c r="L65" s="12">
        <f t="shared" si="1"/>
        <v>62042.28</v>
      </c>
      <c r="M65" s="13">
        <f t="shared" si="5"/>
        <v>0.78398064952451918</v>
      </c>
      <c r="N65" s="15">
        <f t="shared" si="6"/>
        <v>3.5665391851191051</v>
      </c>
      <c r="O65" s="1"/>
      <c r="P65" s="1"/>
      <c r="Q65" s="56"/>
      <c r="R65" s="53"/>
      <c r="S65" s="1"/>
      <c r="T65" s="1"/>
      <c r="U65" s="1"/>
      <c r="V65" s="1"/>
      <c r="W65" s="1"/>
    </row>
    <row r="66" spans="1:23" x14ac:dyDescent="0.3">
      <c r="A66" s="3" t="s">
        <v>61</v>
      </c>
      <c r="B66" s="7" t="s">
        <v>106</v>
      </c>
      <c r="C66" s="10">
        <v>16.03</v>
      </c>
      <c r="D66" s="2">
        <v>2.68</v>
      </c>
      <c r="E66" s="22">
        <f t="shared" si="3"/>
        <v>8232.36</v>
      </c>
      <c r="F66" s="9">
        <v>55.62</v>
      </c>
      <c r="G66" s="2">
        <v>11.37</v>
      </c>
      <c r="H66" s="12">
        <f t="shared" si="0"/>
        <v>34777.440000000002</v>
      </c>
      <c r="I66" s="13">
        <f t="shared" si="4"/>
        <v>3.2244799790096641</v>
      </c>
      <c r="J66" s="9">
        <v>106.94</v>
      </c>
      <c r="K66" s="2">
        <v>20.253</v>
      </c>
      <c r="L66" s="12">
        <f t="shared" si="1"/>
        <v>62042.28</v>
      </c>
      <c r="M66" s="13">
        <f t="shared" si="5"/>
        <v>0.78398064952451918</v>
      </c>
      <c r="N66" s="15">
        <f t="shared" si="6"/>
        <v>6.5363905368569881</v>
      </c>
      <c r="O66" s="1"/>
      <c r="P66" s="1"/>
      <c r="Q66" s="56"/>
      <c r="R66" s="53"/>
      <c r="S66" s="1"/>
      <c r="T66" s="1"/>
      <c r="U66" s="1"/>
      <c r="V66" s="1"/>
      <c r="W66" s="1"/>
    </row>
    <row r="67" spans="1:23" x14ac:dyDescent="0.3">
      <c r="A67" s="3" t="s">
        <v>62</v>
      </c>
      <c r="B67" s="7" t="s">
        <v>106</v>
      </c>
      <c r="C67" s="10">
        <v>16.57</v>
      </c>
      <c r="D67" s="2">
        <v>4.92</v>
      </c>
      <c r="E67" s="22">
        <f t="shared" si="3"/>
        <v>14958.84</v>
      </c>
      <c r="F67" s="9">
        <v>55.62</v>
      </c>
      <c r="G67" s="2">
        <v>11.37</v>
      </c>
      <c r="H67" s="12">
        <f t="shared" si="0"/>
        <v>34777.440000000002</v>
      </c>
      <c r="I67" s="13">
        <f t="shared" si="4"/>
        <v>1.3248754582574587</v>
      </c>
      <c r="J67" s="9">
        <v>106.94</v>
      </c>
      <c r="K67" s="2">
        <v>20.253</v>
      </c>
      <c r="L67" s="12">
        <f t="shared" si="1"/>
        <v>62042.28</v>
      </c>
      <c r="M67" s="13">
        <f t="shared" si="5"/>
        <v>0.78398064952451918</v>
      </c>
      <c r="N67" s="15">
        <f t="shared" si="6"/>
        <v>3.1475328300857552</v>
      </c>
      <c r="O67" s="1"/>
      <c r="P67" s="1"/>
      <c r="Q67" s="56"/>
      <c r="R67" s="53"/>
      <c r="S67" s="1"/>
      <c r="T67" s="1"/>
      <c r="U67" s="1"/>
      <c r="V67" s="1"/>
      <c r="W67" s="1"/>
    </row>
    <row r="68" spans="1:23" x14ac:dyDescent="0.3">
      <c r="A68" s="3" t="s">
        <v>63</v>
      </c>
      <c r="B68" s="7" t="s">
        <v>106</v>
      </c>
      <c r="C68" s="10">
        <v>14.67</v>
      </c>
      <c r="D68" s="2">
        <v>5.68</v>
      </c>
      <c r="E68" s="22">
        <f t="shared" si="3"/>
        <v>17216.04</v>
      </c>
      <c r="F68" s="9">
        <v>55.62</v>
      </c>
      <c r="G68" s="2">
        <v>11.37</v>
      </c>
      <c r="H68" s="12">
        <f t="shared" si="0"/>
        <v>34777.440000000002</v>
      </c>
      <c r="I68" s="13">
        <f t="shared" si="4"/>
        <v>1.0200603623132847</v>
      </c>
      <c r="J68" s="9">
        <v>106.94</v>
      </c>
      <c r="K68" s="2">
        <v>20.253</v>
      </c>
      <c r="L68" s="12">
        <f t="shared" si="1"/>
        <v>62042.28</v>
      </c>
      <c r="M68" s="13">
        <f t="shared" si="5"/>
        <v>0.78398064952451918</v>
      </c>
      <c r="N68" s="15">
        <f t="shared" si="6"/>
        <v>2.6037485972383889</v>
      </c>
      <c r="O68" s="1"/>
      <c r="P68" s="1"/>
      <c r="Q68" s="56"/>
      <c r="R68" s="53"/>
      <c r="S68" s="1"/>
      <c r="T68" s="1"/>
      <c r="U68" s="1"/>
      <c r="V68" s="1"/>
      <c r="W68" s="1"/>
    </row>
    <row r="69" spans="1:23" x14ac:dyDescent="0.3">
      <c r="A69" s="3" t="s">
        <v>64</v>
      </c>
      <c r="B69" s="7" t="s">
        <v>106</v>
      </c>
      <c r="C69" s="10">
        <v>15.82</v>
      </c>
      <c r="D69" s="2">
        <v>5.89</v>
      </c>
      <c r="E69" s="22">
        <f t="shared" si="3"/>
        <v>17859.84</v>
      </c>
      <c r="F69" s="9">
        <v>55.62</v>
      </c>
      <c r="G69" s="2">
        <v>11.37</v>
      </c>
      <c r="H69" s="12">
        <f t="shared" si="0"/>
        <v>34777.440000000002</v>
      </c>
      <c r="I69" s="13">
        <f t="shared" si="4"/>
        <v>0.94724252848849722</v>
      </c>
      <c r="J69" s="9">
        <v>106.94</v>
      </c>
      <c r="K69" s="2">
        <v>20.253</v>
      </c>
      <c r="L69" s="12">
        <f t="shared" si="1"/>
        <v>62042.28</v>
      </c>
      <c r="M69" s="13">
        <f t="shared" si="5"/>
        <v>0.78398064952451918</v>
      </c>
      <c r="N69" s="15">
        <f t="shared" si="6"/>
        <v>2.4738429907546764</v>
      </c>
      <c r="O69" s="1"/>
      <c r="P69" s="1"/>
      <c r="Q69" s="56"/>
      <c r="R69" s="53"/>
      <c r="S69" s="1"/>
      <c r="T69" s="1"/>
      <c r="U69" s="1"/>
      <c r="V69" s="1"/>
      <c r="W69" s="1"/>
    </row>
    <row r="70" spans="1:23" x14ac:dyDescent="0.3">
      <c r="A70" s="3" t="s">
        <v>65</v>
      </c>
      <c r="B70" s="7" t="s">
        <v>106</v>
      </c>
      <c r="C70" s="10">
        <v>16.989999999999998</v>
      </c>
      <c r="D70" s="2">
        <v>2.68</v>
      </c>
      <c r="E70" s="22">
        <f t="shared" si="3"/>
        <v>8243.8799999999992</v>
      </c>
      <c r="F70" s="9">
        <v>55.62</v>
      </c>
      <c r="G70" s="2">
        <v>11.37</v>
      </c>
      <c r="H70" s="12">
        <f t="shared" ref="H70:H85" si="7">+(F70*12)+(G70*$C$3*12)</f>
        <v>34777.440000000002</v>
      </c>
      <c r="I70" s="13">
        <f t="shared" si="4"/>
        <v>3.2185766896170258</v>
      </c>
      <c r="J70" s="9">
        <v>106.94</v>
      </c>
      <c r="K70" s="2">
        <v>20.253</v>
      </c>
      <c r="L70" s="12">
        <f t="shared" ref="L70:L85" si="8">+(J70*12)+(K70*$C$3*12)</f>
        <v>62042.28</v>
      </c>
      <c r="M70" s="13">
        <f t="shared" si="5"/>
        <v>0.78398064952451918</v>
      </c>
      <c r="N70" s="15">
        <f t="shared" si="6"/>
        <v>6.5258591828119776</v>
      </c>
      <c r="O70" s="1"/>
      <c r="P70" s="1"/>
      <c r="Q70" s="56"/>
      <c r="R70" s="53"/>
      <c r="S70" s="1"/>
      <c r="T70" s="1"/>
      <c r="U70" s="1"/>
      <c r="V70" s="1"/>
      <c r="W70" s="1"/>
    </row>
    <row r="71" spans="1:23" x14ac:dyDescent="0.3">
      <c r="A71" s="3" t="s">
        <v>66</v>
      </c>
      <c r="B71" s="7" t="s">
        <v>106</v>
      </c>
      <c r="C71" s="10">
        <v>15.26</v>
      </c>
      <c r="D71" s="2">
        <v>2.23</v>
      </c>
      <c r="E71" s="22">
        <f t="shared" ref="E71:E85" si="9">+(C71*12)+(D71*$C$3*12)</f>
        <v>6873.12</v>
      </c>
      <c r="F71" s="9">
        <v>55.62</v>
      </c>
      <c r="G71" s="2">
        <v>11.37</v>
      </c>
      <c r="H71" s="12">
        <f t="shared" si="7"/>
        <v>34777.440000000002</v>
      </c>
      <c r="I71" s="13">
        <f t="shared" ref="I71:I112" si="10">+(H71-E71)/E71</f>
        <v>4.0599203855017816</v>
      </c>
      <c r="J71" s="9">
        <v>106.94</v>
      </c>
      <c r="K71" s="2">
        <v>20.253</v>
      </c>
      <c r="L71" s="12">
        <f t="shared" si="8"/>
        <v>62042.28</v>
      </c>
      <c r="M71" s="13">
        <f t="shared" ref="M71:M85" si="11">+(L71-H71)/H71</f>
        <v>0.78398064952451918</v>
      </c>
      <c r="N71" s="15">
        <f t="shared" ref="N71:N85" si="12">+(L71-E71)/E71</f>
        <v>8.0268000558698223</v>
      </c>
      <c r="O71" s="1"/>
      <c r="P71" s="1"/>
      <c r="Q71" s="56"/>
      <c r="R71" s="53"/>
      <c r="S71" s="1"/>
      <c r="T71" s="1"/>
      <c r="U71" s="1"/>
      <c r="V71" s="1"/>
      <c r="W71" s="1"/>
    </row>
    <row r="72" spans="1:23" x14ac:dyDescent="0.3">
      <c r="A72" s="3" t="s">
        <v>68</v>
      </c>
      <c r="B72" s="7" t="s">
        <v>106</v>
      </c>
      <c r="C72" s="10">
        <v>18.28</v>
      </c>
      <c r="D72" s="2">
        <v>4.79</v>
      </c>
      <c r="E72" s="22">
        <f t="shared" si="9"/>
        <v>14589.36</v>
      </c>
      <c r="F72" s="9">
        <v>55.62</v>
      </c>
      <c r="G72" s="2">
        <v>11.37</v>
      </c>
      <c r="H72" s="12">
        <f t="shared" si="7"/>
        <v>34777.440000000002</v>
      </c>
      <c r="I72" s="13">
        <f t="shared" si="10"/>
        <v>1.3837536396387504</v>
      </c>
      <c r="J72" s="9">
        <v>106.94</v>
      </c>
      <c r="K72" s="2">
        <v>20.253</v>
      </c>
      <c r="L72" s="12">
        <f t="shared" si="8"/>
        <v>62042.28</v>
      </c>
      <c r="M72" s="13">
        <f t="shared" si="11"/>
        <v>0.78398064952451918</v>
      </c>
      <c r="N72" s="15">
        <f t="shared" si="12"/>
        <v>3.252570366349175</v>
      </c>
      <c r="O72" s="1"/>
      <c r="P72" s="1"/>
      <c r="Q72" s="56"/>
      <c r="R72" s="53"/>
      <c r="S72" s="1"/>
      <c r="T72" s="1"/>
      <c r="U72" s="1"/>
      <c r="V72" s="1"/>
      <c r="W72" s="1"/>
    </row>
    <row r="73" spans="1:23" x14ac:dyDescent="0.3">
      <c r="A73" s="3" t="s">
        <v>94</v>
      </c>
      <c r="B73" s="7" t="s">
        <v>106</v>
      </c>
      <c r="C73" s="10">
        <v>13.19</v>
      </c>
      <c r="D73" s="2">
        <v>1.9</v>
      </c>
      <c r="E73" s="22">
        <f t="shared" si="9"/>
        <v>5858.28</v>
      </c>
      <c r="F73" s="9">
        <v>55.62</v>
      </c>
      <c r="G73" s="2">
        <v>11.37</v>
      </c>
      <c r="H73" s="12">
        <f t="shared" si="7"/>
        <v>34777.440000000002</v>
      </c>
      <c r="I73" s="13">
        <f t="shared" si="10"/>
        <v>4.9364591654888477</v>
      </c>
      <c r="J73" s="9">
        <v>106.94</v>
      </c>
      <c r="K73" s="2">
        <v>20.253</v>
      </c>
      <c r="L73" s="12">
        <f t="shared" si="8"/>
        <v>62042.28</v>
      </c>
      <c r="M73" s="13">
        <f t="shared" si="11"/>
        <v>0.78398064952451918</v>
      </c>
      <c r="N73" s="15">
        <f t="shared" si="12"/>
        <v>9.5905282779245784</v>
      </c>
      <c r="O73" s="1"/>
      <c r="P73" s="1"/>
      <c r="Q73" s="56"/>
      <c r="R73" s="53"/>
      <c r="S73" s="1"/>
      <c r="T73" s="1"/>
      <c r="U73" s="1"/>
      <c r="V73" s="1"/>
      <c r="W73" s="1"/>
    </row>
    <row r="74" spans="1:23" x14ac:dyDescent="0.3">
      <c r="A74" s="3" t="s">
        <v>69</v>
      </c>
      <c r="B74" s="7" t="s">
        <v>106</v>
      </c>
      <c r="C74" s="10">
        <v>16.940000000000001</v>
      </c>
      <c r="D74" s="2">
        <v>3.9</v>
      </c>
      <c r="E74" s="22">
        <f t="shared" si="9"/>
        <v>11903.28</v>
      </c>
      <c r="F74" s="9">
        <v>55.62</v>
      </c>
      <c r="G74" s="2">
        <v>11.37</v>
      </c>
      <c r="H74" s="12">
        <f t="shared" si="7"/>
        <v>34777.440000000002</v>
      </c>
      <c r="I74" s="13">
        <f t="shared" si="10"/>
        <v>1.9216686493134667</v>
      </c>
      <c r="J74" s="9">
        <v>106.94</v>
      </c>
      <c r="K74" s="2">
        <v>20.253</v>
      </c>
      <c r="L74" s="12">
        <f t="shared" si="8"/>
        <v>62042.28</v>
      </c>
      <c r="M74" s="13">
        <f t="shared" si="11"/>
        <v>0.78398064952451918</v>
      </c>
      <c r="N74" s="15">
        <f t="shared" si="12"/>
        <v>4.2122003346976626</v>
      </c>
      <c r="O74" s="1"/>
      <c r="P74" s="1"/>
      <c r="Q74" s="56"/>
      <c r="R74" s="53"/>
      <c r="S74" s="1"/>
      <c r="T74" s="1"/>
      <c r="U74" s="1"/>
      <c r="V74" s="1"/>
      <c r="W74" s="1"/>
    </row>
    <row r="75" spans="1:23" x14ac:dyDescent="0.3">
      <c r="A75" s="3" t="s">
        <v>70</v>
      </c>
      <c r="B75" s="7" t="s">
        <v>106</v>
      </c>
      <c r="C75" s="10">
        <v>15.68</v>
      </c>
      <c r="D75" s="2">
        <v>2.73</v>
      </c>
      <c r="E75" s="22">
        <f t="shared" si="9"/>
        <v>8378.16</v>
      </c>
      <c r="F75" s="9">
        <v>55.62</v>
      </c>
      <c r="G75" s="2">
        <v>11.37</v>
      </c>
      <c r="H75" s="12">
        <f t="shared" si="7"/>
        <v>34777.440000000002</v>
      </c>
      <c r="I75" s="13">
        <f t="shared" si="10"/>
        <v>3.1509639348019141</v>
      </c>
      <c r="J75" s="9">
        <v>106.94</v>
      </c>
      <c r="K75" s="2">
        <v>20.253</v>
      </c>
      <c r="L75" s="12">
        <f t="shared" si="8"/>
        <v>62042.28</v>
      </c>
      <c r="M75" s="13">
        <f t="shared" si="11"/>
        <v>0.78398064952451918</v>
      </c>
      <c r="N75" s="15">
        <f t="shared" si="12"/>
        <v>6.405239336560772</v>
      </c>
      <c r="O75" s="1"/>
      <c r="P75" s="1"/>
      <c r="Q75" s="56"/>
      <c r="R75" s="53"/>
      <c r="S75" s="1"/>
      <c r="T75" s="1"/>
      <c r="U75" s="1"/>
      <c r="V75" s="1"/>
      <c r="W75" s="1"/>
    </row>
    <row r="76" spans="1:23" x14ac:dyDescent="0.3">
      <c r="A76" s="3" t="s">
        <v>71</v>
      </c>
      <c r="B76" s="7" t="s">
        <v>106</v>
      </c>
      <c r="C76" s="10">
        <v>18.55</v>
      </c>
      <c r="D76" s="2">
        <v>3.29</v>
      </c>
      <c r="E76" s="22">
        <f t="shared" si="9"/>
        <v>10092.6</v>
      </c>
      <c r="F76" s="9">
        <v>55.62</v>
      </c>
      <c r="G76" s="2">
        <v>11.37</v>
      </c>
      <c r="H76" s="12">
        <f t="shared" si="7"/>
        <v>34777.440000000002</v>
      </c>
      <c r="I76" s="13">
        <f t="shared" si="10"/>
        <v>2.4458355626894956</v>
      </c>
      <c r="J76" s="9">
        <v>106.94</v>
      </c>
      <c r="K76" s="2">
        <v>20.253</v>
      </c>
      <c r="L76" s="12">
        <f t="shared" si="8"/>
        <v>62042.28</v>
      </c>
      <c r="M76" s="13">
        <f t="shared" si="11"/>
        <v>0.78398064952451918</v>
      </c>
      <c r="N76" s="15">
        <f t="shared" si="12"/>
        <v>5.1473039652814929</v>
      </c>
      <c r="O76" s="1"/>
      <c r="P76" s="1"/>
      <c r="Q76" s="56"/>
      <c r="R76" s="53"/>
      <c r="S76" s="1"/>
      <c r="T76" s="1"/>
      <c r="U76" s="1"/>
      <c r="V76" s="1"/>
      <c r="W76" s="1"/>
    </row>
    <row r="77" spans="1:23" x14ac:dyDescent="0.3">
      <c r="A77" s="3" t="s">
        <v>72</v>
      </c>
      <c r="B77" s="7" t="s">
        <v>106</v>
      </c>
      <c r="C77" s="10">
        <v>13.52</v>
      </c>
      <c r="D77" s="2">
        <v>2.7</v>
      </c>
      <c r="E77" s="22">
        <f t="shared" si="9"/>
        <v>8262.24</v>
      </c>
      <c r="F77" s="9">
        <v>55.62</v>
      </c>
      <c r="G77" s="2">
        <v>11.37</v>
      </c>
      <c r="H77" s="12">
        <f t="shared" si="7"/>
        <v>34777.440000000002</v>
      </c>
      <c r="I77" s="13">
        <f t="shared" si="10"/>
        <v>3.2092023470632669</v>
      </c>
      <c r="J77" s="9">
        <v>106.94</v>
      </c>
      <c r="K77" s="2">
        <v>20.253</v>
      </c>
      <c r="L77" s="12">
        <f t="shared" si="8"/>
        <v>62042.28</v>
      </c>
      <c r="M77" s="13">
        <f t="shared" si="11"/>
        <v>0.78398064952451918</v>
      </c>
      <c r="N77" s="15">
        <f t="shared" si="12"/>
        <v>6.5091355370940569</v>
      </c>
      <c r="O77" s="1"/>
      <c r="P77" s="1"/>
      <c r="Q77" s="56"/>
      <c r="R77" s="53"/>
      <c r="S77" s="1"/>
      <c r="T77" s="1"/>
      <c r="U77" s="1"/>
      <c r="V77" s="1"/>
      <c r="W77" s="1"/>
    </row>
    <row r="78" spans="1:23" x14ac:dyDescent="0.3">
      <c r="A78" s="3" t="s">
        <v>73</v>
      </c>
      <c r="B78" s="7" t="s">
        <v>106</v>
      </c>
      <c r="C78" s="10">
        <v>14.38</v>
      </c>
      <c r="D78" s="2">
        <v>2.58</v>
      </c>
      <c r="E78" s="22">
        <f t="shared" si="9"/>
        <v>7912.56</v>
      </c>
      <c r="F78" s="9">
        <v>55.62</v>
      </c>
      <c r="G78" s="2">
        <v>11.37</v>
      </c>
      <c r="H78" s="12">
        <f t="shared" si="7"/>
        <v>34777.440000000002</v>
      </c>
      <c r="I78" s="13">
        <f t="shared" si="10"/>
        <v>3.3952197518881375</v>
      </c>
      <c r="J78" s="9">
        <v>106.94</v>
      </c>
      <c r="K78" s="2">
        <v>20.253</v>
      </c>
      <c r="L78" s="12">
        <f t="shared" si="8"/>
        <v>62042.28</v>
      </c>
      <c r="M78" s="13">
        <f t="shared" si="11"/>
        <v>0.78398064952451918</v>
      </c>
      <c r="N78" s="15">
        <f t="shared" si="12"/>
        <v>6.8409869877763958</v>
      </c>
      <c r="O78" s="1"/>
      <c r="P78" s="1"/>
      <c r="Q78" s="56"/>
      <c r="R78" s="53"/>
      <c r="S78" s="1"/>
      <c r="T78" s="1"/>
      <c r="U78" s="1"/>
      <c r="V78" s="1"/>
      <c r="W78" s="1"/>
    </row>
    <row r="79" spans="1:23" x14ac:dyDescent="0.3">
      <c r="A79" s="3" t="s">
        <v>74</v>
      </c>
      <c r="B79" s="7" t="s">
        <v>106</v>
      </c>
      <c r="C79" s="10">
        <v>10.87</v>
      </c>
      <c r="D79" s="2">
        <v>2.6</v>
      </c>
      <c r="E79" s="22">
        <f t="shared" si="9"/>
        <v>7930.44</v>
      </c>
      <c r="F79" s="9">
        <v>55.62</v>
      </c>
      <c r="G79" s="2">
        <v>11.37</v>
      </c>
      <c r="H79" s="12">
        <f t="shared" si="7"/>
        <v>34777.440000000002</v>
      </c>
      <c r="I79" s="13">
        <f t="shared" si="10"/>
        <v>3.3853102728221898</v>
      </c>
      <c r="J79" s="9">
        <v>106.94</v>
      </c>
      <c r="K79" s="2">
        <v>20.253</v>
      </c>
      <c r="L79" s="12">
        <f t="shared" si="8"/>
        <v>62042.28</v>
      </c>
      <c r="M79" s="13">
        <f t="shared" si="11"/>
        <v>0.78398064952451918</v>
      </c>
      <c r="N79" s="15">
        <f t="shared" si="12"/>
        <v>6.8233086688758755</v>
      </c>
      <c r="O79" s="1"/>
      <c r="P79" s="1"/>
      <c r="Q79" s="56"/>
      <c r="R79" s="53"/>
      <c r="S79" s="1"/>
      <c r="T79" s="1"/>
      <c r="U79" s="1"/>
      <c r="V79" s="1"/>
      <c r="W79" s="1"/>
    </row>
    <row r="80" spans="1:23" x14ac:dyDescent="0.3">
      <c r="A80" s="3" t="s">
        <v>76</v>
      </c>
      <c r="B80" s="7" t="s">
        <v>106</v>
      </c>
      <c r="C80" s="10">
        <v>5.87</v>
      </c>
      <c r="D80" s="2">
        <v>2.4900000000000002</v>
      </c>
      <c r="E80" s="22">
        <f t="shared" si="9"/>
        <v>7540.44</v>
      </c>
      <c r="F80" s="9">
        <v>55.62</v>
      </c>
      <c r="G80" s="2">
        <v>11.37</v>
      </c>
      <c r="H80" s="12">
        <f t="shared" si="7"/>
        <v>34777.440000000002</v>
      </c>
      <c r="I80" s="13">
        <f t="shared" si="10"/>
        <v>3.6121234304629444</v>
      </c>
      <c r="J80" s="9">
        <v>106.94</v>
      </c>
      <c r="K80" s="2">
        <v>20.253</v>
      </c>
      <c r="L80" s="12">
        <f t="shared" si="8"/>
        <v>62042.28</v>
      </c>
      <c r="M80" s="13">
        <f t="shared" si="11"/>
        <v>0.78398064952451918</v>
      </c>
      <c r="N80" s="15">
        <f t="shared" si="12"/>
        <v>7.2279389531645366</v>
      </c>
      <c r="O80" s="1"/>
      <c r="P80" s="1"/>
      <c r="Q80" s="56"/>
      <c r="R80" s="53"/>
      <c r="S80" s="1"/>
      <c r="T80" s="1"/>
      <c r="U80" s="1"/>
      <c r="V80" s="1"/>
      <c r="W80" s="1"/>
    </row>
    <row r="81" spans="1:23" x14ac:dyDescent="0.3">
      <c r="A81" s="3" t="s">
        <v>77</v>
      </c>
      <c r="B81" s="7" t="s">
        <v>106</v>
      </c>
      <c r="C81" s="10">
        <v>9.11</v>
      </c>
      <c r="D81" s="2">
        <v>2.5299999999999998</v>
      </c>
      <c r="E81" s="22">
        <f t="shared" si="9"/>
        <v>7699.32</v>
      </c>
      <c r="F81" s="9">
        <v>55.62</v>
      </c>
      <c r="G81" s="2">
        <v>11.37</v>
      </c>
      <c r="H81" s="12">
        <f t="shared" si="7"/>
        <v>34777.440000000002</v>
      </c>
      <c r="I81" s="13">
        <f t="shared" si="10"/>
        <v>3.5169495487913225</v>
      </c>
      <c r="J81" s="9">
        <v>106.94</v>
      </c>
      <c r="K81" s="2">
        <v>20.253</v>
      </c>
      <c r="L81" s="12">
        <f t="shared" si="8"/>
        <v>62042.28</v>
      </c>
      <c r="M81" s="13">
        <f t="shared" si="11"/>
        <v>0.78398064952451918</v>
      </c>
      <c r="N81" s="15">
        <f t="shared" si="12"/>
        <v>7.058150589922227</v>
      </c>
      <c r="O81" s="1"/>
      <c r="P81" s="1"/>
      <c r="Q81" s="56"/>
      <c r="R81" s="53"/>
      <c r="S81" s="1"/>
      <c r="T81" s="1"/>
      <c r="U81" s="1"/>
      <c r="V81" s="1"/>
      <c r="W81" s="1"/>
    </row>
    <row r="82" spans="1:23" x14ac:dyDescent="0.3">
      <c r="A82" s="3" t="s">
        <v>78</v>
      </c>
      <c r="B82" s="7" t="s">
        <v>106</v>
      </c>
      <c r="C82" s="10">
        <v>16.309999999999999</v>
      </c>
      <c r="D82" s="2">
        <v>3.58</v>
      </c>
      <c r="E82" s="22">
        <f t="shared" si="9"/>
        <v>10935.72</v>
      </c>
      <c r="F82" s="9">
        <v>55.62</v>
      </c>
      <c r="G82" s="2">
        <v>11.37</v>
      </c>
      <c r="H82" s="12">
        <f t="shared" si="7"/>
        <v>34777.440000000002</v>
      </c>
      <c r="I82" s="13">
        <f t="shared" si="10"/>
        <v>2.1801692069657967</v>
      </c>
      <c r="J82" s="9">
        <v>106.94</v>
      </c>
      <c r="K82" s="2">
        <v>20.253</v>
      </c>
      <c r="L82" s="12">
        <f t="shared" si="8"/>
        <v>62042.28</v>
      </c>
      <c r="M82" s="13">
        <f t="shared" si="11"/>
        <v>0.78398064952451918</v>
      </c>
      <c r="N82" s="15">
        <f t="shared" si="12"/>
        <v>4.6733603274407169</v>
      </c>
      <c r="O82" s="1"/>
      <c r="P82" s="1"/>
      <c r="Q82" s="56"/>
      <c r="R82" s="53"/>
      <c r="S82" s="1"/>
      <c r="T82" s="1"/>
      <c r="U82" s="1"/>
      <c r="V82" s="1"/>
      <c r="W82" s="1"/>
    </row>
    <row r="83" spans="1:23" x14ac:dyDescent="0.3">
      <c r="A83" s="3" t="s">
        <v>101</v>
      </c>
      <c r="B83" s="7" t="s">
        <v>106</v>
      </c>
      <c r="C83" s="10">
        <v>11.57</v>
      </c>
      <c r="D83" s="2">
        <v>1.77</v>
      </c>
      <c r="E83" s="22">
        <f t="shared" ref="E83" si="13">+(C83*12)+(D83*$C$3*12)</f>
        <v>5448.84</v>
      </c>
      <c r="F83" s="9">
        <v>55.62</v>
      </c>
      <c r="G83" s="2">
        <v>11.37</v>
      </c>
      <c r="H83" s="12">
        <f t="shared" ref="H83" si="14">+(F83*12)+(G83*$C$3*12)</f>
        <v>34777.440000000002</v>
      </c>
      <c r="I83" s="13">
        <f t="shared" ref="I83" si="15">+(H83-E83)/E83</f>
        <v>5.3825401369832848</v>
      </c>
      <c r="J83" s="9">
        <v>106.94</v>
      </c>
      <c r="K83" s="2">
        <v>20.253</v>
      </c>
      <c r="L83" s="12">
        <f t="shared" ref="L83" si="16">+(J83*12)+(K83*$C$3*12)</f>
        <v>62042.28</v>
      </c>
      <c r="M83" s="13">
        <f t="shared" ref="M83" si="17">+(L83-H83)/H83</f>
        <v>0.78398064952451918</v>
      </c>
      <c r="N83" s="15">
        <f t="shared" si="12"/>
        <v>10.386328099191754</v>
      </c>
      <c r="O83" s="1"/>
      <c r="P83" s="1"/>
      <c r="Q83" s="56"/>
      <c r="R83" s="53"/>
      <c r="S83" s="1"/>
      <c r="T83" s="1"/>
      <c r="U83" s="1"/>
      <c r="V83" s="1"/>
      <c r="W83" s="1"/>
    </row>
    <row r="84" spans="1:23" x14ac:dyDescent="0.3">
      <c r="A84" s="3" t="s">
        <v>80</v>
      </c>
      <c r="B84" s="7" t="s">
        <v>106</v>
      </c>
      <c r="C84" s="10">
        <v>12.77</v>
      </c>
      <c r="D84" s="2">
        <v>3.47</v>
      </c>
      <c r="E84" s="22">
        <f t="shared" si="9"/>
        <v>10563.24</v>
      </c>
      <c r="F84" s="9">
        <v>55.62</v>
      </c>
      <c r="G84" s="2">
        <v>11.37</v>
      </c>
      <c r="H84" s="12">
        <f t="shared" si="7"/>
        <v>34777.440000000002</v>
      </c>
      <c r="I84" s="13">
        <f t="shared" si="10"/>
        <v>2.2923080418507964</v>
      </c>
      <c r="J84" s="9">
        <v>106.94</v>
      </c>
      <c r="K84" s="2">
        <v>20.253</v>
      </c>
      <c r="L84" s="12">
        <f t="shared" si="8"/>
        <v>62042.28</v>
      </c>
      <c r="M84" s="13">
        <f t="shared" si="11"/>
        <v>0.78398064952451918</v>
      </c>
      <c r="N84" s="15">
        <f t="shared" si="12"/>
        <v>4.8734138389357815</v>
      </c>
      <c r="O84" s="1"/>
      <c r="P84" s="1"/>
      <c r="Q84" s="56"/>
      <c r="R84" s="53"/>
      <c r="S84" s="1"/>
      <c r="T84" s="1"/>
      <c r="U84" s="1"/>
      <c r="V84" s="1"/>
      <c r="W84" s="1"/>
    </row>
    <row r="85" spans="1:23" ht="15" thickBot="1" x14ac:dyDescent="0.35">
      <c r="A85" s="32" t="s">
        <v>81</v>
      </c>
      <c r="B85" s="33" t="s">
        <v>106</v>
      </c>
      <c r="C85" s="17">
        <v>13.15</v>
      </c>
      <c r="D85" s="6">
        <v>3.66</v>
      </c>
      <c r="E85" s="47">
        <f t="shared" si="9"/>
        <v>11137.8</v>
      </c>
      <c r="F85" s="35">
        <v>55.62</v>
      </c>
      <c r="G85" s="6">
        <v>11.37</v>
      </c>
      <c r="H85" s="34">
        <f t="shared" si="7"/>
        <v>34777.440000000002</v>
      </c>
      <c r="I85" s="14">
        <f t="shared" si="10"/>
        <v>2.1224694284329044</v>
      </c>
      <c r="J85" s="35">
        <v>106.94</v>
      </c>
      <c r="K85" s="6">
        <v>20.253</v>
      </c>
      <c r="L85" s="36">
        <f t="shared" si="8"/>
        <v>62042.28</v>
      </c>
      <c r="M85" s="14">
        <f t="shared" si="11"/>
        <v>0.78398064952451918</v>
      </c>
      <c r="N85" s="16">
        <f t="shared" si="12"/>
        <v>4.5704250390561869</v>
      </c>
      <c r="O85" s="1"/>
      <c r="P85" s="1"/>
      <c r="Q85" s="56"/>
      <c r="R85" s="53"/>
      <c r="S85" s="1"/>
      <c r="T85" s="1"/>
      <c r="U85" s="1"/>
      <c r="V85" s="1"/>
      <c r="W85" s="1"/>
    </row>
    <row r="86" spans="1:23" x14ac:dyDescent="0.3">
      <c r="A86" s="18"/>
      <c r="B86" s="19"/>
      <c r="C86" s="20"/>
      <c r="D86" s="21"/>
      <c r="E86" s="22"/>
      <c r="F86" s="23"/>
      <c r="G86" s="21"/>
      <c r="H86" s="24"/>
      <c r="I86" s="25"/>
      <c r="J86" s="23"/>
      <c r="K86" s="21"/>
      <c r="L86" s="24"/>
      <c r="M86" s="25"/>
      <c r="N86" s="31"/>
      <c r="O86" s="1"/>
      <c r="P86" s="1"/>
      <c r="Q86" s="56"/>
      <c r="R86" s="1"/>
      <c r="S86" s="1"/>
      <c r="T86" s="1"/>
      <c r="U86" s="1"/>
      <c r="V86" s="1"/>
      <c r="W86" s="1"/>
    </row>
    <row r="87" spans="1:23" ht="15" thickBot="1" x14ac:dyDescent="0.35">
      <c r="A87" s="37" t="s">
        <v>104</v>
      </c>
      <c r="B87" s="33"/>
      <c r="C87" s="17">
        <f t="shared" ref="C87:H87" si="18">AVERAGE(C7:C85)</f>
        <v>14.102911392405058</v>
      </c>
      <c r="D87" s="6">
        <f t="shared" si="18"/>
        <v>3.3054430379746842</v>
      </c>
      <c r="E87" s="34">
        <f t="shared" si="18"/>
        <v>10085.564050632907</v>
      </c>
      <c r="F87" s="35">
        <f t="shared" si="18"/>
        <v>55.619999999999926</v>
      </c>
      <c r="G87" s="6">
        <f t="shared" si="18"/>
        <v>11.370000000000003</v>
      </c>
      <c r="H87" s="36">
        <f t="shared" si="18"/>
        <v>34777.439999999959</v>
      </c>
      <c r="I87" s="14">
        <f t="shared" si="10"/>
        <v>2.4482394663705045</v>
      </c>
      <c r="J87" s="35">
        <f>AVERAGE(J7:J85)</f>
        <v>106.93999999999984</v>
      </c>
      <c r="K87" s="6">
        <f>AVERAGE(K7:K85)</f>
        <v>20.252999999999982</v>
      </c>
      <c r="L87" s="36">
        <f>AVERAGE(L7:L85)</f>
        <v>62042.279999999955</v>
      </c>
      <c r="M87" s="14">
        <f>+(L87-H87)/H87</f>
        <v>0.78398064952452018</v>
      </c>
      <c r="N87" s="16">
        <f>+(L87-E87)/E87</f>
        <v>5.1515924829317372</v>
      </c>
      <c r="O87" s="1"/>
      <c r="P87" s="1"/>
      <c r="Q87" s="56"/>
      <c r="R87" s="53"/>
      <c r="S87" s="1"/>
      <c r="T87" s="1"/>
      <c r="U87" s="1"/>
      <c r="V87" s="1"/>
      <c r="W87" s="1"/>
    </row>
    <row r="88" spans="1:23" x14ac:dyDescent="0.3">
      <c r="A88" s="57"/>
      <c r="B88" s="58"/>
      <c r="C88" s="59"/>
      <c r="D88" s="60"/>
      <c r="E88" s="61"/>
      <c r="F88" s="62"/>
      <c r="G88" s="60"/>
      <c r="H88" s="63"/>
      <c r="I88" s="64"/>
      <c r="J88" s="62"/>
      <c r="K88" s="60"/>
      <c r="L88" s="63"/>
      <c r="M88" s="64"/>
      <c r="N88" s="65"/>
      <c r="O88" s="1"/>
      <c r="P88" s="1"/>
      <c r="Q88" s="56"/>
      <c r="R88" s="53"/>
      <c r="S88" s="1"/>
      <c r="T88" s="1"/>
      <c r="U88" s="1"/>
      <c r="V88" s="1"/>
      <c r="W88" s="1"/>
    </row>
    <row r="89" spans="1:23" x14ac:dyDescent="0.3">
      <c r="A89" s="57"/>
      <c r="B89" s="58"/>
      <c r="C89" s="59"/>
      <c r="D89" s="60"/>
      <c r="E89" s="61"/>
      <c r="F89" s="62"/>
      <c r="G89" s="60"/>
      <c r="H89" s="63"/>
      <c r="I89" s="64"/>
      <c r="J89" s="62"/>
      <c r="K89" s="60"/>
      <c r="L89" s="63"/>
      <c r="M89" s="64"/>
      <c r="N89" s="65"/>
      <c r="O89" s="1"/>
      <c r="P89" s="1"/>
      <c r="Q89" s="56"/>
      <c r="R89" s="53"/>
      <c r="S89" s="1"/>
      <c r="T89" s="1"/>
      <c r="U89" s="1"/>
      <c r="V89" s="1"/>
      <c r="W89" s="1"/>
    </row>
    <row r="90" spans="1:23" x14ac:dyDescent="0.3">
      <c r="A90" s="57"/>
      <c r="B90" s="58"/>
      <c r="C90" s="59"/>
      <c r="D90" s="60"/>
      <c r="E90" s="61"/>
      <c r="F90" s="62"/>
      <c r="G90" s="60"/>
      <c r="H90" s="63"/>
      <c r="I90" s="64"/>
      <c r="J90" s="62"/>
      <c r="K90" s="60"/>
      <c r="L90" s="63"/>
      <c r="M90" s="64"/>
      <c r="N90" s="65"/>
      <c r="O90" s="1"/>
      <c r="P90" s="1"/>
      <c r="Q90" s="56"/>
      <c r="R90" s="53"/>
      <c r="S90" s="1"/>
      <c r="T90" s="1"/>
      <c r="U90" s="1"/>
      <c r="V90" s="1"/>
      <c r="W90" s="1"/>
    </row>
    <row r="91" spans="1:23" x14ac:dyDescent="0.3">
      <c r="A91" s="57"/>
      <c r="B91" s="58"/>
      <c r="C91" s="59"/>
      <c r="D91" s="60"/>
      <c r="E91" s="61"/>
      <c r="F91" s="62"/>
      <c r="G91" s="60"/>
      <c r="H91" s="63"/>
      <c r="I91" s="64"/>
      <c r="J91" s="62"/>
      <c r="K91" s="60"/>
      <c r="L91" s="63"/>
      <c r="M91" s="64"/>
      <c r="N91" s="65"/>
      <c r="O91" s="1"/>
      <c r="P91" s="1"/>
      <c r="Q91" s="56"/>
      <c r="R91" s="53"/>
      <c r="S91" s="1"/>
      <c r="T91" s="1"/>
      <c r="U91" s="1"/>
      <c r="V91" s="1"/>
      <c r="W91" s="1"/>
    </row>
    <row r="92" spans="1:23" ht="12" customHeight="1" x14ac:dyDescent="0.3">
      <c r="A92" s="57"/>
      <c r="B92" s="58"/>
      <c r="C92" s="59"/>
      <c r="D92" s="60"/>
      <c r="E92" s="61"/>
      <c r="F92" s="62"/>
      <c r="G92" s="60"/>
      <c r="H92" s="63"/>
      <c r="I92" s="64"/>
      <c r="J92" s="62"/>
      <c r="K92" s="60"/>
      <c r="L92" s="63"/>
      <c r="M92" s="64"/>
      <c r="N92" s="65"/>
      <c r="O92" s="1"/>
      <c r="P92" s="1"/>
      <c r="Q92" s="56"/>
      <c r="R92" s="53"/>
      <c r="S92" s="1"/>
      <c r="T92" s="1"/>
      <c r="U92" s="1"/>
      <c r="V92" s="1"/>
      <c r="W92" s="1"/>
    </row>
    <row r="93" spans="1:23" x14ac:dyDescent="0.3">
      <c r="A93" s="57"/>
      <c r="B93" s="58"/>
      <c r="C93" s="59"/>
      <c r="D93" s="60"/>
      <c r="E93" s="61"/>
      <c r="F93" s="62"/>
      <c r="G93" s="60"/>
      <c r="H93" s="63"/>
      <c r="I93" s="64"/>
      <c r="J93" s="62"/>
      <c r="K93" s="60"/>
      <c r="L93" s="63"/>
      <c r="M93" s="64"/>
      <c r="N93" s="65"/>
      <c r="O93" s="1"/>
      <c r="P93" s="1"/>
      <c r="Q93" s="56"/>
      <c r="R93" s="53"/>
      <c r="S93" s="1"/>
      <c r="T93" s="1"/>
      <c r="U93" s="1"/>
      <c r="V93" s="1"/>
      <c r="W93" s="1"/>
    </row>
    <row r="94" spans="1:23" x14ac:dyDescent="0.3">
      <c r="A94" s="57"/>
      <c r="B94" s="58"/>
      <c r="C94" s="59"/>
      <c r="D94" s="60"/>
      <c r="E94" s="61"/>
      <c r="F94" s="62"/>
      <c r="G94" s="60"/>
      <c r="H94" s="63"/>
      <c r="I94" s="64"/>
      <c r="J94" s="62"/>
      <c r="K94" s="60"/>
      <c r="L94" s="63"/>
      <c r="M94" s="64"/>
      <c r="N94" s="65"/>
      <c r="O94" s="1"/>
      <c r="P94" s="1"/>
      <c r="Q94" s="56"/>
      <c r="R94" s="53"/>
      <c r="S94" s="1"/>
      <c r="T94" s="1"/>
      <c r="U94" s="1"/>
      <c r="V94" s="1"/>
      <c r="W94" s="1"/>
    </row>
    <row r="95" spans="1:23" x14ac:dyDescent="0.3">
      <c r="A95" s="57"/>
      <c r="B95" s="58"/>
      <c r="C95" s="59"/>
      <c r="D95" s="60"/>
      <c r="E95" s="61"/>
      <c r="F95" s="62"/>
      <c r="G95" s="60"/>
      <c r="H95" s="63"/>
      <c r="I95" s="64"/>
      <c r="J95" s="62"/>
      <c r="K95" s="60"/>
      <c r="L95" s="63"/>
      <c r="M95" s="64"/>
      <c r="N95" s="65"/>
      <c r="O95" s="1"/>
      <c r="P95" s="1"/>
      <c r="Q95" s="56"/>
      <c r="R95" s="53"/>
      <c r="S95" s="1"/>
      <c r="T95" s="1"/>
      <c r="U95" s="1"/>
      <c r="V95" s="1"/>
      <c r="W95" s="1"/>
    </row>
    <row r="96" spans="1:23" x14ac:dyDescent="0.3">
      <c r="A96" s="57"/>
      <c r="B96" s="58"/>
      <c r="C96" s="59"/>
      <c r="D96" s="60"/>
      <c r="E96" s="61"/>
      <c r="F96" s="62"/>
      <c r="G96" s="60"/>
      <c r="H96" s="63"/>
      <c r="I96" s="64"/>
      <c r="J96" s="62"/>
      <c r="K96" s="60"/>
      <c r="L96" s="63"/>
      <c r="M96" s="64"/>
      <c r="N96" s="65"/>
      <c r="O96" s="1"/>
      <c r="P96" s="1"/>
      <c r="Q96" s="56"/>
      <c r="R96" s="53"/>
      <c r="S96" s="1"/>
      <c r="T96" s="1"/>
      <c r="U96" s="1"/>
      <c r="V96" s="1"/>
      <c r="W96" s="1"/>
    </row>
    <row r="97" spans="1:23" x14ac:dyDescent="0.3">
      <c r="A97" s="57"/>
      <c r="B97" s="58"/>
      <c r="C97" s="59"/>
      <c r="D97" s="60"/>
      <c r="E97" s="61"/>
      <c r="F97" s="62"/>
      <c r="G97" s="60"/>
      <c r="H97" s="63"/>
      <c r="I97" s="64"/>
      <c r="J97" s="62"/>
      <c r="K97" s="60"/>
      <c r="L97" s="63"/>
      <c r="M97" s="64"/>
      <c r="N97" s="65"/>
      <c r="O97" s="1"/>
      <c r="P97" s="1"/>
      <c r="Q97" s="56"/>
      <c r="R97" s="53"/>
      <c r="S97" s="1"/>
      <c r="T97" s="1"/>
      <c r="U97" s="1"/>
      <c r="V97" s="1"/>
      <c r="W97" s="1"/>
    </row>
    <row r="98" spans="1:23" x14ac:dyDescent="0.3">
      <c r="A98" s="57"/>
      <c r="B98" s="58"/>
      <c r="C98" s="59"/>
      <c r="D98" s="60"/>
      <c r="E98" s="61"/>
      <c r="F98" s="62"/>
      <c r="G98" s="60"/>
      <c r="H98" s="63"/>
      <c r="I98" s="64"/>
      <c r="J98" s="62"/>
      <c r="K98" s="60"/>
      <c r="L98" s="63"/>
      <c r="M98" s="64"/>
      <c r="N98" s="65"/>
      <c r="O98" s="1"/>
      <c r="P98" s="1"/>
      <c r="Q98" s="56"/>
      <c r="R98" s="53"/>
      <c r="S98" s="1"/>
      <c r="T98" s="1"/>
      <c r="U98" s="1"/>
      <c r="V98" s="1"/>
      <c r="W98" s="1"/>
    </row>
    <row r="99" spans="1:23" x14ac:dyDescent="0.3">
      <c r="A99" s="18"/>
      <c r="B99" s="19"/>
      <c r="C99" s="20"/>
      <c r="D99" s="21"/>
      <c r="E99" s="22"/>
      <c r="F99" s="23"/>
      <c r="G99" s="21"/>
      <c r="H99" s="24"/>
      <c r="I99" s="25"/>
      <c r="J99" s="23"/>
      <c r="K99" s="21"/>
      <c r="L99" s="24"/>
      <c r="M99" s="25"/>
      <c r="N99" s="31"/>
      <c r="O99" s="1"/>
      <c r="P99" s="1"/>
      <c r="Q99" s="56"/>
      <c r="R99" s="1"/>
      <c r="S99" s="1"/>
      <c r="T99" s="1"/>
      <c r="U99" s="1"/>
      <c r="V99" s="1"/>
      <c r="W99" s="1"/>
    </row>
    <row r="100" spans="1:23" x14ac:dyDescent="0.3">
      <c r="A100" s="3" t="s">
        <v>10</v>
      </c>
      <c r="B100" s="7" t="s">
        <v>107</v>
      </c>
      <c r="C100" s="10">
        <v>16.579999999999998</v>
      </c>
      <c r="D100" s="2">
        <v>1.99</v>
      </c>
      <c r="E100" s="11">
        <f t="shared" ref="E100:E110" si="19">+(C100*12)+(D100*$C$3*12)</f>
        <v>6168.96</v>
      </c>
      <c r="F100" s="9">
        <v>32.32</v>
      </c>
      <c r="G100" s="2">
        <v>6.9139999999999997</v>
      </c>
      <c r="H100" s="12">
        <f t="shared" ref="H100:H110" si="20">+(F100*12)+(G100*$C$3*12)</f>
        <v>21129.84</v>
      </c>
      <c r="I100" s="13">
        <f t="shared" si="10"/>
        <v>2.4251867413632122</v>
      </c>
      <c r="J100" s="9">
        <v>111.74</v>
      </c>
      <c r="K100" s="2">
        <v>11.548</v>
      </c>
      <c r="L100" s="12">
        <f t="shared" ref="L100:L110" si="21">+(J100*12)+(K100*$C$3*12)</f>
        <v>35984.879999999997</v>
      </c>
      <c r="M100" s="13">
        <f t="shared" ref="M100:M110" si="22">+(L100-H100)/H100</f>
        <v>0.70303608546018315</v>
      </c>
      <c r="N100" s="15">
        <f t="shared" ref="N100:N110" si="23">+(L100-E100)/E100</f>
        <v>4.8332166199813251</v>
      </c>
      <c r="O100" s="1"/>
      <c r="P100" s="1"/>
      <c r="Q100" s="56"/>
      <c r="R100" s="53"/>
      <c r="S100" s="1"/>
      <c r="T100" s="1"/>
      <c r="U100" s="1"/>
      <c r="V100" s="1"/>
      <c r="W100" s="1"/>
    </row>
    <row r="101" spans="1:23" x14ac:dyDescent="0.3">
      <c r="A101" s="3" t="s">
        <v>12</v>
      </c>
      <c r="B101" s="7" t="s">
        <v>107</v>
      </c>
      <c r="C101" s="10">
        <v>19.71</v>
      </c>
      <c r="D101" s="2">
        <v>4.28</v>
      </c>
      <c r="E101" s="11">
        <f t="shared" si="19"/>
        <v>13076.52</v>
      </c>
      <c r="F101" s="9">
        <v>32.32</v>
      </c>
      <c r="G101" s="2">
        <v>6.9139999999999997</v>
      </c>
      <c r="H101" s="12">
        <f t="shared" si="20"/>
        <v>21129.84</v>
      </c>
      <c r="I101" s="13">
        <f t="shared" si="10"/>
        <v>0.61586110065980848</v>
      </c>
      <c r="J101" s="9">
        <v>111.74</v>
      </c>
      <c r="K101" s="2">
        <v>11.548</v>
      </c>
      <c r="L101" s="12">
        <f t="shared" si="21"/>
        <v>35984.879999999997</v>
      </c>
      <c r="M101" s="13">
        <f t="shared" si="22"/>
        <v>0.70303608546018315</v>
      </c>
      <c r="N101" s="15">
        <f t="shared" si="23"/>
        <v>1.7518697635150633</v>
      </c>
      <c r="O101" s="1"/>
      <c r="P101" s="1"/>
      <c r="Q101" s="56"/>
      <c r="R101" s="53"/>
      <c r="S101" s="1"/>
      <c r="T101" s="1"/>
      <c r="U101" s="1"/>
      <c r="V101" s="1"/>
      <c r="W101" s="1"/>
    </row>
    <row r="102" spans="1:23" x14ac:dyDescent="0.3">
      <c r="A102" s="3" t="s">
        <v>14</v>
      </c>
      <c r="B102" s="7" t="s">
        <v>107</v>
      </c>
      <c r="C102" s="10">
        <v>18.18</v>
      </c>
      <c r="D102" s="2">
        <v>4.25</v>
      </c>
      <c r="E102" s="11">
        <f t="shared" si="19"/>
        <v>12968.16</v>
      </c>
      <c r="F102" s="9">
        <v>32.32</v>
      </c>
      <c r="G102" s="2">
        <v>6.9139999999999997</v>
      </c>
      <c r="H102" s="12">
        <f t="shared" si="20"/>
        <v>21129.84</v>
      </c>
      <c r="I102" s="13">
        <f t="shared" si="10"/>
        <v>0.62936299367065185</v>
      </c>
      <c r="J102" s="9">
        <v>111.74</v>
      </c>
      <c r="K102" s="2">
        <v>11.548</v>
      </c>
      <c r="L102" s="12">
        <f t="shared" si="21"/>
        <v>35984.879999999997</v>
      </c>
      <c r="M102" s="13">
        <f t="shared" si="22"/>
        <v>0.70303608546018315</v>
      </c>
      <c r="N102" s="15">
        <f t="shared" si="23"/>
        <v>1.7748639745345522</v>
      </c>
      <c r="O102" s="1"/>
      <c r="P102" s="1"/>
      <c r="Q102" s="56"/>
      <c r="R102" s="53"/>
      <c r="S102" s="1"/>
      <c r="T102" s="1"/>
      <c r="U102" s="1"/>
      <c r="V102" s="1"/>
      <c r="W102" s="1"/>
    </row>
    <row r="103" spans="1:23" x14ac:dyDescent="0.3">
      <c r="A103" s="3" t="s">
        <v>22</v>
      </c>
      <c r="B103" s="7" t="s">
        <v>107</v>
      </c>
      <c r="C103" s="10">
        <v>14.55</v>
      </c>
      <c r="D103" s="2">
        <v>2.64</v>
      </c>
      <c r="E103" s="11">
        <f t="shared" si="19"/>
        <v>8094.6</v>
      </c>
      <c r="F103" s="9">
        <v>32.32</v>
      </c>
      <c r="G103" s="2">
        <v>6.9139999999999997</v>
      </c>
      <c r="H103" s="12">
        <f t="shared" si="20"/>
        <v>21129.84</v>
      </c>
      <c r="I103" s="13">
        <f t="shared" si="10"/>
        <v>1.6103624638647986</v>
      </c>
      <c r="J103" s="9">
        <v>111.74</v>
      </c>
      <c r="K103" s="2">
        <v>11.548</v>
      </c>
      <c r="L103" s="12">
        <f t="shared" si="21"/>
        <v>35984.879999999997</v>
      </c>
      <c r="M103" s="13">
        <f t="shared" si="22"/>
        <v>0.70303608546018315</v>
      </c>
      <c r="N103" s="15">
        <f t="shared" si="23"/>
        <v>3.4455414720925059</v>
      </c>
      <c r="O103" s="1"/>
      <c r="P103" s="1"/>
      <c r="Q103" s="56"/>
      <c r="R103" s="53"/>
      <c r="S103" s="1"/>
      <c r="T103" s="1"/>
      <c r="U103" s="1"/>
      <c r="V103" s="1"/>
      <c r="W103" s="1"/>
    </row>
    <row r="104" spans="1:23" x14ac:dyDescent="0.3">
      <c r="A104" s="4" t="s">
        <v>30</v>
      </c>
      <c r="B104" s="7" t="s">
        <v>107</v>
      </c>
      <c r="C104" s="10">
        <v>7.88</v>
      </c>
      <c r="D104" s="2">
        <v>2.91</v>
      </c>
      <c r="E104" s="11">
        <f t="shared" si="19"/>
        <v>8824.56</v>
      </c>
      <c r="F104" s="9">
        <v>32.32</v>
      </c>
      <c r="G104" s="2">
        <v>6.9139999999999997</v>
      </c>
      <c r="H104" s="12">
        <f t="shared" si="20"/>
        <v>21129.84</v>
      </c>
      <c r="I104" s="13">
        <f t="shared" si="10"/>
        <v>1.3944355299301043</v>
      </c>
      <c r="J104" s="9">
        <v>111.74</v>
      </c>
      <c r="K104" s="2">
        <v>11.548</v>
      </c>
      <c r="L104" s="12">
        <f t="shared" si="21"/>
        <v>35984.879999999997</v>
      </c>
      <c r="M104" s="13">
        <f t="shared" si="22"/>
        <v>0.70303608546018315</v>
      </c>
      <c r="N104" s="15">
        <f t="shared" si="23"/>
        <v>3.0778101117789443</v>
      </c>
      <c r="O104" s="1"/>
      <c r="P104" s="1"/>
      <c r="Q104" s="56"/>
      <c r="R104" s="53"/>
      <c r="S104" s="1"/>
      <c r="T104" s="1"/>
      <c r="U104" s="1"/>
      <c r="V104" s="1"/>
      <c r="W104" s="1"/>
    </row>
    <row r="105" spans="1:23" x14ac:dyDescent="0.3">
      <c r="A105" s="3" t="s">
        <v>39</v>
      </c>
      <c r="B105" s="7" t="s">
        <v>107</v>
      </c>
      <c r="C105" s="10">
        <v>18.41</v>
      </c>
      <c r="D105" s="2">
        <v>3.49</v>
      </c>
      <c r="E105" s="11">
        <f t="shared" si="19"/>
        <v>10690.92</v>
      </c>
      <c r="F105" s="9">
        <v>32.32</v>
      </c>
      <c r="G105" s="2">
        <v>6.9139999999999997</v>
      </c>
      <c r="H105" s="12">
        <f t="shared" si="20"/>
        <v>21129.84</v>
      </c>
      <c r="I105" s="13">
        <f t="shared" si="10"/>
        <v>0.97642859548102501</v>
      </c>
      <c r="J105" s="9">
        <v>111.74</v>
      </c>
      <c r="K105" s="2">
        <v>11.548</v>
      </c>
      <c r="L105" s="12">
        <f t="shared" si="21"/>
        <v>35984.879999999997</v>
      </c>
      <c r="M105" s="13">
        <f t="shared" si="22"/>
        <v>0.70303608546018315</v>
      </c>
      <c r="N105" s="15">
        <f t="shared" si="23"/>
        <v>2.365929218439573</v>
      </c>
      <c r="O105" s="1"/>
      <c r="P105" s="1"/>
      <c r="Q105" s="56"/>
      <c r="R105" s="53"/>
      <c r="S105" s="1"/>
      <c r="T105" s="1"/>
      <c r="U105" s="1"/>
      <c r="V105" s="1"/>
      <c r="W105" s="1"/>
    </row>
    <row r="106" spans="1:23" x14ac:dyDescent="0.3">
      <c r="A106" s="3" t="s">
        <v>57</v>
      </c>
      <c r="B106" s="7" t="s">
        <v>107</v>
      </c>
      <c r="C106" s="10">
        <v>15.19</v>
      </c>
      <c r="D106" s="2">
        <v>2.2999999999999998</v>
      </c>
      <c r="E106" s="11">
        <f t="shared" si="19"/>
        <v>7082.28</v>
      </c>
      <c r="F106" s="9">
        <v>32.32</v>
      </c>
      <c r="G106" s="2">
        <v>6.9139999999999997</v>
      </c>
      <c r="H106" s="12">
        <f t="shared" si="20"/>
        <v>21129.84</v>
      </c>
      <c r="I106" s="13">
        <f t="shared" si="10"/>
        <v>1.9834798963045801</v>
      </c>
      <c r="J106" s="9">
        <v>111.74</v>
      </c>
      <c r="K106" s="2">
        <v>11.548</v>
      </c>
      <c r="L106" s="12">
        <f t="shared" si="21"/>
        <v>35984.879999999997</v>
      </c>
      <c r="M106" s="13">
        <f t="shared" si="22"/>
        <v>0.70303608546018315</v>
      </c>
      <c r="N106" s="15">
        <f t="shared" si="23"/>
        <v>4.0809739236517055</v>
      </c>
      <c r="O106" s="1"/>
      <c r="P106" s="1"/>
      <c r="Q106" s="56"/>
      <c r="R106" s="53"/>
      <c r="S106" s="1"/>
      <c r="T106" s="1"/>
      <c r="U106" s="1"/>
      <c r="V106" s="1"/>
      <c r="W106" s="1"/>
    </row>
    <row r="107" spans="1:23" x14ac:dyDescent="0.3">
      <c r="A107" s="3" t="s">
        <v>59</v>
      </c>
      <c r="B107" s="7" t="s">
        <v>107</v>
      </c>
      <c r="C107" s="10">
        <v>2.25</v>
      </c>
      <c r="D107" s="2">
        <v>2.65</v>
      </c>
      <c r="E107" s="11">
        <f t="shared" si="19"/>
        <v>7977</v>
      </c>
      <c r="F107" s="9">
        <v>32.32</v>
      </c>
      <c r="G107" s="2">
        <v>6.9139999999999997</v>
      </c>
      <c r="H107" s="12">
        <f t="shared" si="20"/>
        <v>21129.84</v>
      </c>
      <c r="I107" s="13">
        <f t="shared" si="10"/>
        <v>1.6488454306130125</v>
      </c>
      <c r="J107" s="9">
        <v>111.74</v>
      </c>
      <c r="K107" s="2">
        <v>11.548</v>
      </c>
      <c r="L107" s="12">
        <f t="shared" si="21"/>
        <v>35984.879999999997</v>
      </c>
      <c r="M107" s="13">
        <f t="shared" si="22"/>
        <v>0.70303608546018315</v>
      </c>
      <c r="N107" s="15">
        <f t="shared" si="23"/>
        <v>3.511079353140278</v>
      </c>
      <c r="O107" s="1"/>
      <c r="P107" s="1"/>
      <c r="Q107" s="56"/>
      <c r="R107" s="53"/>
      <c r="S107" s="1"/>
      <c r="T107" s="1"/>
      <c r="U107" s="1"/>
      <c r="V107" s="1"/>
      <c r="W107" s="1"/>
    </row>
    <row r="108" spans="1:23" x14ac:dyDescent="0.3">
      <c r="A108" s="3" t="s">
        <v>67</v>
      </c>
      <c r="B108" s="7" t="s">
        <v>107</v>
      </c>
      <c r="C108" s="10">
        <v>7.13</v>
      </c>
      <c r="D108" s="2">
        <v>2.66</v>
      </c>
      <c r="E108" s="11">
        <f t="shared" si="19"/>
        <v>8065.56</v>
      </c>
      <c r="F108" s="9">
        <v>32.32</v>
      </c>
      <c r="G108" s="2">
        <v>6.9139999999999997</v>
      </c>
      <c r="H108" s="12">
        <f t="shared" si="20"/>
        <v>21129.84</v>
      </c>
      <c r="I108" s="13">
        <f t="shared" si="10"/>
        <v>1.6197610581286357</v>
      </c>
      <c r="J108" s="9">
        <v>111.74</v>
      </c>
      <c r="K108" s="2">
        <v>11.548</v>
      </c>
      <c r="L108" s="12">
        <f t="shared" si="21"/>
        <v>35984.879999999997</v>
      </c>
      <c r="M108" s="13">
        <f t="shared" si="22"/>
        <v>0.70303608546018315</v>
      </c>
      <c r="N108" s="15">
        <f t="shared" si="23"/>
        <v>3.4615476172764192</v>
      </c>
      <c r="O108" s="1"/>
      <c r="P108" s="1"/>
      <c r="Q108" s="56"/>
      <c r="R108" s="53"/>
      <c r="S108" s="1"/>
      <c r="T108" s="1"/>
      <c r="U108" s="1"/>
      <c r="V108" s="1"/>
      <c r="W108" s="1"/>
    </row>
    <row r="109" spans="1:23" x14ac:dyDescent="0.3">
      <c r="A109" s="3" t="s">
        <v>75</v>
      </c>
      <c r="B109" s="7" t="s">
        <v>107</v>
      </c>
      <c r="C109" s="10">
        <v>17.36</v>
      </c>
      <c r="D109" s="2">
        <v>3.81</v>
      </c>
      <c r="E109" s="11">
        <f t="shared" si="19"/>
        <v>11638.32</v>
      </c>
      <c r="F109" s="9">
        <v>32.32</v>
      </c>
      <c r="G109" s="2">
        <v>6.9139999999999997</v>
      </c>
      <c r="H109" s="12">
        <f t="shared" si="20"/>
        <v>21129.84</v>
      </c>
      <c r="I109" s="13">
        <f t="shared" si="10"/>
        <v>0.81554038727238987</v>
      </c>
      <c r="J109" s="9">
        <v>111.74</v>
      </c>
      <c r="K109" s="2">
        <v>11.548</v>
      </c>
      <c r="L109" s="12">
        <f t="shared" si="21"/>
        <v>35984.879999999997</v>
      </c>
      <c r="M109" s="13">
        <f t="shared" si="22"/>
        <v>0.70303608546018315</v>
      </c>
      <c r="N109" s="15">
        <f t="shared" si="23"/>
        <v>2.0919307941352359</v>
      </c>
      <c r="O109" s="1"/>
      <c r="P109" s="1"/>
      <c r="Q109" s="56"/>
      <c r="R109" s="53"/>
      <c r="S109" s="1"/>
      <c r="T109" s="1"/>
      <c r="U109" s="1"/>
      <c r="V109" s="1"/>
      <c r="W109" s="1"/>
    </row>
    <row r="110" spans="1:23" ht="15" thickBot="1" x14ac:dyDescent="0.35">
      <c r="A110" s="32" t="s">
        <v>79</v>
      </c>
      <c r="B110" s="33" t="s">
        <v>107</v>
      </c>
      <c r="C110" s="17">
        <v>16.73</v>
      </c>
      <c r="D110" s="6">
        <v>2.35</v>
      </c>
      <c r="E110" s="34">
        <f t="shared" si="19"/>
        <v>7250.76</v>
      </c>
      <c r="F110" s="17">
        <v>32.32</v>
      </c>
      <c r="G110" s="6">
        <v>6.9139999999999997</v>
      </c>
      <c r="H110" s="36">
        <f t="shared" si="20"/>
        <v>21129.84</v>
      </c>
      <c r="I110" s="14">
        <f t="shared" si="10"/>
        <v>1.9141552057991162</v>
      </c>
      <c r="J110" s="35">
        <v>111.74</v>
      </c>
      <c r="K110" s="6">
        <v>11.548</v>
      </c>
      <c r="L110" s="36">
        <f t="shared" si="21"/>
        <v>35984.879999999997</v>
      </c>
      <c r="M110" s="14">
        <f t="shared" si="22"/>
        <v>0.70303608546018315</v>
      </c>
      <c r="N110" s="16">
        <f t="shared" si="23"/>
        <v>3.9629114741075409</v>
      </c>
      <c r="O110" s="1"/>
      <c r="P110" s="1"/>
      <c r="Q110" s="56"/>
      <c r="R110" s="53"/>
      <c r="S110" s="1"/>
      <c r="T110" s="1"/>
      <c r="U110" s="1"/>
      <c r="V110" s="1"/>
      <c r="W110" s="1"/>
    </row>
    <row r="111" spans="1:23" x14ac:dyDescent="0.3">
      <c r="A111" s="38"/>
      <c r="B111" s="39"/>
      <c r="C111" s="38"/>
      <c r="D111" s="21"/>
      <c r="E111" s="40"/>
      <c r="F111" s="41"/>
      <c r="G111" s="21"/>
      <c r="H111" s="39"/>
      <c r="I111" s="25"/>
      <c r="J111" s="41"/>
      <c r="K111" s="21"/>
      <c r="L111" s="39"/>
      <c r="M111" s="25"/>
      <c r="N111" s="31"/>
      <c r="O111" s="1"/>
      <c r="P111" s="1"/>
      <c r="Q111" s="56"/>
      <c r="R111" s="1"/>
      <c r="S111" s="1"/>
      <c r="T111" s="1"/>
      <c r="U111" s="1"/>
      <c r="V111" s="1"/>
      <c r="W111" s="1"/>
    </row>
    <row r="112" spans="1:23" ht="15" thickBot="1" x14ac:dyDescent="0.35">
      <c r="A112" s="5" t="s">
        <v>103</v>
      </c>
      <c r="B112" s="8"/>
      <c r="C112" s="17">
        <f>AVERAGE(C100:C110)</f>
        <v>13.997272727272724</v>
      </c>
      <c r="D112" s="6">
        <f t="shared" ref="D112:G112" si="24">AVERAGE(D100:D110)</f>
        <v>3.03</v>
      </c>
      <c r="E112" s="34">
        <f>AVERAGE(E100:E110)</f>
        <v>9257.9672727272718</v>
      </c>
      <c r="F112" s="35">
        <f>AVERAGE(F100:F110)</f>
        <v>32.32</v>
      </c>
      <c r="G112" s="6">
        <f t="shared" si="24"/>
        <v>6.9140000000000006</v>
      </c>
      <c r="H112" s="36">
        <f>AVERAGE(H100:H110)</f>
        <v>21129.84</v>
      </c>
      <c r="I112" s="14">
        <f t="shared" si="10"/>
        <v>1.2823411854398827</v>
      </c>
      <c r="J112" s="35">
        <f>AVERAGE(J100:J110)</f>
        <v>111.74</v>
      </c>
      <c r="K112" s="6">
        <f t="shared" ref="K112" si="25">AVERAGE(K100:K110)</f>
        <v>11.548</v>
      </c>
      <c r="L112" s="36">
        <f t="shared" ref="L112" si="26">+(J112*12)+(K112*$C$3*12)</f>
        <v>35984.879999999997</v>
      </c>
      <c r="M112" s="14">
        <f>+(L112-H112)/H112</f>
        <v>0.70303608546018315</v>
      </c>
      <c r="N112" s="16">
        <f>+(L112-E112)/E112</f>
        <v>2.8869093981360923</v>
      </c>
      <c r="O112" s="1"/>
      <c r="P112" s="1"/>
      <c r="Q112" s="56"/>
      <c r="R112" s="53"/>
      <c r="S112" s="1"/>
      <c r="T112" s="1"/>
      <c r="U112" s="1"/>
      <c r="V112" s="1"/>
      <c r="W112" s="1"/>
    </row>
    <row r="113" spans="1:23" ht="15" thickBot="1" x14ac:dyDescent="0.3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1"/>
      <c r="P113" s="1"/>
      <c r="Q113" s="56"/>
      <c r="R113" s="1"/>
      <c r="S113" s="1"/>
      <c r="T113" s="1"/>
      <c r="U113" s="1"/>
      <c r="V113" s="1"/>
      <c r="W113" s="1"/>
    </row>
    <row r="114" spans="1:23" ht="15" thickBot="1" x14ac:dyDescent="0.35">
      <c r="A114" s="49" t="s">
        <v>102</v>
      </c>
      <c r="B114" s="48" t="s">
        <v>106</v>
      </c>
      <c r="C114" s="50">
        <v>40.47</v>
      </c>
      <c r="D114" s="51">
        <v>8.74</v>
      </c>
      <c r="E114" s="50">
        <f t="shared" ref="E114" si="27">+(C114*12)+(D114*$C$3*12)</f>
        <v>26705.64</v>
      </c>
      <c r="F114" s="50">
        <v>55.62</v>
      </c>
      <c r="G114" s="51">
        <v>11.37</v>
      </c>
      <c r="H114" s="50">
        <f t="shared" ref="H114" si="28">+(F114*12)+(G114*$C$3*12)</f>
        <v>34777.440000000002</v>
      </c>
      <c r="I114" s="52">
        <f t="shared" ref="I114" si="29">+(H114-E114)/E114</f>
        <v>0.30225076051350963</v>
      </c>
      <c r="J114" s="50">
        <v>106.94</v>
      </c>
      <c r="K114" s="51">
        <v>20.253</v>
      </c>
      <c r="L114" s="50">
        <f t="shared" ref="L114" si="30">+(J114*12)+(K114*$C$3*12)</f>
        <v>62042.28</v>
      </c>
      <c r="M114" s="52">
        <f t="shared" ref="M114" si="31">+(L114-H114)/H114</f>
        <v>0.78398064952451918</v>
      </c>
      <c r="N114" s="52">
        <f>+(L114-E114)/E114</f>
        <v>1.3231901575846901</v>
      </c>
      <c r="O114" s="1"/>
      <c r="P114" s="1"/>
      <c r="Q114" s="56"/>
      <c r="R114" s="53"/>
      <c r="S114" s="1"/>
      <c r="T114" s="1"/>
      <c r="U114" s="1"/>
      <c r="V114" s="1"/>
      <c r="W114" s="1"/>
    </row>
    <row r="115" spans="1:23" ht="15" thickBot="1" x14ac:dyDescent="0.35">
      <c r="A115" s="49" t="s">
        <v>102</v>
      </c>
      <c r="B115" s="48" t="s">
        <v>107</v>
      </c>
      <c r="C115" s="50">
        <v>13.11</v>
      </c>
      <c r="D115" s="51">
        <v>7.45</v>
      </c>
      <c r="E115" s="50">
        <f t="shared" ref="E115" si="32">+(C115*12)+(D115*$C$3*12)</f>
        <v>22507.32</v>
      </c>
      <c r="F115" s="50">
        <v>32.32</v>
      </c>
      <c r="G115" s="51">
        <v>6.9139999999999997</v>
      </c>
      <c r="H115" s="50">
        <f t="shared" ref="H115" si="33">+(F115*12)+(G115*$C$3*12)</f>
        <v>21129.84</v>
      </c>
      <c r="I115" s="52">
        <f t="shared" ref="I115" si="34">+(H115-E115)/E115</f>
        <v>-6.1201422470556224E-2</v>
      </c>
      <c r="J115" s="50">
        <v>111.74</v>
      </c>
      <c r="K115" s="51">
        <v>11.548</v>
      </c>
      <c r="L115" s="50">
        <f t="shared" ref="L115" si="35">+(J115*12)+(K115*$C$3*12)</f>
        <v>35984.879999999997</v>
      </c>
      <c r="M115" s="52">
        <f t="shared" ref="M115" si="36">+(L115-H115)/H115</f>
        <v>0.70303608546018315</v>
      </c>
      <c r="N115" s="52">
        <f>+(L115-E115)/E115</f>
        <v>0.59880785451133223</v>
      </c>
      <c r="O115" s="1"/>
      <c r="P115" s="1"/>
      <c r="Q115" s="56"/>
      <c r="R115" s="53"/>
      <c r="S115" s="1"/>
      <c r="T115" s="1"/>
      <c r="U115" s="1"/>
      <c r="V115" s="1"/>
      <c r="W115" s="1"/>
    </row>
    <row r="116" spans="1:23" x14ac:dyDescent="0.3">
      <c r="O116" s="1"/>
      <c r="P116" s="1"/>
      <c r="Q116" s="56"/>
      <c r="R116" s="1"/>
      <c r="S116" s="1"/>
      <c r="T116" s="1"/>
      <c r="U116" s="1"/>
      <c r="V116" s="1"/>
      <c r="W116" s="1"/>
    </row>
    <row r="117" spans="1:23" x14ac:dyDescent="0.3">
      <c r="O117" s="1"/>
      <c r="P117" s="1"/>
      <c r="Q117" s="56"/>
      <c r="R117" s="1"/>
      <c r="S117" s="1"/>
      <c r="T117" s="1"/>
      <c r="U117" s="1"/>
      <c r="V117" s="1"/>
      <c r="W117" s="1"/>
    </row>
    <row r="118" spans="1:23" x14ac:dyDescent="0.3">
      <c r="O118" s="1"/>
      <c r="P118" s="1"/>
      <c r="Q118" s="56"/>
      <c r="R118" s="1"/>
      <c r="S118" s="1"/>
      <c r="T118" s="1"/>
      <c r="U118" s="1"/>
      <c r="V118" s="1"/>
      <c r="W118" s="1"/>
    </row>
    <row r="119" spans="1:23" x14ac:dyDescent="0.3">
      <c r="O119" s="1"/>
      <c r="P119" s="1"/>
      <c r="Q119" s="56"/>
      <c r="R119" s="1"/>
      <c r="S119" s="1"/>
      <c r="T119" s="1"/>
      <c r="U119" s="1"/>
      <c r="V119" s="1"/>
      <c r="W119" s="1"/>
    </row>
    <row r="120" spans="1:23" x14ac:dyDescent="0.3">
      <c r="O120" s="1"/>
      <c r="P120" s="1"/>
      <c r="Q120" s="56"/>
      <c r="R120" s="1"/>
      <c r="S120" s="1"/>
      <c r="T120" s="1"/>
      <c r="U120" s="1"/>
      <c r="V120" s="1"/>
      <c r="W120" s="1"/>
    </row>
    <row r="121" spans="1:23" x14ac:dyDescent="0.3">
      <c r="O121" s="1"/>
      <c r="P121" s="1"/>
      <c r="Q121" s="56"/>
      <c r="R121" s="1"/>
      <c r="S121" s="1"/>
      <c r="T121" s="1"/>
      <c r="U121" s="1"/>
      <c r="V121" s="1"/>
      <c r="W121" s="1"/>
    </row>
    <row r="122" spans="1:23" x14ac:dyDescent="0.3">
      <c r="O122" s="1"/>
      <c r="P122" s="1"/>
      <c r="Q122" s="56"/>
      <c r="R122" s="1"/>
      <c r="S122" s="1"/>
      <c r="T122" s="1"/>
      <c r="U122" s="1"/>
      <c r="V122" s="1"/>
      <c r="W122" s="1"/>
    </row>
    <row r="123" spans="1:23" x14ac:dyDescent="0.3">
      <c r="O123" s="1"/>
      <c r="P123" s="1"/>
      <c r="Q123" s="56"/>
      <c r="R123" s="1"/>
      <c r="S123" s="1"/>
      <c r="T123" s="1"/>
      <c r="U123" s="1"/>
      <c r="V123" s="1"/>
      <c r="W123" s="1"/>
    </row>
    <row r="124" spans="1:23" x14ac:dyDescent="0.3">
      <c r="O124" s="1"/>
      <c r="P124" s="1"/>
      <c r="Q124" s="56"/>
      <c r="R124" s="1"/>
      <c r="S124" s="1"/>
      <c r="T124" s="1"/>
      <c r="U124" s="1"/>
      <c r="V124" s="1"/>
      <c r="W124" s="1"/>
    </row>
    <row r="125" spans="1:23" x14ac:dyDescent="0.3">
      <c r="O125" s="1"/>
      <c r="P125" s="1"/>
      <c r="Q125" s="56"/>
      <c r="R125" s="1"/>
      <c r="S125" s="1"/>
      <c r="T125" s="1"/>
      <c r="U125" s="1"/>
      <c r="V125" s="1"/>
      <c r="W125" s="1"/>
    </row>
    <row r="126" spans="1:23" x14ac:dyDescent="0.3">
      <c r="O126" s="1"/>
      <c r="P126" s="1"/>
      <c r="Q126" s="56"/>
      <c r="R126" s="1"/>
      <c r="S126" s="1"/>
      <c r="T126" s="1"/>
      <c r="U126" s="1"/>
      <c r="V126" s="1"/>
      <c r="W126" s="1"/>
    </row>
    <row r="127" spans="1:23" x14ac:dyDescent="0.3">
      <c r="O127" s="1"/>
      <c r="P127" s="1"/>
      <c r="Q127" s="56"/>
      <c r="R127" s="1"/>
      <c r="S127" s="1"/>
      <c r="T127" s="1"/>
      <c r="U127" s="1"/>
      <c r="V127" s="1"/>
      <c r="W127" s="1"/>
    </row>
    <row r="128" spans="1:23" x14ac:dyDescent="0.3">
      <c r="O128" s="1"/>
      <c r="P128" s="1"/>
      <c r="Q128" s="56"/>
      <c r="R128" s="1"/>
      <c r="S128" s="1"/>
      <c r="T128" s="1"/>
      <c r="U128" s="1"/>
      <c r="V128" s="1"/>
      <c r="W128" s="1"/>
    </row>
    <row r="129" spans="15:23" x14ac:dyDescent="0.3">
      <c r="O129" s="1"/>
      <c r="P129" s="1"/>
      <c r="Q129" s="56"/>
      <c r="R129" s="1"/>
      <c r="S129" s="1"/>
      <c r="T129" s="1"/>
      <c r="U129" s="1"/>
      <c r="V129" s="1"/>
      <c r="W129" s="1"/>
    </row>
    <row r="130" spans="15:23" x14ac:dyDescent="0.3">
      <c r="O130" s="1"/>
      <c r="P130" s="1"/>
      <c r="Q130" s="56"/>
      <c r="R130" s="1"/>
      <c r="S130" s="1"/>
      <c r="T130" s="1"/>
      <c r="U130" s="1"/>
      <c r="V130" s="1"/>
      <c r="W130" s="1"/>
    </row>
    <row r="131" spans="15:23" x14ac:dyDescent="0.3">
      <c r="O131" s="1"/>
      <c r="P131" s="1"/>
      <c r="Q131" s="56"/>
      <c r="R131" s="1"/>
      <c r="S131" s="1"/>
      <c r="T131" s="1"/>
      <c r="U131" s="1"/>
      <c r="V131" s="1"/>
      <c r="W131" s="1"/>
    </row>
    <row r="132" spans="15:23" x14ac:dyDescent="0.3">
      <c r="O132" s="1"/>
      <c r="P132" s="1"/>
      <c r="Q132" s="56"/>
      <c r="R132" s="1"/>
      <c r="S132" s="1"/>
      <c r="T132" s="1"/>
      <c r="U132" s="1"/>
      <c r="V132" s="1"/>
      <c r="W132" s="1"/>
    </row>
    <row r="133" spans="15:23" x14ac:dyDescent="0.3">
      <c r="O133" s="1"/>
      <c r="P133" s="1"/>
      <c r="Q133" s="56"/>
      <c r="R133" s="1"/>
      <c r="S133" s="1"/>
      <c r="T133" s="1"/>
      <c r="U133" s="1"/>
      <c r="V133" s="1"/>
      <c r="W133" s="1"/>
    </row>
    <row r="134" spans="15:23" x14ac:dyDescent="0.3">
      <c r="O134" s="1"/>
      <c r="P134" s="1"/>
      <c r="Q134" s="56"/>
      <c r="R134" s="1"/>
      <c r="S134" s="1"/>
      <c r="T134" s="1"/>
      <c r="U134" s="1"/>
      <c r="V134" s="1"/>
      <c r="W134" s="1"/>
    </row>
    <row r="135" spans="15:23" x14ac:dyDescent="0.3">
      <c r="O135" s="1"/>
      <c r="P135" s="1"/>
      <c r="Q135" s="56"/>
      <c r="R135" s="1"/>
      <c r="S135" s="1"/>
      <c r="T135" s="1"/>
      <c r="U135" s="1"/>
      <c r="V135" s="1"/>
      <c r="W135" s="1"/>
    </row>
    <row r="136" spans="15:23" x14ac:dyDescent="0.3">
      <c r="O136" s="1"/>
      <c r="P136" s="1"/>
      <c r="Q136" s="56"/>
      <c r="R136" s="1"/>
      <c r="S136" s="1"/>
      <c r="T136" s="1"/>
      <c r="U136" s="1"/>
      <c r="V136" s="1"/>
      <c r="W136" s="1"/>
    </row>
  </sheetData>
  <sortState ref="A5:N95">
    <sortCondition ref="B5:B95"/>
  </sortState>
  <mergeCells count="8">
    <mergeCell ref="M5:M6"/>
    <mergeCell ref="N5:N6"/>
    <mergeCell ref="B5:B6"/>
    <mergeCell ref="A5:A6"/>
    <mergeCell ref="C5:E5"/>
    <mergeCell ref="F5:H5"/>
    <mergeCell ref="J5:L5"/>
    <mergeCell ref="I5:I6"/>
  </mergeCells>
  <pageMargins left="0.7" right="0.7" top="0.75" bottom="0.75" header="0.3" footer="0.3"/>
  <pageSetup scale="57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Jay Shepherd</cp:lastModifiedBy>
  <cp:lastPrinted>2014-04-14T19:07:44Z</cp:lastPrinted>
  <dcterms:created xsi:type="dcterms:W3CDTF">2014-04-14T16:45:12Z</dcterms:created>
  <dcterms:modified xsi:type="dcterms:W3CDTF">2019-11-28T13:32:19Z</dcterms:modified>
</cp:coreProperties>
</file>