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My Files\Client Files\School Energy Coalition\Hydro One Distribution\Hydro One Norfolk MAADs\"/>
    </mc:Choice>
  </mc:AlternateContent>
  <xr:revisionPtr revIDLastSave="0" documentId="13_ncr:1_{FE763FD5-AAE9-4B9A-AF17-BE8DA53EC4C2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  <sheet name="Sheet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03" i="1" l="1"/>
  <c r="H103" i="1"/>
  <c r="E103" i="1"/>
  <c r="L104" i="1"/>
  <c r="N104" i="1" s="1"/>
  <c r="H104" i="1"/>
  <c r="E104" i="1"/>
  <c r="L83" i="1"/>
  <c r="H83" i="1"/>
  <c r="E83" i="1"/>
  <c r="N83" i="1" s="1"/>
  <c r="L99" i="1"/>
  <c r="L98" i="1"/>
  <c r="L97" i="1"/>
  <c r="L96" i="1"/>
  <c r="L95" i="1"/>
  <c r="L94" i="1"/>
  <c r="L93" i="1"/>
  <c r="L92" i="1"/>
  <c r="L91" i="1"/>
  <c r="L90" i="1"/>
  <c r="L89" i="1"/>
  <c r="H99" i="1"/>
  <c r="H98" i="1"/>
  <c r="M98" i="1" s="1"/>
  <c r="H97" i="1"/>
  <c r="H96" i="1"/>
  <c r="H95" i="1"/>
  <c r="H94" i="1"/>
  <c r="H93" i="1"/>
  <c r="H92" i="1"/>
  <c r="H91" i="1"/>
  <c r="H90" i="1"/>
  <c r="M90" i="1" s="1"/>
  <c r="H89" i="1"/>
  <c r="E99" i="1"/>
  <c r="E98" i="1"/>
  <c r="E97" i="1"/>
  <c r="E96" i="1"/>
  <c r="E95" i="1"/>
  <c r="E94" i="1"/>
  <c r="E93" i="1"/>
  <c r="I93" i="1" s="1"/>
  <c r="E92" i="1"/>
  <c r="E91" i="1"/>
  <c r="E90" i="1"/>
  <c r="E89" i="1"/>
  <c r="E101" i="1" s="1"/>
  <c r="L85" i="1"/>
  <c r="L84" i="1"/>
  <c r="L82" i="1"/>
  <c r="L81" i="1"/>
  <c r="L80" i="1"/>
  <c r="L79" i="1"/>
  <c r="L78" i="1"/>
  <c r="L77" i="1"/>
  <c r="L76" i="1"/>
  <c r="L75" i="1"/>
  <c r="L74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H85" i="1"/>
  <c r="H84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E85" i="1"/>
  <c r="E84" i="1"/>
  <c r="N84" i="1" s="1"/>
  <c r="E82" i="1"/>
  <c r="N82" i="1" s="1"/>
  <c r="E81" i="1"/>
  <c r="E80" i="1"/>
  <c r="E79" i="1"/>
  <c r="E78" i="1"/>
  <c r="E77" i="1"/>
  <c r="E76" i="1"/>
  <c r="E75" i="1"/>
  <c r="E74" i="1"/>
  <c r="I74" i="1" s="1"/>
  <c r="E73" i="1"/>
  <c r="E72" i="1"/>
  <c r="E71" i="1"/>
  <c r="E70" i="1"/>
  <c r="E69" i="1"/>
  <c r="E68" i="1"/>
  <c r="E67" i="1"/>
  <c r="E66" i="1"/>
  <c r="I66" i="1" s="1"/>
  <c r="E65" i="1"/>
  <c r="E64" i="1"/>
  <c r="E63" i="1"/>
  <c r="E62" i="1"/>
  <c r="E61" i="1"/>
  <c r="N61" i="1" s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N45" i="1" s="1"/>
  <c r="E44" i="1"/>
  <c r="E43" i="1"/>
  <c r="E42" i="1"/>
  <c r="E41" i="1"/>
  <c r="E40" i="1"/>
  <c r="E39" i="1"/>
  <c r="E38" i="1"/>
  <c r="E37" i="1"/>
  <c r="N37" i="1" s="1"/>
  <c r="E36" i="1"/>
  <c r="E35" i="1"/>
  <c r="E34" i="1"/>
  <c r="I34" i="1" s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I18" i="1" s="1"/>
  <c r="E17" i="1"/>
  <c r="E16" i="1"/>
  <c r="E15" i="1"/>
  <c r="E14" i="1"/>
  <c r="E13" i="1"/>
  <c r="N13" i="1" s="1"/>
  <c r="E12" i="1"/>
  <c r="E11" i="1"/>
  <c r="E10" i="1"/>
  <c r="E9" i="1"/>
  <c r="E8" i="1"/>
  <c r="E7" i="1"/>
  <c r="K101" i="1"/>
  <c r="J101" i="1"/>
  <c r="G101" i="1"/>
  <c r="F101" i="1"/>
  <c r="D101" i="1"/>
  <c r="C101" i="1"/>
  <c r="K87" i="1"/>
  <c r="J87" i="1"/>
  <c r="G87" i="1"/>
  <c r="F87" i="1"/>
  <c r="D87" i="1"/>
  <c r="C87" i="1"/>
  <c r="M10" i="1" l="1"/>
  <c r="H101" i="1"/>
  <c r="M104" i="1"/>
  <c r="M97" i="1"/>
  <c r="M83" i="1"/>
  <c r="I39" i="1"/>
  <c r="M43" i="1"/>
  <c r="M9" i="1"/>
  <c r="M17" i="1"/>
  <c r="M33" i="1"/>
  <c r="M41" i="1"/>
  <c r="M49" i="1"/>
  <c r="M57" i="1"/>
  <c r="M65" i="1"/>
  <c r="M73" i="1"/>
  <c r="M81" i="1"/>
  <c r="I103" i="1"/>
  <c r="N103" i="1"/>
  <c r="M103" i="1"/>
  <c r="I104" i="1"/>
  <c r="I83" i="1"/>
  <c r="N20" i="1"/>
  <c r="N28" i="1"/>
  <c r="N85" i="1"/>
  <c r="M38" i="1"/>
  <c r="M80" i="1"/>
  <c r="M18" i="1"/>
  <c r="M26" i="1"/>
  <c r="M34" i="1"/>
  <c r="M42" i="1"/>
  <c r="M50" i="1"/>
  <c r="M58" i="1"/>
  <c r="N23" i="1"/>
  <c r="N31" i="1"/>
  <c r="N55" i="1"/>
  <c r="N71" i="1"/>
  <c r="N79" i="1"/>
  <c r="M85" i="1"/>
  <c r="I80" i="1"/>
  <c r="I78" i="1"/>
  <c r="I15" i="1"/>
  <c r="I47" i="1"/>
  <c r="I63" i="1"/>
  <c r="M19" i="1"/>
  <c r="M84" i="1"/>
  <c r="N16" i="1"/>
  <c r="N24" i="1"/>
  <c r="N48" i="1"/>
  <c r="N72" i="1"/>
  <c r="M12" i="1"/>
  <c r="M20" i="1"/>
  <c r="M28" i="1"/>
  <c r="M36" i="1"/>
  <c r="M44" i="1"/>
  <c r="N10" i="1"/>
  <c r="N42" i="1"/>
  <c r="N58" i="1"/>
  <c r="M14" i="1"/>
  <c r="M22" i="1"/>
  <c r="M30" i="1"/>
  <c r="M46" i="1"/>
  <c r="M78" i="1"/>
  <c r="M95" i="1"/>
  <c r="M92" i="1"/>
  <c r="N43" i="1"/>
  <c r="M61" i="1"/>
  <c r="M7" i="1"/>
  <c r="M15" i="1"/>
  <c r="M23" i="1"/>
  <c r="M31" i="1"/>
  <c r="M39" i="1"/>
  <c r="M47" i="1"/>
  <c r="M55" i="1"/>
  <c r="M71" i="1"/>
  <c r="M96" i="1"/>
  <c r="I67" i="1"/>
  <c r="N63" i="1"/>
  <c r="N14" i="1"/>
  <c r="N38" i="1"/>
  <c r="N46" i="1"/>
  <c r="N54" i="1"/>
  <c r="N62" i="1"/>
  <c r="N70" i="1"/>
  <c r="N77" i="1"/>
  <c r="I71" i="1"/>
  <c r="M8" i="1"/>
  <c r="M16" i="1"/>
  <c r="M24" i="1"/>
  <c r="M32" i="1"/>
  <c r="M40" i="1"/>
  <c r="M48" i="1"/>
  <c r="M56" i="1"/>
  <c r="M64" i="1"/>
  <c r="M72" i="1"/>
  <c r="M79" i="1"/>
  <c r="N93" i="1"/>
  <c r="I8" i="1"/>
  <c r="I32" i="1"/>
  <c r="I56" i="1"/>
  <c r="I64" i="1"/>
  <c r="N66" i="1"/>
  <c r="N74" i="1"/>
  <c r="N81" i="1"/>
  <c r="M66" i="1"/>
  <c r="N9" i="1"/>
  <c r="N17" i="1"/>
  <c r="I25" i="1"/>
  <c r="N33" i="1"/>
  <c r="N57" i="1"/>
  <c r="I65" i="1"/>
  <c r="N80" i="1"/>
  <c r="I58" i="1"/>
  <c r="N11" i="1"/>
  <c r="M27" i="1"/>
  <c r="M51" i="1"/>
  <c r="M59" i="1"/>
  <c r="M67" i="1"/>
  <c r="M75" i="1"/>
  <c r="M82" i="1"/>
  <c r="N76" i="1"/>
  <c r="I92" i="1"/>
  <c r="N50" i="1"/>
  <c r="M13" i="1"/>
  <c r="M37" i="1"/>
  <c r="M45" i="1"/>
  <c r="M53" i="1"/>
  <c r="M69" i="1"/>
  <c r="M54" i="1"/>
  <c r="M62" i="1"/>
  <c r="M70" i="1"/>
  <c r="M77" i="1"/>
  <c r="M94" i="1"/>
  <c r="I40" i="1"/>
  <c r="N35" i="1"/>
  <c r="I27" i="1"/>
  <c r="M93" i="1"/>
  <c r="M91" i="1"/>
  <c r="M99" i="1"/>
  <c r="I94" i="1"/>
  <c r="M89" i="1"/>
  <c r="L101" i="1"/>
  <c r="M35" i="1"/>
  <c r="M74" i="1"/>
  <c r="M11" i="1"/>
  <c r="N40" i="1"/>
  <c r="N25" i="1"/>
  <c r="N21" i="1"/>
  <c r="N29" i="1"/>
  <c r="N52" i="1"/>
  <c r="N68" i="1"/>
  <c r="I95" i="1"/>
  <c r="M25" i="1"/>
  <c r="N60" i="1"/>
  <c r="N22" i="1"/>
  <c r="N30" i="1"/>
  <c r="N53" i="1"/>
  <c r="N69" i="1"/>
  <c r="M76" i="1"/>
  <c r="M68" i="1"/>
  <c r="M60" i="1"/>
  <c r="M52" i="1"/>
  <c r="M29" i="1"/>
  <c r="M21" i="1"/>
  <c r="I26" i="1"/>
  <c r="I97" i="1"/>
  <c r="N91" i="1"/>
  <c r="N99" i="1"/>
  <c r="M63" i="1"/>
  <c r="I12" i="1"/>
  <c r="I28" i="1"/>
  <c r="I44" i="1"/>
  <c r="I82" i="1"/>
  <c r="N12" i="1"/>
  <c r="N36" i="1"/>
  <c r="N44" i="1"/>
  <c r="N51" i="1"/>
  <c r="N59" i="1"/>
  <c r="N67" i="1"/>
  <c r="N75" i="1"/>
  <c r="I91" i="1"/>
  <c r="I99" i="1"/>
  <c r="I59" i="1"/>
  <c r="I49" i="1"/>
  <c r="I57" i="1"/>
  <c r="I73" i="1"/>
  <c r="N26" i="1"/>
  <c r="N34" i="1"/>
  <c r="N49" i="1"/>
  <c r="N73" i="1"/>
  <c r="N94" i="1"/>
  <c r="I35" i="1"/>
  <c r="I43" i="1"/>
  <c r="I50" i="1"/>
  <c r="I81" i="1"/>
  <c r="N27" i="1"/>
  <c r="N39" i="1"/>
  <c r="I42" i="1"/>
  <c r="N92" i="1"/>
  <c r="I51" i="1"/>
  <c r="I70" i="1"/>
  <c r="I41" i="1"/>
  <c r="I48" i="1"/>
  <c r="I72" i="1"/>
  <c r="I79" i="1"/>
  <c r="N41" i="1"/>
  <c r="N64" i="1"/>
  <c r="I36" i="1"/>
  <c r="I75" i="1"/>
  <c r="N96" i="1"/>
  <c r="N7" i="1"/>
  <c r="N65" i="1"/>
  <c r="L87" i="1"/>
  <c r="I20" i="1"/>
  <c r="N19" i="1"/>
  <c r="I19" i="1"/>
  <c r="I17" i="1"/>
  <c r="I16" i="1"/>
  <c r="I11" i="1"/>
  <c r="H87" i="1"/>
  <c r="I7" i="1"/>
  <c r="I90" i="1"/>
  <c r="I98" i="1"/>
  <c r="I96" i="1"/>
  <c r="N89" i="1"/>
  <c r="N97" i="1"/>
  <c r="I89" i="1"/>
  <c r="N90" i="1"/>
  <c r="N98" i="1"/>
  <c r="N95" i="1"/>
  <c r="I31" i="1"/>
  <c r="N78" i="1"/>
  <c r="I9" i="1"/>
  <c r="I23" i="1"/>
  <c r="I33" i="1"/>
  <c r="I54" i="1"/>
  <c r="N32" i="1"/>
  <c r="N56" i="1"/>
  <c r="I24" i="1"/>
  <c r="I55" i="1"/>
  <c r="N8" i="1"/>
  <c r="N15" i="1"/>
  <c r="I62" i="1"/>
  <c r="I77" i="1"/>
  <c r="N47" i="1"/>
  <c r="I10" i="1"/>
  <c r="I13" i="1"/>
  <c r="I21" i="1"/>
  <c r="I29" i="1"/>
  <c r="I37" i="1"/>
  <c r="I45" i="1"/>
  <c r="I52" i="1"/>
  <c r="I60" i="1"/>
  <c r="I68" i="1"/>
  <c r="I76" i="1"/>
  <c r="I84" i="1"/>
  <c r="I14" i="1"/>
  <c r="I22" i="1"/>
  <c r="I30" i="1"/>
  <c r="I38" i="1"/>
  <c r="I46" i="1"/>
  <c r="I53" i="1"/>
  <c r="I61" i="1"/>
  <c r="I69" i="1"/>
  <c r="I85" i="1"/>
  <c r="E87" i="1"/>
  <c r="N18" i="1"/>
  <c r="M87" i="1" l="1"/>
  <c r="I101" i="1"/>
  <c r="M101" i="1"/>
  <c r="N101" i="1"/>
  <c r="I87" i="1"/>
  <c r="N87" i="1"/>
</calcChain>
</file>

<file path=xl/sharedStrings.xml><?xml version="1.0" encoding="utf-8"?>
<sst xmlns="http://schemas.openxmlformats.org/spreadsheetml/2006/main" count="206" uniqueCount="109">
  <si>
    <t>Hydro One (Ailsa Craig)</t>
  </si>
  <si>
    <t>Hydro One (Arkona)</t>
  </si>
  <si>
    <t>Hydro One (Arnprior</t>
  </si>
  <si>
    <t>Hydro One (Artemesia)</t>
  </si>
  <si>
    <t>Hydro One (Bancroft)</t>
  </si>
  <si>
    <t>Hydro One (Bath)</t>
  </si>
  <si>
    <t>Hydro One (Blandford-Blenheim)</t>
  </si>
  <si>
    <t>Hydro One (Blyth)</t>
  </si>
  <si>
    <t>Hydro One (Bobcaygeon)</t>
  </si>
  <si>
    <t>Hydro One (Brighton)</t>
  </si>
  <si>
    <t>Hydro One (Brockville)</t>
  </si>
  <si>
    <t>Hydro One (Caledon  CH 02)</t>
  </si>
  <si>
    <t>Hydro One (Caledon OH 01)</t>
  </si>
  <si>
    <t>Hydro One (Campbellford/Seymour)</t>
  </si>
  <si>
    <t>Hydro One (Carleton Place)</t>
  </si>
  <si>
    <t>Hydro One (Cavan-Millbrook-N. Monaghan)</t>
  </si>
  <si>
    <t>Hydro One (Chalk River)</t>
  </si>
  <si>
    <t>Hydro One (Champlain Twp.)</t>
  </si>
  <si>
    <t>Hydro One (Clarence-Rockland)</t>
  </si>
  <si>
    <t>Hydro One (Cobden)</t>
  </si>
  <si>
    <t>Hydro One (Deep River)</t>
  </si>
  <si>
    <t>Hydro One (Deseronto)</t>
  </si>
  <si>
    <t>Hydro One (Dryden)</t>
  </si>
  <si>
    <t>Hydro One (Dundalk)</t>
  </si>
  <si>
    <t>Hydro One (Durham)</t>
  </si>
  <si>
    <t>Hydro One (Eganville)</t>
  </si>
  <si>
    <t>Hydro One (Erin)</t>
  </si>
  <si>
    <t>Hydro One (Exeter)</t>
  </si>
  <si>
    <t>Hydro One (Forest)</t>
  </si>
  <si>
    <t>Hydro One (Georgian Bay Energy - Chatsworth)</t>
  </si>
  <si>
    <t>Hydro One (Georgian Bay Energy - Owen Sound)</t>
  </si>
  <si>
    <t>Hydro One (Georgina)</t>
  </si>
  <si>
    <t>Hydro One (Glencoe)</t>
  </si>
  <si>
    <t>Hydro One (Grand Bend)</t>
  </si>
  <si>
    <t>Hydro One (Hastings)</t>
  </si>
  <si>
    <t>Hydro One (Havelock-Belmont-Methuen)</t>
  </si>
  <si>
    <t>Hydro One (Kirkfield)</t>
  </si>
  <si>
    <t>Hydro One (Larder Lake)</t>
  </si>
  <si>
    <t>Hydro One (Latchford)</t>
  </si>
  <si>
    <t>Hydro One (Lindsay)</t>
  </si>
  <si>
    <t>Hydro One (Lucan/Granton)</t>
  </si>
  <si>
    <t>Hydro One (Mapleton Twp.)</t>
  </si>
  <si>
    <t>Hydro One (Markdale)</t>
  </si>
  <si>
    <t>Hydro One (Marmora)</t>
  </si>
  <si>
    <t>Hydro One (McGarry Twp.)</t>
  </si>
  <si>
    <t>Hydro One (Meaford)</t>
  </si>
  <si>
    <t>Hydro One (Middlesex Centre)</t>
  </si>
  <si>
    <t>Hydro One (Napanee)</t>
  </si>
  <si>
    <t>Hydro One (Nipigon Twp.)</t>
  </si>
  <si>
    <t>Hydro One (North Dorchester Twp.)</t>
  </si>
  <si>
    <t>Hydro One (North Dundas Twp.)</t>
  </si>
  <si>
    <t>Hydro One (North Glengarry Twp.)</t>
  </si>
  <si>
    <t>Hydro One (North Grenville - Kemptville)</t>
  </si>
  <si>
    <t>Hydro One (North Perth - Listowel)</t>
  </si>
  <si>
    <t>Hydro One (North Stormont)</t>
  </si>
  <si>
    <t>Hydro One (Omemee)</t>
  </si>
  <si>
    <t>Hydro One (Perth East Twp.)</t>
  </si>
  <si>
    <t>Hydro One (Perth)</t>
  </si>
  <si>
    <t>Hydro One (Quinte West - Frankford)</t>
  </si>
  <si>
    <t>Hydro One (Quinte West - Trenton)</t>
  </si>
  <si>
    <t>Hydro One (Rainy River)</t>
  </si>
  <si>
    <t>Hydro One (Ramara Twp.)</t>
  </si>
  <si>
    <t>Hydro One (Red Rock Twp.)</t>
  </si>
  <si>
    <t>Hydro One (Russell)</t>
  </si>
  <si>
    <t>Hydro One (Schreiber Twp.)</t>
  </si>
  <si>
    <t>Hydro One (Severn Twp)</t>
  </si>
  <si>
    <t>Hydro One (Shelburne)</t>
  </si>
  <si>
    <t>Hydro One (Smiths Falls)</t>
  </si>
  <si>
    <t>Hydro One (South Bruce Peninsula - Wiarton)</t>
  </si>
  <si>
    <t>Hydro One (South River)</t>
  </si>
  <si>
    <t>Hydro One (Springwater Twp.)</t>
  </si>
  <si>
    <t>Hydro One (Stirling-Rawdon Twp.)</t>
  </si>
  <si>
    <t>Hydro One (Thedford)</t>
  </si>
  <si>
    <t>Hydro One (Thessalon)</t>
  </si>
  <si>
    <t>Hydro One (Thorndale)</t>
  </si>
  <si>
    <t>Hydro One (Thorold)</t>
  </si>
  <si>
    <t>Hydro One (Tweed)</t>
  </si>
  <si>
    <t>Hydro One (Wardsville)</t>
  </si>
  <si>
    <t>Hydro One (Warkworth)</t>
  </si>
  <si>
    <t>Hydro One (Whitchurch-Stouffville)</t>
  </si>
  <si>
    <t>Hydro One (Woodville)</t>
  </si>
  <si>
    <t>Hydro One (Wyoming)</t>
  </si>
  <si>
    <t>R1</t>
  </si>
  <si>
    <t>UR</t>
  </si>
  <si>
    <t>Acquired Distributor</t>
  </si>
  <si>
    <t>Rate Class</t>
  </si>
  <si>
    <t>2005 Dx. Rates</t>
  </si>
  <si>
    <t>Fixed</t>
  </si>
  <si>
    <t>Variable</t>
  </si>
  <si>
    <t>Annual</t>
  </si>
  <si>
    <t>Inc. 2005 to 2013</t>
  </si>
  <si>
    <t>2013 Dx. Rates</t>
  </si>
  <si>
    <t>2019 Dx. Rates</t>
  </si>
  <si>
    <t>Inc. 2013 to 2019</t>
  </si>
  <si>
    <t>Inc. 2005 to 2019</t>
  </si>
  <si>
    <t>Hydro One (Prince Edward County)</t>
  </si>
  <si>
    <t>Hydro One (South Glengarry)</t>
  </si>
  <si>
    <t>Hydro One (Arran-Elderside)</t>
  </si>
  <si>
    <t>Monthly Consumption</t>
  </si>
  <si>
    <t>kwhr</t>
  </si>
  <si>
    <t>Hydro One (Centre Hastings)</t>
  </si>
  <si>
    <t>Hydro One (Fenelon Falls)</t>
  </si>
  <si>
    <t>Hydro One (Lanark Highlands)</t>
  </si>
  <si>
    <t>Hydro One (Malahide Twp.)</t>
  </si>
  <si>
    <t>Hydro One (West Elgin)</t>
  </si>
  <si>
    <t>Hydro One Legacy</t>
  </si>
  <si>
    <t>Averages - Hydro One Urban Acquireds</t>
  </si>
  <si>
    <t>Averages - Hydro One Medium Density Acquireds</t>
  </si>
  <si>
    <t>Comparison of Distribution Rate Increases 2005 to 2013 to 2019 - Hydro One Acquired Distributors - Residential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</si>
</sst>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.00"/>
    <numFmt numFmtId="165" formatCode="#,##0.00000"/>
    <numFmt numFmtId="166" formatCode="0.0000%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i/>
      <sz val="11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i/>
      <sz val="10"/>
      <name val="Arial"/>
      <family val="2"/>
    </font>
    <font>
      <b/>
      <i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Border="1"/>
    <xf numFmtId="165" fontId="0" fillId="0" borderId="1" xfId="0" applyNumberFormat="1" applyBorder="1"/>
    <xf numFmtId="0" fontId="1" fillId="0" borderId="10" xfId="0" applyFont="1" applyBorder="1"/>
    <xf numFmtId="0" fontId="1" fillId="2" borderId="10" xfId="0" applyFont="1" applyFill="1" applyBorder="1"/>
    <xf numFmtId="0" fontId="2" fillId="0" borderId="12" xfId="0" applyFont="1" applyBorder="1"/>
    <xf numFmtId="165" fontId="0" fillId="0" borderId="13" xfId="0" applyNumberFormat="1" applyBorder="1"/>
    <xf numFmtId="0" fontId="1" fillId="0" borderId="2" xfId="0" applyFont="1" applyBorder="1"/>
    <xf numFmtId="0" fontId="0" fillId="0" borderId="17" xfId="0" applyBorder="1"/>
    <xf numFmtId="164" fontId="0" fillId="0" borderId="4" xfId="0" applyNumberFormat="1" applyBorder="1"/>
    <xf numFmtId="164" fontId="0" fillId="0" borderId="10" xfId="0" applyNumberFormat="1" applyBorder="1"/>
    <xf numFmtId="164" fontId="0" fillId="0" borderId="11" xfId="0" applyNumberFormat="1" applyBorder="1"/>
    <xf numFmtId="164" fontId="0" fillId="0" borderId="2" xfId="0" applyNumberFormat="1" applyBorder="1"/>
    <xf numFmtId="10" fontId="0" fillId="0" borderId="23" xfId="0" applyNumberFormat="1" applyBorder="1"/>
    <xf numFmtId="10" fontId="0" fillId="0" borderId="24" xfId="0" applyNumberFormat="1" applyBorder="1"/>
    <xf numFmtId="10" fontId="0" fillId="0" borderId="27" xfId="0" applyNumberFormat="1" applyBorder="1"/>
    <xf numFmtId="10" fontId="0" fillId="0" borderId="28" xfId="0" applyNumberFormat="1" applyBorder="1"/>
    <xf numFmtId="164" fontId="0" fillId="0" borderId="12" xfId="0" applyNumberFormat="1" applyBorder="1"/>
    <xf numFmtId="0" fontId="1" fillId="0" borderId="8" xfId="0" applyFont="1" applyBorder="1"/>
    <xf numFmtId="0" fontId="1" fillId="0" borderId="16" xfId="0" applyFont="1" applyBorder="1"/>
    <xf numFmtId="164" fontId="0" fillId="0" borderId="8" xfId="0" applyNumberFormat="1" applyBorder="1"/>
    <xf numFmtId="165" fontId="0" fillId="0" borderId="3" xfId="0" applyNumberFormat="1" applyBorder="1"/>
    <xf numFmtId="164" fontId="0" fillId="0" borderId="9" xfId="0" applyNumberFormat="1" applyBorder="1"/>
    <xf numFmtId="164" fontId="0" fillId="0" borderId="29" xfId="0" applyNumberFormat="1" applyBorder="1"/>
    <xf numFmtId="164" fontId="0" fillId="0" borderId="16" xfId="0" applyNumberFormat="1" applyBorder="1"/>
    <xf numFmtId="10" fontId="0" fillId="0" borderId="22" xfId="0" applyNumberFormat="1" applyBorder="1"/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10" fontId="0" fillId="0" borderId="26" xfId="0" applyNumberFormat="1" applyBorder="1"/>
    <xf numFmtId="0" fontId="1" fillId="0" borderId="12" xfId="0" applyFont="1" applyBorder="1"/>
    <xf numFmtId="0" fontId="1" fillId="0" borderId="17" xfId="0" applyFont="1" applyBorder="1"/>
    <xf numFmtId="164" fontId="0" fillId="0" borderId="14" xfId="0" applyNumberFormat="1" applyBorder="1"/>
    <xf numFmtId="164" fontId="0" fillId="0" borderId="18" xfId="0" applyNumberFormat="1" applyBorder="1"/>
    <xf numFmtId="164" fontId="0" fillId="0" borderId="17" xfId="0" applyNumberFormat="1" applyBorder="1"/>
    <xf numFmtId="0" fontId="4" fillId="0" borderId="12" xfId="0" applyFont="1" applyBorder="1"/>
    <xf numFmtId="0" fontId="0" fillId="0" borderId="8" xfId="0" applyBorder="1"/>
    <xf numFmtId="0" fontId="0" fillId="0" borderId="16" xfId="0" applyBorder="1"/>
    <xf numFmtId="0" fontId="0" fillId="0" borderId="9" xfId="0" applyBorder="1"/>
    <xf numFmtId="0" fontId="0" fillId="0" borderId="29" xfId="0" applyBorder="1"/>
    <xf numFmtId="0" fontId="3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2" fillId="0" borderId="0" xfId="0" applyFont="1" applyAlignment="1"/>
    <xf numFmtId="0" fontId="0" fillId="0" borderId="0" xfId="0" applyFont="1" applyAlignment="1"/>
    <xf numFmtId="164" fontId="0" fillId="0" borderId="34" xfId="0" applyNumberFormat="1" applyBorder="1"/>
    <xf numFmtId="164" fontId="0" fillId="0" borderId="35" xfId="0" applyNumberFormat="1" applyBorder="1"/>
    <xf numFmtId="0" fontId="0" fillId="0" borderId="5" xfId="0" applyBorder="1"/>
    <xf numFmtId="0" fontId="2" fillId="0" borderId="5" xfId="0" applyFont="1" applyBorder="1"/>
    <xf numFmtId="164" fontId="0" fillId="0" borderId="5" xfId="0" applyNumberFormat="1" applyBorder="1"/>
    <xf numFmtId="165" fontId="0" fillId="0" borderId="5" xfId="0" applyNumberFormat="1" applyBorder="1"/>
    <xf numFmtId="10" fontId="0" fillId="0" borderId="5" xfId="0" applyNumberFormat="1" applyBorder="1"/>
    <xf numFmtId="166" fontId="0" fillId="0" borderId="0" xfId="0" applyNumberFormat="1" applyBorder="1"/>
    <xf numFmtId="10" fontId="0" fillId="0" borderId="0" xfId="0" applyNumberFormat="1"/>
    <xf numFmtId="10" fontId="2" fillId="0" borderId="0" xfId="0" applyNumberFormat="1" applyFont="1" applyBorder="1"/>
    <xf numFmtId="10" fontId="0" fillId="0" borderId="0" xfId="0" applyNumberFormat="1" applyBorder="1"/>
    <xf numFmtId="0" fontId="5" fillId="0" borderId="0" xfId="0" applyFont="1" applyAlignment="1">
      <alignment horizontal="centerContinuous"/>
    </xf>
    <xf numFmtId="0" fontId="2" fillId="0" borderId="21" xfId="0" applyFont="1" applyBorder="1" applyAlignment="1">
      <alignment horizontal="center" wrapText="1"/>
    </xf>
    <xf numFmtId="0" fontId="2" fillId="0" borderId="32" xfId="0" applyFont="1" applyBorder="1" applyAlignment="1">
      <alignment horizontal="center" wrapText="1"/>
    </xf>
    <xf numFmtId="0" fontId="2" fillId="0" borderId="25" xfId="0" applyFont="1" applyBorder="1" applyAlignment="1">
      <alignment horizontal="center" wrapText="1"/>
    </xf>
    <xf numFmtId="0" fontId="0" fillId="0" borderId="33" xfId="0" applyBorder="1" applyAlignment="1">
      <alignment horizontal="center" wrapText="1"/>
    </xf>
    <xf numFmtId="0" fontId="2" fillId="0" borderId="15" xfId="0" applyFont="1" applyBorder="1" applyAlignment="1">
      <alignment horizontal="center" wrapText="1"/>
    </xf>
    <xf numFmtId="0" fontId="0" fillId="0" borderId="31" xfId="0" applyBorder="1" applyAlignment="1">
      <alignment wrapText="1"/>
    </xf>
    <xf numFmtId="0" fontId="2" fillId="0" borderId="6" xfId="0" applyFont="1" applyBorder="1" applyAlignment="1">
      <alignment horizontal="center" vertical="center" wrapText="1"/>
    </xf>
    <xf numFmtId="0" fontId="0" fillId="0" borderId="30" xfId="0" applyBorder="1" applyAlignment="1">
      <alignment horizontal="center" vertical="center"/>
    </xf>
    <xf numFmtId="0" fontId="2" fillId="0" borderId="19" xfId="0" quotePrefix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7" xfId="0" quotePrefix="1" applyFont="1" applyBorder="1" applyAlignment="1">
      <alignment horizontal="center"/>
    </xf>
    <xf numFmtId="0" fontId="0" fillId="0" borderId="32" xfId="0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125"/>
  <sheetViews>
    <sheetView tabSelected="1" topLeftCell="A81" workbookViewId="0">
      <selection activeCell="M89" sqref="M89"/>
    </sheetView>
  </sheetViews>
  <sheetFormatPr defaultRowHeight="14.4" x14ac:dyDescent="0.3"/>
  <cols>
    <col min="1" max="1" width="44.6640625" customWidth="1"/>
    <col min="2" max="2" width="6.109375" customWidth="1"/>
    <col min="9" max="9" width="10" bestFit="1" customWidth="1"/>
    <col min="17" max="17" width="8.88671875" style="54"/>
    <col min="18" max="18" width="11.21875" customWidth="1"/>
  </cols>
  <sheetData>
    <row r="1" spans="1:23" ht="21" x14ac:dyDescent="0.4">
      <c r="A1" s="57" t="s">
        <v>108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</row>
    <row r="2" spans="1:23" ht="18" x14ac:dyDescent="0.35">
      <c r="A2" s="42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</row>
    <row r="3" spans="1:23" x14ac:dyDescent="0.3">
      <c r="A3" s="44" t="s">
        <v>98</v>
      </c>
      <c r="B3" s="45"/>
      <c r="C3" s="44">
        <v>750</v>
      </c>
      <c r="D3" s="44" t="s">
        <v>99</v>
      </c>
      <c r="E3" s="45"/>
      <c r="F3" s="45"/>
      <c r="G3" s="45"/>
      <c r="H3" s="45"/>
      <c r="I3" s="45"/>
      <c r="J3" s="45"/>
      <c r="K3" s="45"/>
      <c r="L3" s="45"/>
      <c r="M3" s="45"/>
      <c r="N3" s="45"/>
    </row>
    <row r="4" spans="1:23" ht="15" thickBot="1" x14ac:dyDescent="0.35"/>
    <row r="5" spans="1:23" ht="14.4" customHeight="1" x14ac:dyDescent="0.3">
      <c r="A5" s="64" t="s">
        <v>84</v>
      </c>
      <c r="B5" s="62" t="s">
        <v>85</v>
      </c>
      <c r="C5" s="66" t="s">
        <v>86</v>
      </c>
      <c r="D5" s="67"/>
      <c r="E5" s="68"/>
      <c r="F5" s="69" t="s">
        <v>91</v>
      </c>
      <c r="G5" s="67"/>
      <c r="H5" s="67"/>
      <c r="I5" s="58" t="s">
        <v>90</v>
      </c>
      <c r="J5" s="69" t="s">
        <v>92</v>
      </c>
      <c r="K5" s="67"/>
      <c r="L5" s="67"/>
      <c r="M5" s="58" t="s">
        <v>93</v>
      </c>
      <c r="N5" s="60" t="s">
        <v>94</v>
      </c>
      <c r="O5" s="1"/>
      <c r="P5" s="1"/>
      <c r="Q5" s="55"/>
      <c r="R5" s="1"/>
      <c r="S5" s="1"/>
      <c r="T5" s="1"/>
      <c r="U5" s="1"/>
      <c r="V5" s="1"/>
      <c r="W5" s="1"/>
    </row>
    <row r="6" spans="1:23" ht="15" thickBot="1" x14ac:dyDescent="0.35">
      <c r="A6" s="65"/>
      <c r="B6" s="63"/>
      <c r="C6" s="26" t="s">
        <v>87</v>
      </c>
      <c r="D6" s="27" t="s">
        <v>88</v>
      </c>
      <c r="E6" s="28" t="s">
        <v>89</v>
      </c>
      <c r="F6" s="29" t="s">
        <v>87</v>
      </c>
      <c r="G6" s="27" t="s">
        <v>88</v>
      </c>
      <c r="H6" s="30" t="s">
        <v>89</v>
      </c>
      <c r="I6" s="70"/>
      <c r="J6" s="29" t="s">
        <v>87</v>
      </c>
      <c r="K6" s="27" t="s">
        <v>88</v>
      </c>
      <c r="L6" s="30" t="s">
        <v>89</v>
      </c>
      <c r="M6" s="59"/>
      <c r="N6" s="61"/>
      <c r="O6" s="1"/>
      <c r="P6" s="1"/>
      <c r="Q6" s="56"/>
      <c r="R6" s="1"/>
      <c r="S6" s="1"/>
      <c r="T6" s="1"/>
      <c r="U6" s="1"/>
      <c r="V6" s="1"/>
      <c r="W6" s="1"/>
    </row>
    <row r="7" spans="1:23" x14ac:dyDescent="0.3">
      <c r="A7" s="18" t="s">
        <v>0</v>
      </c>
      <c r="B7" s="19" t="s">
        <v>82</v>
      </c>
      <c r="C7" s="20">
        <v>7.67</v>
      </c>
      <c r="D7" s="21">
        <v>6.6E-3</v>
      </c>
      <c r="E7" s="46">
        <f>+(C7*12)+(D7*$C$3*12)</f>
        <v>151.44</v>
      </c>
      <c r="F7" s="23">
        <v>23.85</v>
      </c>
      <c r="G7" s="21">
        <v>3.3529999999999997E-2</v>
      </c>
      <c r="H7" s="24">
        <f t="shared" ref="H7:H69" si="0">+(F7*12)+(G7*$C$3*12)</f>
        <v>587.97</v>
      </c>
      <c r="I7" s="25">
        <f>+(H7-E7)/E7</f>
        <v>2.8825277337559432</v>
      </c>
      <c r="J7" s="23">
        <v>27.89</v>
      </c>
      <c r="K7" s="21">
        <v>3.227E-2</v>
      </c>
      <c r="L7" s="24">
        <f t="shared" ref="L7:L69" si="1">+(J7*12)+(K7*$C$3*12)</f>
        <v>625.11</v>
      </c>
      <c r="M7" s="25">
        <f>+(L7-H7)/H7</f>
        <v>6.3166488086126821E-2</v>
      </c>
      <c r="N7" s="31">
        <f t="shared" ref="N7:N38" si="2">+(L7-E7)/E7</f>
        <v>3.1277733755942951</v>
      </c>
      <c r="O7" s="1"/>
      <c r="P7" s="1"/>
      <c r="Q7" s="56"/>
      <c r="R7" s="53"/>
      <c r="S7" s="1"/>
      <c r="T7" s="1"/>
      <c r="U7" s="1"/>
      <c r="V7" s="1"/>
      <c r="W7" s="1"/>
    </row>
    <row r="8" spans="1:23" x14ac:dyDescent="0.3">
      <c r="A8" s="3" t="s">
        <v>1</v>
      </c>
      <c r="B8" s="7" t="s">
        <v>82</v>
      </c>
      <c r="C8" s="10">
        <v>3.93</v>
      </c>
      <c r="D8" s="2">
        <v>2.0999999999999999E-3</v>
      </c>
      <c r="E8" s="22">
        <f t="shared" ref="E8:E70" si="3">+(C8*12)+(D8*$C$3*12)</f>
        <v>66.06</v>
      </c>
      <c r="F8" s="9">
        <v>23.85</v>
      </c>
      <c r="G8" s="2">
        <v>3.3529999999999997E-2</v>
      </c>
      <c r="H8" s="12">
        <f t="shared" si="0"/>
        <v>587.97</v>
      </c>
      <c r="I8" s="13">
        <f t="shared" ref="I8:I70" si="4">+(H8-E8)/E8</f>
        <v>7.9005449591280668</v>
      </c>
      <c r="J8" s="9">
        <v>27.89</v>
      </c>
      <c r="K8" s="2">
        <v>3.227E-2</v>
      </c>
      <c r="L8" s="12">
        <f t="shared" si="1"/>
        <v>625.11</v>
      </c>
      <c r="M8" s="13">
        <f t="shared" ref="M8:M70" si="5">+(L8-H8)/H8</f>
        <v>6.3166488086126821E-2</v>
      </c>
      <c r="N8" s="15">
        <f t="shared" si="2"/>
        <v>8.4627611262488642</v>
      </c>
      <c r="O8" s="1"/>
      <c r="P8" s="1"/>
      <c r="Q8" s="56"/>
      <c r="R8" s="53"/>
      <c r="S8" s="1"/>
      <c r="T8" s="1"/>
      <c r="U8" s="1"/>
      <c r="V8" s="1"/>
      <c r="W8" s="1"/>
    </row>
    <row r="9" spans="1:23" x14ac:dyDescent="0.3">
      <c r="A9" s="3" t="s">
        <v>2</v>
      </c>
      <c r="B9" s="7" t="s">
        <v>82</v>
      </c>
      <c r="C9" s="10">
        <v>8.49</v>
      </c>
      <c r="D9" s="2">
        <v>1.17E-2</v>
      </c>
      <c r="E9" s="22">
        <f t="shared" si="3"/>
        <v>207.18</v>
      </c>
      <c r="F9" s="9">
        <v>23.85</v>
      </c>
      <c r="G9" s="2">
        <v>3.3529999999999997E-2</v>
      </c>
      <c r="H9" s="12">
        <f t="shared" si="0"/>
        <v>587.97</v>
      </c>
      <c r="I9" s="13">
        <f t="shared" si="4"/>
        <v>1.8379669852302347</v>
      </c>
      <c r="J9" s="9">
        <v>27.89</v>
      </c>
      <c r="K9" s="2">
        <v>3.227E-2</v>
      </c>
      <c r="L9" s="12">
        <f t="shared" si="1"/>
        <v>625.11</v>
      </c>
      <c r="M9" s="13">
        <f t="shared" si="5"/>
        <v>6.3166488086126821E-2</v>
      </c>
      <c r="N9" s="15">
        <f t="shared" si="2"/>
        <v>2.0172313929916013</v>
      </c>
      <c r="O9" s="1"/>
      <c r="P9" s="1"/>
      <c r="Q9" s="56"/>
      <c r="R9" s="53"/>
      <c r="S9" s="1"/>
      <c r="T9" s="1"/>
      <c r="U9" s="1"/>
      <c r="V9" s="1"/>
      <c r="W9" s="1"/>
    </row>
    <row r="10" spans="1:23" x14ac:dyDescent="0.3">
      <c r="A10" s="3" t="s">
        <v>97</v>
      </c>
      <c r="B10" s="7" t="s">
        <v>82</v>
      </c>
      <c r="C10" s="10">
        <v>6.47</v>
      </c>
      <c r="D10" s="2">
        <v>7.6E-3</v>
      </c>
      <c r="E10" s="22">
        <f t="shared" si="3"/>
        <v>146.04000000000002</v>
      </c>
      <c r="F10" s="9">
        <v>23.85</v>
      </c>
      <c r="G10" s="2">
        <v>3.3529999999999997E-2</v>
      </c>
      <c r="H10" s="12">
        <f t="shared" si="0"/>
        <v>587.97</v>
      </c>
      <c r="I10" s="13">
        <f t="shared" si="4"/>
        <v>3.0260887428101886</v>
      </c>
      <c r="J10" s="9">
        <v>27.89</v>
      </c>
      <c r="K10" s="2">
        <v>3.227E-2</v>
      </c>
      <c r="L10" s="12">
        <f t="shared" si="1"/>
        <v>625.11</v>
      </c>
      <c r="M10" s="13">
        <f t="shared" si="5"/>
        <v>6.3166488086126821E-2</v>
      </c>
      <c r="N10" s="15">
        <f t="shared" si="2"/>
        <v>3.2804026294165975</v>
      </c>
      <c r="O10" s="1"/>
      <c r="P10" s="1"/>
      <c r="Q10" s="56"/>
      <c r="R10" s="53"/>
      <c r="S10" s="1"/>
      <c r="T10" s="1"/>
      <c r="U10" s="1"/>
      <c r="V10" s="1"/>
      <c r="W10" s="1"/>
    </row>
    <row r="11" spans="1:23" x14ac:dyDescent="0.3">
      <c r="A11" s="3" t="s">
        <v>3</v>
      </c>
      <c r="B11" s="7" t="s">
        <v>82</v>
      </c>
      <c r="C11" s="10">
        <v>9.44</v>
      </c>
      <c r="D11" s="2">
        <v>5.8999999999999999E-3</v>
      </c>
      <c r="E11" s="22">
        <f t="shared" si="3"/>
        <v>166.38</v>
      </c>
      <c r="F11" s="9">
        <v>23.85</v>
      </c>
      <c r="G11" s="2">
        <v>3.3529999999999997E-2</v>
      </c>
      <c r="H11" s="12">
        <f t="shared" si="0"/>
        <v>587.97</v>
      </c>
      <c r="I11" s="13">
        <f t="shared" si="4"/>
        <v>2.5338983050847461</v>
      </c>
      <c r="J11" s="9">
        <v>27.89</v>
      </c>
      <c r="K11" s="2">
        <v>3.227E-2</v>
      </c>
      <c r="L11" s="12">
        <f t="shared" si="1"/>
        <v>625.11</v>
      </c>
      <c r="M11" s="13">
        <f t="shared" si="5"/>
        <v>6.3166488086126821E-2</v>
      </c>
      <c r="N11" s="15">
        <f t="shared" si="2"/>
        <v>2.7571222502704655</v>
      </c>
      <c r="O11" s="1"/>
      <c r="P11" s="1"/>
      <c r="Q11" s="56"/>
      <c r="R11" s="53"/>
      <c r="S11" s="1"/>
      <c r="T11" s="1"/>
      <c r="U11" s="1"/>
      <c r="V11" s="1"/>
      <c r="W11" s="1"/>
    </row>
    <row r="12" spans="1:23" x14ac:dyDescent="0.3">
      <c r="A12" s="3" t="s">
        <v>4</v>
      </c>
      <c r="B12" s="7" t="s">
        <v>82</v>
      </c>
      <c r="C12" s="10">
        <v>10.039999999999999</v>
      </c>
      <c r="D12" s="2">
        <v>7.6E-3</v>
      </c>
      <c r="E12" s="22">
        <f t="shared" si="3"/>
        <v>188.88</v>
      </c>
      <c r="F12" s="9">
        <v>23.85</v>
      </c>
      <c r="G12" s="2">
        <v>3.3529999999999997E-2</v>
      </c>
      <c r="H12" s="12">
        <f t="shared" si="0"/>
        <v>587.97</v>
      </c>
      <c r="I12" s="13">
        <f t="shared" si="4"/>
        <v>2.1129288437102924</v>
      </c>
      <c r="J12" s="9">
        <v>27.89</v>
      </c>
      <c r="K12" s="2">
        <v>3.227E-2</v>
      </c>
      <c r="L12" s="12">
        <f t="shared" si="1"/>
        <v>625.11</v>
      </c>
      <c r="M12" s="13">
        <f t="shared" si="5"/>
        <v>6.3166488086126821E-2</v>
      </c>
      <c r="N12" s="15">
        <f t="shared" si="2"/>
        <v>2.3095616264294794</v>
      </c>
      <c r="O12" s="1"/>
      <c r="P12" s="1"/>
      <c r="Q12" s="56"/>
      <c r="R12" s="53"/>
      <c r="S12" s="1"/>
      <c r="T12" s="1"/>
      <c r="U12" s="1"/>
      <c r="V12" s="1"/>
      <c r="W12" s="1"/>
    </row>
    <row r="13" spans="1:23" x14ac:dyDescent="0.3">
      <c r="A13" s="3" t="s">
        <v>5</v>
      </c>
      <c r="B13" s="7" t="s">
        <v>82</v>
      </c>
      <c r="C13" s="10">
        <v>9.9600000000000009</v>
      </c>
      <c r="D13" s="2">
        <v>6.8999999999999999E-3</v>
      </c>
      <c r="E13" s="22">
        <f t="shared" si="3"/>
        <v>181.62</v>
      </c>
      <c r="F13" s="9">
        <v>23.85</v>
      </c>
      <c r="G13" s="2">
        <v>3.3529999999999997E-2</v>
      </c>
      <c r="H13" s="12">
        <f t="shared" si="0"/>
        <v>587.97</v>
      </c>
      <c r="I13" s="13">
        <f t="shared" si="4"/>
        <v>2.2373637264618433</v>
      </c>
      <c r="J13" s="9">
        <v>27.89</v>
      </c>
      <c r="K13" s="2">
        <v>3.227E-2</v>
      </c>
      <c r="L13" s="12">
        <f t="shared" si="1"/>
        <v>625.11</v>
      </c>
      <c r="M13" s="13">
        <f t="shared" si="5"/>
        <v>6.3166488086126821E-2</v>
      </c>
      <c r="N13" s="15">
        <f t="shared" si="2"/>
        <v>2.4418566237198545</v>
      </c>
      <c r="O13" s="1"/>
      <c r="P13" s="1"/>
      <c r="Q13" s="56"/>
      <c r="R13" s="53"/>
      <c r="S13" s="1"/>
      <c r="T13" s="1"/>
      <c r="U13" s="1"/>
      <c r="V13" s="1"/>
      <c r="W13" s="1"/>
    </row>
    <row r="14" spans="1:23" x14ac:dyDescent="0.3">
      <c r="A14" s="3" t="s">
        <v>6</v>
      </c>
      <c r="B14" s="7" t="s">
        <v>82</v>
      </c>
      <c r="C14" s="10">
        <v>8.56</v>
      </c>
      <c r="D14" s="2">
        <v>7.1999999999999998E-3</v>
      </c>
      <c r="E14" s="22">
        <f t="shared" si="3"/>
        <v>167.51999999999998</v>
      </c>
      <c r="F14" s="9">
        <v>23.85</v>
      </c>
      <c r="G14" s="2">
        <v>3.3529999999999997E-2</v>
      </c>
      <c r="H14" s="12">
        <f t="shared" si="0"/>
        <v>587.97</v>
      </c>
      <c r="I14" s="13">
        <f t="shared" si="4"/>
        <v>2.5098495702005734</v>
      </c>
      <c r="J14" s="9">
        <v>27.89</v>
      </c>
      <c r="K14" s="2">
        <v>3.227E-2</v>
      </c>
      <c r="L14" s="12">
        <f t="shared" si="1"/>
        <v>625.11</v>
      </c>
      <c r="M14" s="13">
        <f t="shared" si="5"/>
        <v>6.3166488086126821E-2</v>
      </c>
      <c r="N14" s="15">
        <f t="shared" si="2"/>
        <v>2.7315544412607453</v>
      </c>
      <c r="O14" s="1"/>
      <c r="P14" s="1"/>
      <c r="Q14" s="56"/>
      <c r="R14" s="53"/>
      <c r="S14" s="1"/>
      <c r="T14" s="1"/>
      <c r="U14" s="1"/>
      <c r="V14" s="1"/>
      <c r="W14" s="1"/>
    </row>
    <row r="15" spans="1:23" x14ac:dyDescent="0.3">
      <c r="A15" s="3" t="s">
        <v>7</v>
      </c>
      <c r="B15" s="7" t="s">
        <v>82</v>
      </c>
      <c r="C15" s="10">
        <v>5.01</v>
      </c>
      <c r="D15" s="2">
        <v>7.3000000000000001E-3</v>
      </c>
      <c r="E15" s="22">
        <f t="shared" si="3"/>
        <v>125.82</v>
      </c>
      <c r="F15" s="9">
        <v>23.85</v>
      </c>
      <c r="G15" s="2">
        <v>3.3529999999999997E-2</v>
      </c>
      <c r="H15" s="12">
        <f t="shared" si="0"/>
        <v>587.97</v>
      </c>
      <c r="I15" s="13">
        <f t="shared" si="4"/>
        <v>3.6731044349070103</v>
      </c>
      <c r="J15" s="9">
        <v>27.89</v>
      </c>
      <c r="K15" s="2">
        <v>3.227E-2</v>
      </c>
      <c r="L15" s="12">
        <f t="shared" si="1"/>
        <v>625.11</v>
      </c>
      <c r="M15" s="13">
        <f t="shared" si="5"/>
        <v>6.3166488086126821E-2</v>
      </c>
      <c r="N15" s="15">
        <f t="shared" si="2"/>
        <v>3.9682880305197905</v>
      </c>
      <c r="O15" s="1"/>
      <c r="P15" s="1"/>
      <c r="Q15" s="56"/>
      <c r="R15" s="53"/>
      <c r="S15" s="1"/>
      <c r="T15" s="1"/>
      <c r="U15" s="1"/>
      <c r="V15" s="1"/>
      <c r="W15" s="1"/>
    </row>
    <row r="16" spans="1:23" x14ac:dyDescent="0.3">
      <c r="A16" s="3" t="s">
        <v>8</v>
      </c>
      <c r="B16" s="7" t="s">
        <v>82</v>
      </c>
      <c r="C16" s="10">
        <v>10.83</v>
      </c>
      <c r="D16" s="2">
        <v>7.7999999999999996E-3</v>
      </c>
      <c r="E16" s="22">
        <f t="shared" si="3"/>
        <v>200.16</v>
      </c>
      <c r="F16" s="9">
        <v>23.85</v>
      </c>
      <c r="G16" s="2">
        <v>3.3529999999999997E-2</v>
      </c>
      <c r="H16" s="12">
        <f t="shared" si="0"/>
        <v>587.97</v>
      </c>
      <c r="I16" s="13">
        <f t="shared" si="4"/>
        <v>1.9375000000000002</v>
      </c>
      <c r="J16" s="9">
        <v>27.89</v>
      </c>
      <c r="K16" s="2">
        <v>3.227E-2</v>
      </c>
      <c r="L16" s="12">
        <f t="shared" si="1"/>
        <v>625.11</v>
      </c>
      <c r="M16" s="13">
        <f t="shared" si="5"/>
        <v>6.3166488086126821E-2</v>
      </c>
      <c r="N16" s="15">
        <f t="shared" si="2"/>
        <v>2.1230515587529979</v>
      </c>
      <c r="O16" s="1"/>
      <c r="P16" s="1"/>
      <c r="Q16" s="56"/>
      <c r="R16" s="53"/>
      <c r="S16" s="1"/>
      <c r="T16" s="1"/>
      <c r="U16" s="1"/>
      <c r="V16" s="1"/>
      <c r="W16" s="1"/>
    </row>
    <row r="17" spans="1:23" x14ac:dyDescent="0.3">
      <c r="A17" s="3" t="s">
        <v>9</v>
      </c>
      <c r="B17" s="7" t="s">
        <v>82</v>
      </c>
      <c r="C17" s="10">
        <v>8.5399999999999991</v>
      </c>
      <c r="D17" s="2">
        <v>8.6E-3</v>
      </c>
      <c r="E17" s="22">
        <f t="shared" si="3"/>
        <v>179.88</v>
      </c>
      <c r="F17" s="9">
        <v>23.85</v>
      </c>
      <c r="G17" s="2">
        <v>3.3529999999999997E-2</v>
      </c>
      <c r="H17" s="12">
        <f t="shared" si="0"/>
        <v>587.97</v>
      </c>
      <c r="I17" s="13">
        <f t="shared" si="4"/>
        <v>2.2686791194129423</v>
      </c>
      <c r="J17" s="9">
        <v>27.89</v>
      </c>
      <c r="K17" s="2">
        <v>3.227E-2</v>
      </c>
      <c r="L17" s="12">
        <f t="shared" si="1"/>
        <v>625.11</v>
      </c>
      <c r="M17" s="13">
        <f t="shared" si="5"/>
        <v>6.3166488086126821E-2</v>
      </c>
      <c r="N17" s="15">
        <f t="shared" si="2"/>
        <v>2.4751501000667111</v>
      </c>
      <c r="O17" s="1"/>
      <c r="P17" s="1"/>
      <c r="Q17" s="56"/>
      <c r="R17" s="53"/>
      <c r="S17" s="1"/>
      <c r="T17" s="1"/>
      <c r="U17" s="1"/>
      <c r="V17" s="1"/>
      <c r="W17" s="1"/>
    </row>
    <row r="18" spans="1:23" x14ac:dyDescent="0.3">
      <c r="A18" s="3" t="s">
        <v>11</v>
      </c>
      <c r="B18" s="7" t="s">
        <v>82</v>
      </c>
      <c r="C18" s="10">
        <v>11.41</v>
      </c>
      <c r="D18" s="2">
        <v>8.2000000000000007E-3</v>
      </c>
      <c r="E18" s="22">
        <f t="shared" si="3"/>
        <v>210.72000000000003</v>
      </c>
      <c r="F18" s="9">
        <v>23.85</v>
      </c>
      <c r="G18" s="2">
        <v>3.3529999999999997E-2</v>
      </c>
      <c r="H18" s="12">
        <f t="shared" si="0"/>
        <v>587.97</v>
      </c>
      <c r="I18" s="13">
        <f t="shared" si="4"/>
        <v>1.7902904328018221</v>
      </c>
      <c r="J18" s="9">
        <v>27.89</v>
      </c>
      <c r="K18" s="2">
        <v>3.227E-2</v>
      </c>
      <c r="L18" s="12">
        <f t="shared" si="1"/>
        <v>625.11</v>
      </c>
      <c r="M18" s="13">
        <f t="shared" si="5"/>
        <v>6.3166488086126821E-2</v>
      </c>
      <c r="N18" s="15">
        <f t="shared" si="2"/>
        <v>1.966543280182232</v>
      </c>
      <c r="O18" s="1"/>
      <c r="P18" s="1"/>
      <c r="Q18" s="56"/>
      <c r="R18" s="53"/>
      <c r="S18" s="1"/>
      <c r="T18" s="1"/>
      <c r="U18" s="1"/>
      <c r="V18" s="1"/>
      <c r="W18" s="1"/>
    </row>
    <row r="19" spans="1:23" x14ac:dyDescent="0.3">
      <c r="A19" s="3" t="s">
        <v>13</v>
      </c>
      <c r="B19" s="7" t="s">
        <v>82</v>
      </c>
      <c r="C19" s="10">
        <v>9.1</v>
      </c>
      <c r="D19" s="2">
        <v>8.6E-3</v>
      </c>
      <c r="E19" s="22">
        <f t="shared" si="3"/>
        <v>186.6</v>
      </c>
      <c r="F19" s="9">
        <v>23.85</v>
      </c>
      <c r="G19" s="2">
        <v>3.3529999999999997E-2</v>
      </c>
      <c r="H19" s="12">
        <f t="shared" si="0"/>
        <v>587.97</v>
      </c>
      <c r="I19" s="13">
        <f t="shared" si="4"/>
        <v>2.1509646302250807</v>
      </c>
      <c r="J19" s="9">
        <v>27.89</v>
      </c>
      <c r="K19" s="2">
        <v>3.227E-2</v>
      </c>
      <c r="L19" s="12">
        <f t="shared" si="1"/>
        <v>625.11</v>
      </c>
      <c r="M19" s="13">
        <f t="shared" si="5"/>
        <v>6.3166488086126821E-2</v>
      </c>
      <c r="N19" s="15">
        <f t="shared" si="2"/>
        <v>2.35</v>
      </c>
      <c r="O19" s="1"/>
      <c r="P19" s="1"/>
      <c r="Q19" s="56"/>
      <c r="R19" s="53"/>
      <c r="S19" s="1"/>
      <c r="T19" s="1"/>
      <c r="U19" s="1"/>
      <c r="V19" s="1"/>
      <c r="W19" s="1"/>
    </row>
    <row r="20" spans="1:23" x14ac:dyDescent="0.3">
      <c r="A20" s="3" t="s">
        <v>15</v>
      </c>
      <c r="B20" s="7" t="s">
        <v>82</v>
      </c>
      <c r="C20" s="10">
        <v>11.27</v>
      </c>
      <c r="D20" s="2">
        <v>1.0699999999999999E-2</v>
      </c>
      <c r="E20" s="22">
        <f t="shared" si="3"/>
        <v>231.54000000000002</v>
      </c>
      <c r="F20" s="9">
        <v>23.85</v>
      </c>
      <c r="G20" s="2">
        <v>3.3529999999999997E-2</v>
      </c>
      <c r="H20" s="12">
        <f t="shared" si="0"/>
        <v>587.97</v>
      </c>
      <c r="I20" s="13">
        <f t="shared" si="4"/>
        <v>1.5393884426017101</v>
      </c>
      <c r="J20" s="9">
        <v>27.89</v>
      </c>
      <c r="K20" s="2">
        <v>3.227E-2</v>
      </c>
      <c r="L20" s="12">
        <f t="shared" si="1"/>
        <v>625.11</v>
      </c>
      <c r="M20" s="13">
        <f t="shared" si="5"/>
        <v>6.3166488086126821E-2</v>
      </c>
      <c r="N20" s="15">
        <f t="shared" si="2"/>
        <v>1.6997926924073592</v>
      </c>
      <c r="O20" s="1"/>
      <c r="P20" s="1"/>
      <c r="Q20" s="56"/>
      <c r="R20" s="53"/>
      <c r="S20" s="1"/>
      <c r="T20" s="1"/>
      <c r="U20" s="1"/>
      <c r="V20" s="1"/>
      <c r="W20" s="1"/>
    </row>
    <row r="21" spans="1:23" x14ac:dyDescent="0.3">
      <c r="A21" s="3" t="s">
        <v>100</v>
      </c>
      <c r="B21" s="7" t="s">
        <v>82</v>
      </c>
      <c r="C21" s="10">
        <v>8.59</v>
      </c>
      <c r="D21" s="2">
        <v>7.7000000000000002E-3</v>
      </c>
      <c r="E21" s="22">
        <f t="shared" si="3"/>
        <v>172.38</v>
      </c>
      <c r="F21" s="9">
        <v>23.85</v>
      </c>
      <c r="G21" s="2">
        <v>3.3529999999999997E-2</v>
      </c>
      <c r="H21" s="12">
        <f t="shared" si="0"/>
        <v>587.97</v>
      </c>
      <c r="I21" s="13">
        <f t="shared" si="4"/>
        <v>2.4108945353289246</v>
      </c>
      <c r="J21" s="9">
        <v>27.89</v>
      </c>
      <c r="K21" s="2">
        <v>3.227E-2</v>
      </c>
      <c r="L21" s="12">
        <f t="shared" si="1"/>
        <v>625.11</v>
      </c>
      <c r="M21" s="13">
        <f t="shared" si="5"/>
        <v>6.3166488086126821E-2</v>
      </c>
      <c r="N21" s="15">
        <f t="shared" si="2"/>
        <v>2.6263487643578145</v>
      </c>
      <c r="O21" s="1"/>
      <c r="P21" s="1"/>
      <c r="Q21" s="56"/>
      <c r="R21" s="53"/>
      <c r="S21" s="1"/>
      <c r="T21" s="1"/>
      <c r="U21" s="1"/>
      <c r="V21" s="1"/>
      <c r="W21" s="1"/>
    </row>
    <row r="22" spans="1:23" x14ac:dyDescent="0.3">
      <c r="A22" s="3" t="s">
        <v>16</v>
      </c>
      <c r="B22" s="7" t="s">
        <v>82</v>
      </c>
      <c r="C22" s="10">
        <v>10.48</v>
      </c>
      <c r="D22" s="2">
        <v>1.09E-2</v>
      </c>
      <c r="E22" s="22">
        <f t="shared" si="3"/>
        <v>223.86</v>
      </c>
      <c r="F22" s="9">
        <v>23.85</v>
      </c>
      <c r="G22" s="2">
        <v>3.3529999999999997E-2</v>
      </c>
      <c r="H22" s="12">
        <f t="shared" si="0"/>
        <v>587.97</v>
      </c>
      <c r="I22" s="13">
        <f t="shared" si="4"/>
        <v>1.6265076387027606</v>
      </c>
      <c r="J22" s="9">
        <v>27.89</v>
      </c>
      <c r="K22" s="2">
        <v>3.227E-2</v>
      </c>
      <c r="L22" s="12">
        <f t="shared" si="1"/>
        <v>625.11</v>
      </c>
      <c r="M22" s="13">
        <f t="shared" si="5"/>
        <v>6.3166488086126821E-2</v>
      </c>
      <c r="N22" s="15">
        <f t="shared" si="2"/>
        <v>1.7924149021709996</v>
      </c>
      <c r="O22" s="1"/>
      <c r="P22" s="1"/>
      <c r="Q22" s="56"/>
      <c r="R22" s="53"/>
      <c r="S22" s="1"/>
      <c r="T22" s="1"/>
      <c r="U22" s="1"/>
      <c r="V22" s="1"/>
      <c r="W22" s="1"/>
    </row>
    <row r="23" spans="1:23" x14ac:dyDescent="0.3">
      <c r="A23" s="3" t="s">
        <v>17</v>
      </c>
      <c r="B23" s="7" t="s">
        <v>82</v>
      </c>
      <c r="C23" s="10">
        <v>7.55</v>
      </c>
      <c r="D23" s="2">
        <v>7.1000000000000004E-3</v>
      </c>
      <c r="E23" s="22">
        <f t="shared" si="3"/>
        <v>154.5</v>
      </c>
      <c r="F23" s="9">
        <v>23.85</v>
      </c>
      <c r="G23" s="2">
        <v>3.3529999999999997E-2</v>
      </c>
      <c r="H23" s="12">
        <f t="shared" si="0"/>
        <v>587.97</v>
      </c>
      <c r="I23" s="13">
        <f t="shared" si="4"/>
        <v>2.8056310679611651</v>
      </c>
      <c r="J23" s="9">
        <v>27.89</v>
      </c>
      <c r="K23" s="2">
        <v>3.227E-2</v>
      </c>
      <c r="L23" s="12">
        <f t="shared" si="1"/>
        <v>625.11</v>
      </c>
      <c r="M23" s="13">
        <f t="shared" si="5"/>
        <v>6.3166488086126821E-2</v>
      </c>
      <c r="N23" s="15">
        <f t="shared" si="2"/>
        <v>3.0460194174757285</v>
      </c>
      <c r="O23" s="1"/>
      <c r="P23" s="1"/>
      <c r="Q23" s="56"/>
      <c r="R23" s="53"/>
      <c r="S23" s="1"/>
      <c r="T23" s="1"/>
      <c r="U23" s="1"/>
      <c r="V23" s="1"/>
      <c r="W23" s="1"/>
    </row>
    <row r="24" spans="1:23" x14ac:dyDescent="0.3">
      <c r="A24" s="3" t="s">
        <v>18</v>
      </c>
      <c r="B24" s="7" t="s">
        <v>82</v>
      </c>
      <c r="C24" s="10">
        <v>6.78</v>
      </c>
      <c r="D24" s="2">
        <v>7.4000000000000003E-3</v>
      </c>
      <c r="E24" s="22">
        <f t="shared" si="3"/>
        <v>147.95999999999998</v>
      </c>
      <c r="F24" s="9">
        <v>23.85</v>
      </c>
      <c r="G24" s="2">
        <v>3.3529999999999997E-2</v>
      </c>
      <c r="H24" s="12">
        <f t="shared" si="0"/>
        <v>587.97</v>
      </c>
      <c r="I24" s="13">
        <f t="shared" si="4"/>
        <v>2.9738442822384434</v>
      </c>
      <c r="J24" s="9">
        <v>27.89</v>
      </c>
      <c r="K24" s="2">
        <v>3.227E-2</v>
      </c>
      <c r="L24" s="12">
        <f t="shared" si="1"/>
        <v>625.11</v>
      </c>
      <c r="M24" s="13">
        <f t="shared" si="5"/>
        <v>6.3166488086126821E-2</v>
      </c>
      <c r="N24" s="15">
        <f t="shared" si="2"/>
        <v>3.2248580697485814</v>
      </c>
      <c r="O24" s="1"/>
      <c r="P24" s="1"/>
      <c r="Q24" s="56"/>
      <c r="R24" s="53"/>
      <c r="S24" s="1"/>
      <c r="T24" s="1"/>
      <c r="U24" s="1"/>
      <c r="V24" s="1"/>
      <c r="W24" s="1"/>
    </row>
    <row r="25" spans="1:23" x14ac:dyDescent="0.3">
      <c r="A25" s="3" t="s">
        <v>19</v>
      </c>
      <c r="B25" s="7" t="s">
        <v>82</v>
      </c>
      <c r="C25" s="10">
        <v>9.86</v>
      </c>
      <c r="D25" s="2">
        <v>1.41E-2</v>
      </c>
      <c r="E25" s="22">
        <f t="shared" si="3"/>
        <v>245.21999999999997</v>
      </c>
      <c r="F25" s="9">
        <v>23.85</v>
      </c>
      <c r="G25" s="2">
        <v>3.3529999999999997E-2</v>
      </c>
      <c r="H25" s="12">
        <f t="shared" si="0"/>
        <v>587.97</v>
      </c>
      <c r="I25" s="13">
        <f t="shared" si="4"/>
        <v>1.3977244922926355</v>
      </c>
      <c r="J25" s="9">
        <v>27.89</v>
      </c>
      <c r="K25" s="2">
        <v>3.227E-2</v>
      </c>
      <c r="L25" s="12">
        <f t="shared" si="1"/>
        <v>625.11</v>
      </c>
      <c r="M25" s="13">
        <f t="shared" si="5"/>
        <v>6.3166488086126821E-2</v>
      </c>
      <c r="N25" s="15">
        <f t="shared" si="2"/>
        <v>1.5491803278688527</v>
      </c>
      <c r="O25" s="1"/>
      <c r="P25" s="1"/>
      <c r="Q25" s="56"/>
      <c r="R25" s="53"/>
      <c r="S25" s="1"/>
      <c r="T25" s="1"/>
      <c r="U25" s="1"/>
      <c r="V25" s="1"/>
      <c r="W25" s="1"/>
    </row>
    <row r="26" spans="1:23" x14ac:dyDescent="0.3">
      <c r="A26" s="3" t="s">
        <v>20</v>
      </c>
      <c r="B26" s="7" t="s">
        <v>82</v>
      </c>
      <c r="C26" s="10">
        <v>12.55</v>
      </c>
      <c r="D26" s="2">
        <v>1.83E-2</v>
      </c>
      <c r="E26" s="22">
        <f t="shared" si="3"/>
        <v>315.3</v>
      </c>
      <c r="F26" s="9">
        <v>23.85</v>
      </c>
      <c r="G26" s="2">
        <v>3.3529999999999997E-2</v>
      </c>
      <c r="H26" s="12">
        <f t="shared" si="0"/>
        <v>587.97</v>
      </c>
      <c r="I26" s="13">
        <f t="shared" si="4"/>
        <v>0.86479543292102756</v>
      </c>
      <c r="J26" s="9">
        <v>27.89</v>
      </c>
      <c r="K26" s="2">
        <v>3.227E-2</v>
      </c>
      <c r="L26" s="12">
        <f t="shared" si="1"/>
        <v>625.11</v>
      </c>
      <c r="M26" s="13">
        <f t="shared" si="5"/>
        <v>6.3166488086126821E-2</v>
      </c>
      <c r="N26" s="15">
        <f t="shared" si="2"/>
        <v>0.98258801141769736</v>
      </c>
      <c r="O26" s="1"/>
      <c r="P26" s="1"/>
      <c r="Q26" s="56"/>
      <c r="R26" s="53"/>
      <c r="S26" s="1"/>
      <c r="T26" s="1"/>
      <c r="U26" s="1"/>
      <c r="V26" s="1"/>
      <c r="W26" s="1"/>
    </row>
    <row r="27" spans="1:23" x14ac:dyDescent="0.3">
      <c r="A27" s="3" t="s">
        <v>21</v>
      </c>
      <c r="B27" s="7" t="s">
        <v>82</v>
      </c>
      <c r="C27" s="10">
        <v>9.57</v>
      </c>
      <c r="D27" s="2">
        <v>8.8999999999999999E-3</v>
      </c>
      <c r="E27" s="22">
        <f t="shared" si="3"/>
        <v>194.94</v>
      </c>
      <c r="F27" s="9">
        <v>23.85</v>
      </c>
      <c r="G27" s="2">
        <v>3.3529999999999997E-2</v>
      </c>
      <c r="H27" s="12">
        <f t="shared" si="0"/>
        <v>587.97</v>
      </c>
      <c r="I27" s="13">
        <f t="shared" si="4"/>
        <v>2.0161588180978764</v>
      </c>
      <c r="J27" s="9">
        <v>27.89</v>
      </c>
      <c r="K27" s="2">
        <v>3.227E-2</v>
      </c>
      <c r="L27" s="12">
        <f t="shared" si="1"/>
        <v>625.11</v>
      </c>
      <c r="M27" s="13">
        <f t="shared" si="5"/>
        <v>6.3166488086126821E-2</v>
      </c>
      <c r="N27" s="15">
        <f t="shared" si="2"/>
        <v>2.2066789781471221</v>
      </c>
      <c r="O27" s="1"/>
      <c r="P27" s="1"/>
      <c r="Q27" s="56"/>
      <c r="R27" s="53"/>
      <c r="S27" s="1"/>
      <c r="T27" s="1"/>
      <c r="U27" s="1"/>
      <c r="V27" s="1"/>
      <c r="W27" s="1"/>
    </row>
    <row r="28" spans="1:23" x14ac:dyDescent="0.3">
      <c r="A28" s="3" t="s">
        <v>23</v>
      </c>
      <c r="B28" s="7" t="s">
        <v>82</v>
      </c>
      <c r="C28" s="10">
        <v>10.83</v>
      </c>
      <c r="D28" s="2">
        <v>8.6999999999999994E-3</v>
      </c>
      <c r="E28" s="22">
        <f t="shared" si="3"/>
        <v>208.26</v>
      </c>
      <c r="F28" s="9">
        <v>23.85</v>
      </c>
      <c r="G28" s="2">
        <v>3.3529999999999997E-2</v>
      </c>
      <c r="H28" s="12">
        <f t="shared" si="0"/>
        <v>587.97</v>
      </c>
      <c r="I28" s="13">
        <f t="shared" si="4"/>
        <v>1.8232497839239414</v>
      </c>
      <c r="J28" s="9">
        <v>27.89</v>
      </c>
      <c r="K28" s="2">
        <v>3.227E-2</v>
      </c>
      <c r="L28" s="12">
        <f t="shared" si="1"/>
        <v>625.11</v>
      </c>
      <c r="M28" s="13">
        <f t="shared" si="5"/>
        <v>6.3166488086126821E-2</v>
      </c>
      <c r="N28" s="15">
        <f t="shared" si="2"/>
        <v>2.0015845577643332</v>
      </c>
      <c r="O28" s="1"/>
      <c r="P28" s="1"/>
      <c r="Q28" s="56"/>
      <c r="R28" s="53"/>
      <c r="S28" s="1"/>
      <c r="T28" s="1"/>
      <c r="U28" s="1"/>
      <c r="V28" s="1"/>
      <c r="W28" s="1"/>
    </row>
    <row r="29" spans="1:23" x14ac:dyDescent="0.3">
      <c r="A29" s="3" t="s">
        <v>24</v>
      </c>
      <c r="B29" s="7" t="s">
        <v>82</v>
      </c>
      <c r="C29" s="10">
        <v>12.34</v>
      </c>
      <c r="D29" s="2">
        <v>9.9000000000000008E-3</v>
      </c>
      <c r="E29" s="22">
        <f t="shared" si="3"/>
        <v>237.18</v>
      </c>
      <c r="F29" s="9">
        <v>23.85</v>
      </c>
      <c r="G29" s="2">
        <v>3.3529999999999997E-2</v>
      </c>
      <c r="H29" s="12">
        <f t="shared" si="0"/>
        <v>587.97</v>
      </c>
      <c r="I29" s="13">
        <f t="shared" si="4"/>
        <v>1.4790032886415381</v>
      </c>
      <c r="J29" s="9">
        <v>27.89</v>
      </c>
      <c r="K29" s="2">
        <v>3.227E-2</v>
      </c>
      <c r="L29" s="12">
        <f t="shared" si="1"/>
        <v>625.11</v>
      </c>
      <c r="M29" s="13">
        <f t="shared" si="5"/>
        <v>6.3166488086126821E-2</v>
      </c>
      <c r="N29" s="15">
        <f t="shared" si="2"/>
        <v>1.6355932203389831</v>
      </c>
      <c r="O29" s="1"/>
      <c r="P29" s="1"/>
      <c r="Q29" s="56"/>
      <c r="R29" s="53"/>
      <c r="S29" s="1"/>
      <c r="T29" s="1"/>
      <c r="U29" s="1"/>
      <c r="V29" s="1"/>
      <c r="W29" s="1"/>
    </row>
    <row r="30" spans="1:23" x14ac:dyDescent="0.3">
      <c r="A30" s="3" t="s">
        <v>25</v>
      </c>
      <c r="B30" s="7" t="s">
        <v>82</v>
      </c>
      <c r="C30" s="10">
        <v>10.34</v>
      </c>
      <c r="D30" s="2">
        <v>1.2200000000000001E-2</v>
      </c>
      <c r="E30" s="22">
        <f t="shared" si="3"/>
        <v>233.88</v>
      </c>
      <c r="F30" s="9">
        <v>23.85</v>
      </c>
      <c r="G30" s="2">
        <v>3.3529999999999997E-2</v>
      </c>
      <c r="H30" s="12">
        <f t="shared" si="0"/>
        <v>587.97</v>
      </c>
      <c r="I30" s="13">
        <f t="shared" si="4"/>
        <v>1.5139815289892253</v>
      </c>
      <c r="J30" s="9">
        <v>27.89</v>
      </c>
      <c r="K30" s="2">
        <v>3.227E-2</v>
      </c>
      <c r="L30" s="12">
        <f t="shared" si="1"/>
        <v>625.11</v>
      </c>
      <c r="M30" s="13">
        <f t="shared" si="5"/>
        <v>6.3166488086126821E-2</v>
      </c>
      <c r="N30" s="15">
        <f t="shared" si="2"/>
        <v>1.6727809132888662</v>
      </c>
      <c r="O30" s="1"/>
      <c r="P30" s="1"/>
      <c r="Q30" s="56"/>
      <c r="R30" s="53"/>
      <c r="S30" s="1"/>
      <c r="T30" s="1"/>
      <c r="U30" s="1"/>
      <c r="V30" s="1"/>
      <c r="W30" s="1"/>
    </row>
    <row r="31" spans="1:23" x14ac:dyDescent="0.3">
      <c r="A31" s="3" t="s">
        <v>26</v>
      </c>
      <c r="B31" s="7" t="s">
        <v>82</v>
      </c>
      <c r="C31" s="10">
        <v>9.76</v>
      </c>
      <c r="D31" s="2">
        <v>1.52E-2</v>
      </c>
      <c r="E31" s="22">
        <f t="shared" si="3"/>
        <v>253.92000000000002</v>
      </c>
      <c r="F31" s="9">
        <v>23.85</v>
      </c>
      <c r="G31" s="2">
        <v>3.3529999999999997E-2</v>
      </c>
      <c r="H31" s="12">
        <f t="shared" si="0"/>
        <v>587.97</v>
      </c>
      <c r="I31" s="13">
        <f t="shared" si="4"/>
        <v>1.3155718336483933</v>
      </c>
      <c r="J31" s="9">
        <v>27.89</v>
      </c>
      <c r="K31" s="2">
        <v>3.227E-2</v>
      </c>
      <c r="L31" s="12">
        <f t="shared" si="1"/>
        <v>625.11</v>
      </c>
      <c r="M31" s="13">
        <f t="shared" si="5"/>
        <v>6.3166488086126821E-2</v>
      </c>
      <c r="N31" s="15">
        <f t="shared" si="2"/>
        <v>1.4618383742911152</v>
      </c>
      <c r="O31" s="1"/>
      <c r="P31" s="1"/>
      <c r="Q31" s="56"/>
      <c r="R31" s="53"/>
      <c r="S31" s="1"/>
      <c r="T31" s="1"/>
      <c r="U31" s="1"/>
      <c r="V31" s="1"/>
      <c r="W31" s="1"/>
    </row>
    <row r="32" spans="1:23" x14ac:dyDescent="0.3">
      <c r="A32" s="3" t="s">
        <v>27</v>
      </c>
      <c r="B32" s="7" t="s">
        <v>82</v>
      </c>
      <c r="C32" s="10">
        <v>11.34</v>
      </c>
      <c r="D32" s="2">
        <v>7.7000000000000002E-3</v>
      </c>
      <c r="E32" s="22">
        <f t="shared" si="3"/>
        <v>205.38</v>
      </c>
      <c r="F32" s="9">
        <v>23.85</v>
      </c>
      <c r="G32" s="2">
        <v>3.3529999999999997E-2</v>
      </c>
      <c r="H32" s="12">
        <f t="shared" si="0"/>
        <v>587.97</v>
      </c>
      <c r="I32" s="13">
        <f t="shared" si="4"/>
        <v>1.862839614373357</v>
      </c>
      <c r="J32" s="9">
        <v>27.89</v>
      </c>
      <c r="K32" s="2">
        <v>3.227E-2</v>
      </c>
      <c r="L32" s="12">
        <f t="shared" si="1"/>
        <v>625.11</v>
      </c>
      <c r="M32" s="13">
        <f t="shared" si="5"/>
        <v>6.3166488086126821E-2</v>
      </c>
      <c r="N32" s="15">
        <f t="shared" si="2"/>
        <v>2.0436751387671634</v>
      </c>
      <c r="O32" s="1"/>
      <c r="P32" s="1"/>
      <c r="Q32" s="56"/>
      <c r="R32" s="53"/>
      <c r="S32" s="1"/>
      <c r="T32" s="1"/>
      <c r="U32" s="1"/>
      <c r="V32" s="1"/>
      <c r="W32" s="1"/>
    </row>
    <row r="33" spans="1:23" x14ac:dyDescent="0.3">
      <c r="A33" s="3" t="s">
        <v>101</v>
      </c>
      <c r="B33" s="7" t="s">
        <v>82</v>
      </c>
      <c r="C33" s="10">
        <v>4.13</v>
      </c>
      <c r="D33" s="2">
        <v>7.7000000000000002E-3</v>
      </c>
      <c r="E33" s="22">
        <f t="shared" si="3"/>
        <v>118.86000000000001</v>
      </c>
      <c r="F33" s="9">
        <v>23.85</v>
      </c>
      <c r="G33" s="2">
        <v>3.3529999999999997E-2</v>
      </c>
      <c r="H33" s="12">
        <f t="shared" si="0"/>
        <v>587.97</v>
      </c>
      <c r="I33" s="13">
        <f t="shared" si="4"/>
        <v>3.9467440686521957</v>
      </c>
      <c r="J33" s="9">
        <v>27.89</v>
      </c>
      <c r="K33" s="2">
        <v>3.227E-2</v>
      </c>
      <c r="L33" s="12">
        <f t="shared" si="1"/>
        <v>625.11</v>
      </c>
      <c r="M33" s="13">
        <f t="shared" si="5"/>
        <v>6.3166488086126821E-2</v>
      </c>
      <c r="N33" s="15">
        <f t="shared" si="2"/>
        <v>4.2592125189298331</v>
      </c>
      <c r="O33" s="1"/>
      <c r="P33" s="1"/>
      <c r="Q33" s="56"/>
      <c r="R33" s="53"/>
      <c r="S33" s="1"/>
      <c r="T33" s="1"/>
      <c r="U33" s="1"/>
      <c r="V33" s="1"/>
      <c r="W33" s="1"/>
    </row>
    <row r="34" spans="1:23" x14ac:dyDescent="0.3">
      <c r="A34" s="3" t="s">
        <v>28</v>
      </c>
      <c r="B34" s="7" t="s">
        <v>82</v>
      </c>
      <c r="C34" s="10">
        <v>11.46</v>
      </c>
      <c r="D34" s="2">
        <v>7.6E-3</v>
      </c>
      <c r="E34" s="22">
        <f t="shared" si="3"/>
        <v>205.92000000000002</v>
      </c>
      <c r="F34" s="9">
        <v>23.85</v>
      </c>
      <c r="G34" s="2">
        <v>3.3529999999999997E-2</v>
      </c>
      <c r="H34" s="12">
        <f t="shared" si="0"/>
        <v>587.97</v>
      </c>
      <c r="I34" s="13">
        <f t="shared" si="4"/>
        <v>1.8553321678321677</v>
      </c>
      <c r="J34" s="9">
        <v>27.89</v>
      </c>
      <c r="K34" s="2">
        <v>3.227E-2</v>
      </c>
      <c r="L34" s="12">
        <f t="shared" si="1"/>
        <v>625.11</v>
      </c>
      <c r="M34" s="13">
        <f t="shared" si="5"/>
        <v>6.3166488086126821E-2</v>
      </c>
      <c r="N34" s="15">
        <f t="shared" si="2"/>
        <v>2.035693473193473</v>
      </c>
      <c r="O34" s="1"/>
      <c r="P34" s="1"/>
      <c r="Q34" s="56"/>
      <c r="R34" s="53"/>
      <c r="S34" s="1"/>
      <c r="T34" s="1"/>
      <c r="U34" s="1"/>
      <c r="V34" s="1"/>
      <c r="W34" s="1"/>
    </row>
    <row r="35" spans="1:23" x14ac:dyDescent="0.3">
      <c r="A35" s="3" t="s">
        <v>29</v>
      </c>
      <c r="B35" s="7" t="s">
        <v>82</v>
      </c>
      <c r="C35" s="10">
        <v>7</v>
      </c>
      <c r="D35" s="2">
        <v>7.6E-3</v>
      </c>
      <c r="E35" s="22">
        <f t="shared" si="3"/>
        <v>152.4</v>
      </c>
      <c r="F35" s="9">
        <v>23.85</v>
      </c>
      <c r="G35" s="2">
        <v>3.3529999999999997E-2</v>
      </c>
      <c r="H35" s="12">
        <f t="shared" si="0"/>
        <v>587.97</v>
      </c>
      <c r="I35" s="13">
        <f t="shared" si="4"/>
        <v>2.8580708661417327</v>
      </c>
      <c r="J35" s="9">
        <v>27.89</v>
      </c>
      <c r="K35" s="2">
        <v>3.227E-2</v>
      </c>
      <c r="L35" s="12">
        <f t="shared" si="1"/>
        <v>625.11</v>
      </c>
      <c r="M35" s="13">
        <f t="shared" si="5"/>
        <v>6.3166488086126821E-2</v>
      </c>
      <c r="N35" s="15">
        <f t="shared" si="2"/>
        <v>3.1017716535433073</v>
      </c>
      <c r="O35" s="1"/>
      <c r="P35" s="1"/>
      <c r="Q35" s="56"/>
      <c r="R35" s="53"/>
      <c r="S35" s="1"/>
      <c r="T35" s="1"/>
      <c r="U35" s="1"/>
      <c r="V35" s="1"/>
      <c r="W35" s="1"/>
    </row>
    <row r="36" spans="1:23" x14ac:dyDescent="0.3">
      <c r="A36" s="3" t="s">
        <v>31</v>
      </c>
      <c r="B36" s="7" t="s">
        <v>82</v>
      </c>
      <c r="C36" s="10">
        <v>8.6300000000000008</v>
      </c>
      <c r="D36" s="2">
        <v>7.9000000000000008E-3</v>
      </c>
      <c r="E36" s="22">
        <f t="shared" si="3"/>
        <v>174.66000000000003</v>
      </c>
      <c r="F36" s="9">
        <v>23.85</v>
      </c>
      <c r="G36" s="2">
        <v>3.3529999999999997E-2</v>
      </c>
      <c r="H36" s="12">
        <f t="shared" si="0"/>
        <v>587.97</v>
      </c>
      <c r="I36" s="13">
        <f t="shared" si="4"/>
        <v>2.3663689453795942</v>
      </c>
      <c r="J36" s="9">
        <v>27.89</v>
      </c>
      <c r="K36" s="2">
        <v>3.227E-2</v>
      </c>
      <c r="L36" s="12">
        <f t="shared" si="1"/>
        <v>625.11</v>
      </c>
      <c r="M36" s="13">
        <f t="shared" si="5"/>
        <v>6.3166488086126821E-2</v>
      </c>
      <c r="N36" s="15">
        <f t="shared" si="2"/>
        <v>2.5790106492614218</v>
      </c>
      <c r="O36" s="1"/>
      <c r="P36" s="1"/>
      <c r="Q36" s="56"/>
      <c r="R36" s="53"/>
      <c r="S36" s="1"/>
      <c r="T36" s="1"/>
      <c r="U36" s="1"/>
      <c r="V36" s="1"/>
      <c r="W36" s="1"/>
    </row>
    <row r="37" spans="1:23" x14ac:dyDescent="0.3">
      <c r="A37" s="3" t="s">
        <v>32</v>
      </c>
      <c r="B37" s="7" t="s">
        <v>82</v>
      </c>
      <c r="C37" s="10">
        <v>9.58</v>
      </c>
      <c r="D37" s="2">
        <v>6.1999999999999998E-3</v>
      </c>
      <c r="E37" s="22">
        <f t="shared" si="3"/>
        <v>170.76</v>
      </c>
      <c r="F37" s="9">
        <v>23.85</v>
      </c>
      <c r="G37" s="2">
        <v>3.3529999999999997E-2</v>
      </c>
      <c r="H37" s="12">
        <f t="shared" si="0"/>
        <v>587.97</v>
      </c>
      <c r="I37" s="13">
        <f t="shared" si="4"/>
        <v>2.4432536893886159</v>
      </c>
      <c r="J37" s="9">
        <v>27.89</v>
      </c>
      <c r="K37" s="2">
        <v>3.227E-2</v>
      </c>
      <c r="L37" s="12">
        <f t="shared" si="1"/>
        <v>625.11</v>
      </c>
      <c r="M37" s="13">
        <f t="shared" si="5"/>
        <v>6.3166488086126821E-2</v>
      </c>
      <c r="N37" s="15">
        <f t="shared" si="2"/>
        <v>2.6607519325368942</v>
      </c>
      <c r="O37" s="1"/>
      <c r="P37" s="1"/>
      <c r="Q37" s="56"/>
      <c r="R37" s="53"/>
      <c r="S37" s="1"/>
      <c r="T37" s="1"/>
      <c r="U37" s="1"/>
      <c r="V37" s="1"/>
      <c r="W37" s="1"/>
    </row>
    <row r="38" spans="1:23" x14ac:dyDescent="0.3">
      <c r="A38" s="3" t="s">
        <v>33</v>
      </c>
      <c r="B38" s="7" t="s">
        <v>82</v>
      </c>
      <c r="C38" s="10">
        <v>10.119999999999999</v>
      </c>
      <c r="D38" s="2">
        <v>7.0000000000000001E-3</v>
      </c>
      <c r="E38" s="22">
        <f t="shared" si="3"/>
        <v>184.44</v>
      </c>
      <c r="F38" s="9">
        <v>23.85</v>
      </c>
      <c r="G38" s="2">
        <v>3.3529999999999997E-2</v>
      </c>
      <c r="H38" s="12">
        <f t="shared" si="0"/>
        <v>587.97</v>
      </c>
      <c r="I38" s="13">
        <f t="shared" si="4"/>
        <v>2.1878659726740404</v>
      </c>
      <c r="J38" s="9">
        <v>27.89</v>
      </c>
      <c r="K38" s="2">
        <v>3.227E-2</v>
      </c>
      <c r="L38" s="12">
        <f t="shared" si="1"/>
        <v>625.11</v>
      </c>
      <c r="M38" s="13">
        <f t="shared" si="5"/>
        <v>6.3166488086126821E-2</v>
      </c>
      <c r="N38" s="15">
        <f t="shared" si="2"/>
        <v>2.3892322706571245</v>
      </c>
      <c r="O38" s="1"/>
      <c r="P38" s="1"/>
      <c r="Q38" s="56"/>
      <c r="R38" s="53"/>
      <c r="S38" s="1"/>
      <c r="T38" s="1"/>
      <c r="U38" s="1"/>
      <c r="V38" s="1"/>
      <c r="W38" s="1"/>
    </row>
    <row r="39" spans="1:23" x14ac:dyDescent="0.3">
      <c r="A39" s="3" t="s">
        <v>34</v>
      </c>
      <c r="B39" s="7" t="s">
        <v>82</v>
      </c>
      <c r="C39" s="10">
        <v>12.41</v>
      </c>
      <c r="D39" s="2">
        <v>1.0800000000000001E-2</v>
      </c>
      <c r="E39" s="22">
        <f t="shared" si="3"/>
        <v>246.12</v>
      </c>
      <c r="F39" s="9">
        <v>23.85</v>
      </c>
      <c r="G39" s="2">
        <v>3.3529999999999997E-2</v>
      </c>
      <c r="H39" s="12">
        <f t="shared" si="0"/>
        <v>587.97</v>
      </c>
      <c r="I39" s="13">
        <f t="shared" si="4"/>
        <v>1.3889566065333985</v>
      </c>
      <c r="J39" s="9">
        <v>27.89</v>
      </c>
      <c r="K39" s="2">
        <v>3.227E-2</v>
      </c>
      <c r="L39" s="12">
        <f t="shared" si="1"/>
        <v>625.11</v>
      </c>
      <c r="M39" s="13">
        <f t="shared" si="5"/>
        <v>6.3166488086126821E-2</v>
      </c>
      <c r="N39" s="15">
        <f t="shared" ref="N39:N70" si="6">+(L39-E39)/E39</f>
        <v>1.5398586055582644</v>
      </c>
      <c r="O39" s="1"/>
      <c r="P39" s="1"/>
      <c r="Q39" s="56"/>
      <c r="R39" s="53"/>
      <c r="S39" s="1"/>
      <c r="T39" s="1"/>
      <c r="U39" s="1"/>
      <c r="V39" s="1"/>
      <c r="W39" s="1"/>
    </row>
    <row r="40" spans="1:23" x14ac:dyDescent="0.3">
      <c r="A40" s="3" t="s">
        <v>35</v>
      </c>
      <c r="B40" s="7" t="s">
        <v>82</v>
      </c>
      <c r="C40" s="10">
        <v>11.4</v>
      </c>
      <c r="D40" s="2">
        <v>9.1000000000000004E-3</v>
      </c>
      <c r="E40" s="22">
        <f t="shared" si="3"/>
        <v>218.70000000000002</v>
      </c>
      <c r="F40" s="9">
        <v>23.85</v>
      </c>
      <c r="G40" s="2">
        <v>3.3529999999999997E-2</v>
      </c>
      <c r="H40" s="12">
        <f t="shared" si="0"/>
        <v>587.97</v>
      </c>
      <c r="I40" s="13">
        <f t="shared" si="4"/>
        <v>1.6884773662551438</v>
      </c>
      <c r="J40" s="9">
        <v>27.89</v>
      </c>
      <c r="K40" s="2">
        <v>3.227E-2</v>
      </c>
      <c r="L40" s="12">
        <f t="shared" si="1"/>
        <v>625.11</v>
      </c>
      <c r="M40" s="13">
        <f t="shared" si="5"/>
        <v>6.3166488086126821E-2</v>
      </c>
      <c r="N40" s="15">
        <f t="shared" si="6"/>
        <v>1.858299039780521</v>
      </c>
      <c r="O40" s="1"/>
      <c r="P40" s="1"/>
      <c r="Q40" s="56"/>
      <c r="R40" s="53"/>
      <c r="S40" s="1"/>
      <c r="T40" s="1"/>
      <c r="U40" s="1"/>
      <c r="V40" s="1"/>
      <c r="W40" s="1"/>
    </row>
    <row r="41" spans="1:23" x14ac:dyDescent="0.3">
      <c r="A41" s="3" t="s">
        <v>36</v>
      </c>
      <c r="B41" s="7" t="s">
        <v>82</v>
      </c>
      <c r="C41" s="10">
        <v>3.53</v>
      </c>
      <c r="D41" s="2">
        <v>8.0000000000000002E-3</v>
      </c>
      <c r="E41" s="22">
        <f t="shared" si="3"/>
        <v>114.36</v>
      </c>
      <c r="F41" s="9">
        <v>23.85</v>
      </c>
      <c r="G41" s="2">
        <v>3.3529999999999997E-2</v>
      </c>
      <c r="H41" s="12">
        <f t="shared" si="0"/>
        <v>587.97</v>
      </c>
      <c r="I41" s="13">
        <f t="shared" si="4"/>
        <v>4.1413955928646384</v>
      </c>
      <c r="J41" s="9">
        <v>27.89</v>
      </c>
      <c r="K41" s="2">
        <v>3.227E-2</v>
      </c>
      <c r="L41" s="12">
        <f t="shared" si="1"/>
        <v>625.11</v>
      </c>
      <c r="M41" s="13">
        <f t="shared" si="5"/>
        <v>6.3166488086126821E-2</v>
      </c>
      <c r="N41" s="15">
        <f t="shared" si="6"/>
        <v>4.4661594963273874</v>
      </c>
      <c r="O41" s="1"/>
      <c r="P41" s="1"/>
      <c r="Q41" s="56"/>
      <c r="R41" s="53"/>
      <c r="S41" s="1"/>
      <c r="T41" s="1"/>
      <c r="U41" s="1"/>
      <c r="V41" s="1"/>
      <c r="W41" s="1"/>
    </row>
    <row r="42" spans="1:23" x14ac:dyDescent="0.3">
      <c r="A42" s="3" t="s">
        <v>102</v>
      </c>
      <c r="B42" s="7" t="s">
        <v>82</v>
      </c>
      <c r="C42" s="10">
        <v>8.3000000000000007</v>
      </c>
      <c r="D42" s="2">
        <v>8.2000000000000007E-3</v>
      </c>
      <c r="E42" s="22">
        <f t="shared" si="3"/>
        <v>173.40000000000003</v>
      </c>
      <c r="F42" s="9">
        <v>23.85</v>
      </c>
      <c r="G42" s="2">
        <v>3.3529999999999997E-2</v>
      </c>
      <c r="H42" s="12">
        <f t="shared" si="0"/>
        <v>587.97</v>
      </c>
      <c r="I42" s="13">
        <f t="shared" si="4"/>
        <v>2.3908304498269892</v>
      </c>
      <c r="J42" s="9">
        <v>27.89</v>
      </c>
      <c r="K42" s="2">
        <v>3.227E-2</v>
      </c>
      <c r="L42" s="12">
        <f t="shared" si="1"/>
        <v>625.11</v>
      </c>
      <c r="M42" s="13">
        <f t="shared" si="5"/>
        <v>6.3166488086126821E-2</v>
      </c>
      <c r="N42" s="15">
        <f t="shared" si="6"/>
        <v>2.6050173010380617</v>
      </c>
      <c r="O42" s="1"/>
      <c r="P42" s="1"/>
      <c r="Q42" s="56"/>
      <c r="R42" s="53"/>
      <c r="S42" s="1"/>
      <c r="T42" s="1"/>
      <c r="U42" s="1"/>
      <c r="V42" s="1"/>
      <c r="W42" s="1"/>
    </row>
    <row r="43" spans="1:23" x14ac:dyDescent="0.3">
      <c r="A43" s="3" t="s">
        <v>37</v>
      </c>
      <c r="B43" s="7" t="s">
        <v>82</v>
      </c>
      <c r="C43" s="10">
        <v>11.93</v>
      </c>
      <c r="D43" s="2">
        <v>8.0999999999999996E-3</v>
      </c>
      <c r="E43" s="22">
        <f t="shared" si="3"/>
        <v>216.06</v>
      </c>
      <c r="F43" s="9">
        <v>23.85</v>
      </c>
      <c r="G43" s="2">
        <v>3.3529999999999997E-2</v>
      </c>
      <c r="H43" s="12">
        <f t="shared" si="0"/>
        <v>587.97</v>
      </c>
      <c r="I43" s="13">
        <f t="shared" si="4"/>
        <v>1.7213274090530408</v>
      </c>
      <c r="J43" s="9">
        <v>27.89</v>
      </c>
      <c r="K43" s="2">
        <v>3.227E-2</v>
      </c>
      <c r="L43" s="12">
        <f t="shared" si="1"/>
        <v>625.11</v>
      </c>
      <c r="M43" s="13">
        <f t="shared" si="5"/>
        <v>6.3166488086126821E-2</v>
      </c>
      <c r="N43" s="15">
        <f t="shared" si="6"/>
        <v>1.8932241044154401</v>
      </c>
      <c r="O43" s="1"/>
      <c r="P43" s="1"/>
      <c r="Q43" s="56"/>
      <c r="R43" s="53"/>
      <c r="S43" s="1"/>
      <c r="T43" s="1"/>
      <c r="U43" s="1"/>
      <c r="V43" s="1"/>
      <c r="W43" s="1"/>
    </row>
    <row r="44" spans="1:23" x14ac:dyDescent="0.3">
      <c r="A44" s="3" t="s">
        <v>38</v>
      </c>
      <c r="B44" s="7" t="s">
        <v>82</v>
      </c>
      <c r="C44" s="10">
        <v>9.9</v>
      </c>
      <c r="D44" s="2">
        <v>7.1000000000000004E-3</v>
      </c>
      <c r="E44" s="22">
        <f t="shared" si="3"/>
        <v>182.70000000000002</v>
      </c>
      <c r="F44" s="9">
        <v>23.85</v>
      </c>
      <c r="G44" s="2">
        <v>3.3529999999999997E-2</v>
      </c>
      <c r="H44" s="12">
        <f t="shared" si="0"/>
        <v>587.97</v>
      </c>
      <c r="I44" s="13">
        <f t="shared" si="4"/>
        <v>2.2182266009852212</v>
      </c>
      <c r="J44" s="9">
        <v>27.89</v>
      </c>
      <c r="K44" s="2">
        <v>3.227E-2</v>
      </c>
      <c r="L44" s="12">
        <f t="shared" si="1"/>
        <v>625.11</v>
      </c>
      <c r="M44" s="13">
        <f t="shared" si="5"/>
        <v>6.3166488086126821E-2</v>
      </c>
      <c r="N44" s="15">
        <f t="shared" si="6"/>
        <v>2.4215106732348106</v>
      </c>
      <c r="O44" s="1"/>
      <c r="P44" s="1"/>
      <c r="Q44" s="56"/>
      <c r="R44" s="53"/>
      <c r="S44" s="1"/>
      <c r="T44" s="1"/>
      <c r="U44" s="1"/>
      <c r="V44" s="1"/>
      <c r="W44" s="1"/>
    </row>
    <row r="45" spans="1:23" x14ac:dyDescent="0.3">
      <c r="A45" s="3" t="s">
        <v>40</v>
      </c>
      <c r="B45" s="7" t="s">
        <v>82</v>
      </c>
      <c r="C45" s="10">
        <v>8.6300000000000008</v>
      </c>
      <c r="D45" s="2">
        <v>1.1299999999999999E-2</v>
      </c>
      <c r="E45" s="22">
        <f t="shared" si="3"/>
        <v>205.26</v>
      </c>
      <c r="F45" s="9">
        <v>23.85</v>
      </c>
      <c r="G45" s="2">
        <v>3.3529999999999997E-2</v>
      </c>
      <c r="H45" s="12">
        <f t="shared" si="0"/>
        <v>587.97</v>
      </c>
      <c r="I45" s="13">
        <f t="shared" si="4"/>
        <v>1.8645133002046188</v>
      </c>
      <c r="J45" s="9">
        <v>27.89</v>
      </c>
      <c r="K45" s="2">
        <v>3.227E-2</v>
      </c>
      <c r="L45" s="12">
        <f t="shared" si="1"/>
        <v>625.11</v>
      </c>
      <c r="M45" s="13">
        <f t="shared" si="5"/>
        <v>6.3166488086126821E-2</v>
      </c>
      <c r="N45" s="15">
        <f t="shared" si="6"/>
        <v>2.0454545454545459</v>
      </c>
      <c r="O45" s="1"/>
      <c r="P45" s="1"/>
      <c r="Q45" s="56"/>
      <c r="R45" s="53"/>
      <c r="S45" s="1"/>
      <c r="T45" s="1"/>
      <c r="U45" s="1"/>
      <c r="V45" s="1"/>
      <c r="W45" s="1"/>
    </row>
    <row r="46" spans="1:23" x14ac:dyDescent="0.3">
      <c r="A46" s="3" t="s">
        <v>103</v>
      </c>
      <c r="B46" s="7" t="s">
        <v>82</v>
      </c>
      <c r="C46" s="10">
        <v>8.19</v>
      </c>
      <c r="D46" s="2">
        <v>7.0000000000000001E-3</v>
      </c>
      <c r="E46" s="22">
        <f t="shared" si="3"/>
        <v>161.28</v>
      </c>
      <c r="F46" s="9">
        <v>23.85</v>
      </c>
      <c r="G46" s="2">
        <v>3.3529999999999997E-2</v>
      </c>
      <c r="H46" s="12">
        <f t="shared" si="0"/>
        <v>587.97</v>
      </c>
      <c r="I46" s="13">
        <f t="shared" si="4"/>
        <v>2.6456473214285716</v>
      </c>
      <c r="J46" s="9">
        <v>27.89</v>
      </c>
      <c r="K46" s="2">
        <v>3.227E-2</v>
      </c>
      <c r="L46" s="12">
        <f t="shared" si="1"/>
        <v>625.11</v>
      </c>
      <c r="M46" s="13">
        <f t="shared" si="5"/>
        <v>6.3166488086126821E-2</v>
      </c>
      <c r="N46" s="15">
        <f t="shared" si="6"/>
        <v>2.8759300595238098</v>
      </c>
      <c r="O46" s="1"/>
      <c r="P46" s="1"/>
      <c r="Q46" s="56"/>
      <c r="R46" s="53"/>
      <c r="S46" s="1"/>
      <c r="T46" s="1"/>
      <c r="U46" s="1"/>
      <c r="V46" s="1"/>
      <c r="W46" s="1"/>
    </row>
    <row r="47" spans="1:23" x14ac:dyDescent="0.3">
      <c r="A47" s="3" t="s">
        <v>41</v>
      </c>
      <c r="B47" s="7" t="s">
        <v>82</v>
      </c>
      <c r="C47" s="10">
        <v>10.029999999999999</v>
      </c>
      <c r="D47" s="2">
        <v>7.4000000000000003E-3</v>
      </c>
      <c r="E47" s="22">
        <f t="shared" si="3"/>
        <v>186.95999999999998</v>
      </c>
      <c r="F47" s="9">
        <v>23.85</v>
      </c>
      <c r="G47" s="2">
        <v>3.3529999999999997E-2</v>
      </c>
      <c r="H47" s="12">
        <f t="shared" si="0"/>
        <v>587.97</v>
      </c>
      <c r="I47" s="13">
        <f t="shared" si="4"/>
        <v>2.144897304236201</v>
      </c>
      <c r="J47" s="9">
        <v>27.89</v>
      </c>
      <c r="K47" s="2">
        <v>3.227E-2</v>
      </c>
      <c r="L47" s="12">
        <f t="shared" si="1"/>
        <v>625.11</v>
      </c>
      <c r="M47" s="13">
        <f t="shared" si="5"/>
        <v>6.3166488086126821E-2</v>
      </c>
      <c r="N47" s="15">
        <f t="shared" si="6"/>
        <v>2.3435494223363289</v>
      </c>
      <c r="O47" s="1"/>
      <c r="P47" s="1"/>
      <c r="Q47" s="56"/>
      <c r="R47" s="53"/>
      <c r="S47" s="1"/>
      <c r="T47" s="1"/>
      <c r="U47" s="1"/>
      <c r="V47" s="1"/>
      <c r="W47" s="1"/>
    </row>
    <row r="48" spans="1:23" x14ac:dyDescent="0.3">
      <c r="A48" s="3" t="s">
        <v>42</v>
      </c>
      <c r="B48" s="7" t="s">
        <v>82</v>
      </c>
      <c r="C48" s="10">
        <v>10.7</v>
      </c>
      <c r="D48" s="2">
        <v>6.8999999999999999E-3</v>
      </c>
      <c r="E48" s="22">
        <f t="shared" si="3"/>
        <v>190.49999999999997</v>
      </c>
      <c r="F48" s="9">
        <v>23.85</v>
      </c>
      <c r="G48" s="2">
        <v>3.3529999999999997E-2</v>
      </c>
      <c r="H48" s="12">
        <f t="shared" si="0"/>
        <v>587.97</v>
      </c>
      <c r="I48" s="13">
        <f t="shared" si="4"/>
        <v>2.0864566929133863</v>
      </c>
      <c r="J48" s="9">
        <v>27.89</v>
      </c>
      <c r="K48" s="2">
        <v>3.227E-2</v>
      </c>
      <c r="L48" s="12">
        <f t="shared" si="1"/>
        <v>625.11</v>
      </c>
      <c r="M48" s="13">
        <f t="shared" si="5"/>
        <v>6.3166488086126821E-2</v>
      </c>
      <c r="N48" s="15">
        <f t="shared" si="6"/>
        <v>2.2814173228346459</v>
      </c>
      <c r="O48" s="1"/>
      <c r="P48" s="1"/>
      <c r="Q48" s="56"/>
      <c r="R48" s="53"/>
      <c r="S48" s="1"/>
      <c r="T48" s="1"/>
      <c r="U48" s="1"/>
      <c r="V48" s="1"/>
      <c r="W48" s="1"/>
    </row>
    <row r="49" spans="1:23" x14ac:dyDescent="0.3">
      <c r="A49" s="3" t="s">
        <v>43</v>
      </c>
      <c r="B49" s="7" t="s">
        <v>82</v>
      </c>
      <c r="C49" s="10">
        <v>8.5299999999999994</v>
      </c>
      <c r="D49" s="2">
        <v>7.4000000000000003E-3</v>
      </c>
      <c r="E49" s="22">
        <f t="shared" si="3"/>
        <v>168.95999999999998</v>
      </c>
      <c r="F49" s="9">
        <v>23.85</v>
      </c>
      <c r="G49" s="2">
        <v>3.3529999999999997E-2</v>
      </c>
      <c r="H49" s="12">
        <f t="shared" si="0"/>
        <v>587.97</v>
      </c>
      <c r="I49" s="13">
        <f t="shared" si="4"/>
        <v>2.479936079545455</v>
      </c>
      <c r="J49" s="9">
        <v>27.89</v>
      </c>
      <c r="K49" s="2">
        <v>3.227E-2</v>
      </c>
      <c r="L49" s="12">
        <f t="shared" si="1"/>
        <v>625.11</v>
      </c>
      <c r="M49" s="13">
        <f t="shared" si="5"/>
        <v>6.3166488086126821E-2</v>
      </c>
      <c r="N49" s="15">
        <f t="shared" si="6"/>
        <v>2.6997514204545459</v>
      </c>
      <c r="O49" s="1"/>
      <c r="P49" s="1"/>
      <c r="Q49" s="56"/>
      <c r="R49" s="53"/>
      <c r="S49" s="1"/>
      <c r="T49" s="1"/>
      <c r="U49" s="1"/>
      <c r="V49" s="1"/>
      <c r="W49" s="1"/>
    </row>
    <row r="50" spans="1:23" x14ac:dyDescent="0.3">
      <c r="A50" s="3" t="s">
        <v>44</v>
      </c>
      <c r="B50" s="7" t="s">
        <v>82</v>
      </c>
      <c r="C50" s="10">
        <v>9.5399999999999991</v>
      </c>
      <c r="D50" s="2">
        <v>7.4999999999999997E-3</v>
      </c>
      <c r="E50" s="22">
        <f t="shared" si="3"/>
        <v>181.98</v>
      </c>
      <c r="F50" s="9">
        <v>23.85</v>
      </c>
      <c r="G50" s="2">
        <v>3.3529999999999997E-2</v>
      </c>
      <c r="H50" s="12">
        <f t="shared" si="0"/>
        <v>587.97</v>
      </c>
      <c r="I50" s="13">
        <f t="shared" si="4"/>
        <v>2.2309594460929776</v>
      </c>
      <c r="J50" s="9">
        <v>27.89</v>
      </c>
      <c r="K50" s="2">
        <v>3.227E-2</v>
      </c>
      <c r="L50" s="12">
        <f t="shared" si="1"/>
        <v>625.11</v>
      </c>
      <c r="M50" s="13">
        <f t="shared" si="5"/>
        <v>6.3166488086126821E-2</v>
      </c>
      <c r="N50" s="15">
        <f t="shared" si="6"/>
        <v>2.4350478074513684</v>
      </c>
      <c r="O50" s="1"/>
      <c r="P50" s="1"/>
      <c r="Q50" s="56"/>
      <c r="R50" s="53"/>
      <c r="S50" s="1"/>
      <c r="T50" s="1"/>
      <c r="U50" s="1"/>
      <c r="V50" s="1"/>
      <c r="W50" s="1"/>
    </row>
    <row r="51" spans="1:23" x14ac:dyDescent="0.3">
      <c r="A51" s="3" t="s">
        <v>45</v>
      </c>
      <c r="B51" s="7" t="s">
        <v>82</v>
      </c>
      <c r="C51" s="10">
        <v>9.4600000000000009</v>
      </c>
      <c r="D51" s="2">
        <v>7.7999999999999996E-3</v>
      </c>
      <c r="E51" s="22">
        <f t="shared" si="3"/>
        <v>183.72</v>
      </c>
      <c r="F51" s="9">
        <v>23.85</v>
      </c>
      <c r="G51" s="2">
        <v>3.3529999999999997E-2</v>
      </c>
      <c r="H51" s="12">
        <f t="shared" si="0"/>
        <v>587.97</v>
      </c>
      <c r="I51" s="13">
        <f t="shared" si="4"/>
        <v>2.2003592423252778</v>
      </c>
      <c r="J51" s="9">
        <v>27.89</v>
      </c>
      <c r="K51" s="2">
        <v>3.227E-2</v>
      </c>
      <c r="L51" s="12">
        <f t="shared" si="1"/>
        <v>625.11</v>
      </c>
      <c r="M51" s="13">
        <f t="shared" si="5"/>
        <v>6.3166488086126821E-2</v>
      </c>
      <c r="N51" s="15">
        <f t="shared" si="6"/>
        <v>2.4025146962769433</v>
      </c>
      <c r="O51" s="1"/>
      <c r="P51" s="1"/>
      <c r="Q51" s="56"/>
      <c r="R51" s="53"/>
      <c r="S51" s="1"/>
      <c r="T51" s="1"/>
      <c r="U51" s="1"/>
      <c r="V51" s="1"/>
      <c r="W51" s="1"/>
    </row>
    <row r="52" spans="1:23" x14ac:dyDescent="0.3">
      <c r="A52" s="3" t="s">
        <v>46</v>
      </c>
      <c r="B52" s="7" t="s">
        <v>82</v>
      </c>
      <c r="C52" s="10">
        <v>10.61</v>
      </c>
      <c r="D52" s="2">
        <v>6.3E-3</v>
      </c>
      <c r="E52" s="22">
        <f t="shared" si="3"/>
        <v>184.01999999999998</v>
      </c>
      <c r="F52" s="9">
        <v>23.85</v>
      </c>
      <c r="G52" s="2">
        <v>3.3529999999999997E-2</v>
      </c>
      <c r="H52" s="12">
        <f t="shared" si="0"/>
        <v>587.97</v>
      </c>
      <c r="I52" s="13">
        <f t="shared" si="4"/>
        <v>2.1951418324095213</v>
      </c>
      <c r="J52" s="9">
        <v>27.89</v>
      </c>
      <c r="K52" s="2">
        <v>3.227E-2</v>
      </c>
      <c r="L52" s="12">
        <f t="shared" si="1"/>
        <v>625.11</v>
      </c>
      <c r="M52" s="13">
        <f t="shared" si="5"/>
        <v>6.3166488086126821E-2</v>
      </c>
      <c r="N52" s="15">
        <f t="shared" si="6"/>
        <v>2.3969677208999025</v>
      </c>
      <c r="O52" s="1"/>
      <c r="P52" s="1"/>
      <c r="Q52" s="56"/>
      <c r="R52" s="53"/>
      <c r="S52" s="1"/>
      <c r="T52" s="1"/>
      <c r="U52" s="1"/>
      <c r="V52" s="1"/>
      <c r="W52" s="1"/>
    </row>
    <row r="53" spans="1:23" x14ac:dyDescent="0.3">
      <c r="A53" s="3" t="s">
        <v>47</v>
      </c>
      <c r="B53" s="7" t="s">
        <v>82</v>
      </c>
      <c r="C53" s="10">
        <v>11.02</v>
      </c>
      <c r="D53" s="2">
        <v>8.2000000000000007E-3</v>
      </c>
      <c r="E53" s="22">
        <f t="shared" si="3"/>
        <v>206.04000000000002</v>
      </c>
      <c r="F53" s="9">
        <v>23.85</v>
      </c>
      <c r="G53" s="2">
        <v>3.3529999999999997E-2</v>
      </c>
      <c r="H53" s="12">
        <f t="shared" si="0"/>
        <v>587.97</v>
      </c>
      <c r="I53" s="13">
        <f t="shared" si="4"/>
        <v>1.8536691904484563</v>
      </c>
      <c r="J53" s="9">
        <v>27.89</v>
      </c>
      <c r="K53" s="2">
        <v>3.227E-2</v>
      </c>
      <c r="L53" s="12">
        <f t="shared" si="1"/>
        <v>625.11</v>
      </c>
      <c r="M53" s="13">
        <f t="shared" si="5"/>
        <v>6.3166488086126821E-2</v>
      </c>
      <c r="N53" s="15">
        <f t="shared" si="6"/>
        <v>2.033925451368666</v>
      </c>
      <c r="O53" s="1"/>
      <c r="P53" s="1"/>
      <c r="Q53" s="56"/>
      <c r="R53" s="53"/>
      <c r="S53" s="1"/>
      <c r="T53" s="1"/>
      <c r="U53" s="1"/>
      <c r="V53" s="1"/>
      <c r="W53" s="1"/>
    </row>
    <row r="54" spans="1:23" x14ac:dyDescent="0.3">
      <c r="A54" s="3" t="s">
        <v>48</v>
      </c>
      <c r="B54" s="7" t="s">
        <v>82</v>
      </c>
      <c r="C54" s="10">
        <v>11.33</v>
      </c>
      <c r="D54" s="2">
        <v>1.3100000000000001E-2</v>
      </c>
      <c r="E54" s="22">
        <f t="shared" si="3"/>
        <v>253.86</v>
      </c>
      <c r="F54" s="9">
        <v>23.85</v>
      </c>
      <c r="G54" s="2">
        <v>3.3529999999999997E-2</v>
      </c>
      <c r="H54" s="12">
        <f t="shared" si="0"/>
        <v>587.97</v>
      </c>
      <c r="I54" s="13">
        <f t="shared" si="4"/>
        <v>1.3161191207752305</v>
      </c>
      <c r="J54" s="9">
        <v>27.89</v>
      </c>
      <c r="K54" s="2">
        <v>3.227E-2</v>
      </c>
      <c r="L54" s="12">
        <f t="shared" si="1"/>
        <v>625.11</v>
      </c>
      <c r="M54" s="13">
        <f t="shared" si="5"/>
        <v>6.3166488086126821E-2</v>
      </c>
      <c r="N54" s="15">
        <f t="shared" si="6"/>
        <v>1.4624202316237296</v>
      </c>
      <c r="O54" s="1"/>
      <c r="P54" s="1"/>
      <c r="Q54" s="56"/>
      <c r="R54" s="53"/>
      <c r="S54" s="1"/>
      <c r="T54" s="1"/>
      <c r="U54" s="1"/>
      <c r="V54" s="1"/>
      <c r="W54" s="1"/>
    </row>
    <row r="55" spans="1:23" x14ac:dyDescent="0.3">
      <c r="A55" s="3" t="s">
        <v>49</v>
      </c>
      <c r="B55" s="7" t="s">
        <v>82</v>
      </c>
      <c r="C55" s="10">
        <v>6.43</v>
      </c>
      <c r="D55" s="2">
        <v>6.8999999999999999E-3</v>
      </c>
      <c r="E55" s="22">
        <f t="shared" si="3"/>
        <v>139.26</v>
      </c>
      <c r="F55" s="9">
        <v>23.85</v>
      </c>
      <c r="G55" s="2">
        <v>3.3529999999999997E-2</v>
      </c>
      <c r="H55" s="12">
        <f t="shared" si="0"/>
        <v>587.97</v>
      </c>
      <c r="I55" s="13">
        <f t="shared" si="4"/>
        <v>3.2221025420077556</v>
      </c>
      <c r="J55" s="9">
        <v>27.89</v>
      </c>
      <c r="K55" s="2">
        <v>3.227E-2</v>
      </c>
      <c r="L55" s="12">
        <f t="shared" si="1"/>
        <v>625.11</v>
      </c>
      <c r="M55" s="13">
        <f t="shared" si="5"/>
        <v>6.3166488086126821E-2</v>
      </c>
      <c r="N55" s="15">
        <f t="shared" si="6"/>
        <v>3.4887979319258946</v>
      </c>
      <c r="O55" s="1"/>
      <c r="P55" s="1"/>
      <c r="Q55" s="56"/>
      <c r="R55" s="53"/>
      <c r="S55" s="1"/>
      <c r="T55" s="1"/>
      <c r="U55" s="1"/>
      <c r="V55" s="1"/>
      <c r="W55" s="1"/>
    </row>
    <row r="56" spans="1:23" x14ac:dyDescent="0.3">
      <c r="A56" s="3" t="s">
        <v>50</v>
      </c>
      <c r="B56" s="7" t="s">
        <v>82</v>
      </c>
      <c r="C56" s="10">
        <v>8.19</v>
      </c>
      <c r="D56" s="2">
        <v>7.7999999999999996E-3</v>
      </c>
      <c r="E56" s="22">
        <f t="shared" si="3"/>
        <v>168.48</v>
      </c>
      <c r="F56" s="9">
        <v>23.85</v>
      </c>
      <c r="G56" s="2">
        <v>3.3529999999999997E-2</v>
      </c>
      <c r="H56" s="12">
        <f t="shared" si="0"/>
        <v>587.97</v>
      </c>
      <c r="I56" s="13">
        <f t="shared" si="4"/>
        <v>2.4898504273504276</v>
      </c>
      <c r="J56" s="9">
        <v>27.89</v>
      </c>
      <c r="K56" s="2">
        <v>3.227E-2</v>
      </c>
      <c r="L56" s="12">
        <f t="shared" si="1"/>
        <v>625.11</v>
      </c>
      <c r="M56" s="13">
        <f t="shared" si="5"/>
        <v>6.3166488086126821E-2</v>
      </c>
      <c r="N56" s="15">
        <f t="shared" si="6"/>
        <v>2.7102920227920229</v>
      </c>
      <c r="O56" s="1"/>
      <c r="P56" s="1"/>
      <c r="Q56" s="56"/>
      <c r="R56" s="53"/>
      <c r="S56" s="1"/>
      <c r="T56" s="1"/>
      <c r="U56" s="1"/>
      <c r="V56" s="1"/>
      <c r="W56" s="1"/>
    </row>
    <row r="57" spans="1:23" x14ac:dyDescent="0.3">
      <c r="A57" s="3" t="s">
        <v>51</v>
      </c>
      <c r="B57" s="7" t="s">
        <v>82</v>
      </c>
      <c r="C57" s="10">
        <v>5.45</v>
      </c>
      <c r="D57" s="2">
        <v>8.2000000000000007E-3</v>
      </c>
      <c r="E57" s="22">
        <f t="shared" si="3"/>
        <v>139.20000000000002</v>
      </c>
      <c r="F57" s="9">
        <v>23.85</v>
      </c>
      <c r="G57" s="2">
        <v>3.3529999999999997E-2</v>
      </c>
      <c r="H57" s="12">
        <f t="shared" si="0"/>
        <v>587.97</v>
      </c>
      <c r="I57" s="13">
        <f t="shared" si="4"/>
        <v>3.2239224137931028</v>
      </c>
      <c r="J57" s="9">
        <v>27.89</v>
      </c>
      <c r="K57" s="2">
        <v>3.227E-2</v>
      </c>
      <c r="L57" s="12">
        <f t="shared" si="1"/>
        <v>625.11</v>
      </c>
      <c r="M57" s="13">
        <f t="shared" si="5"/>
        <v>6.3166488086126821E-2</v>
      </c>
      <c r="N57" s="15">
        <f t="shared" si="6"/>
        <v>3.4907327586206889</v>
      </c>
      <c r="O57" s="1"/>
      <c r="P57" s="1"/>
      <c r="Q57" s="56"/>
      <c r="R57" s="53"/>
      <c r="S57" s="1"/>
      <c r="T57" s="1"/>
      <c r="U57" s="1"/>
      <c r="V57" s="1"/>
      <c r="W57" s="1"/>
    </row>
    <row r="58" spans="1:23" x14ac:dyDescent="0.3">
      <c r="A58" s="3" t="s">
        <v>52</v>
      </c>
      <c r="B58" s="7" t="s">
        <v>82</v>
      </c>
      <c r="C58" s="10">
        <v>10.78</v>
      </c>
      <c r="D58" s="2">
        <v>1.32E-2</v>
      </c>
      <c r="E58" s="22">
        <f t="shared" si="3"/>
        <v>248.16</v>
      </c>
      <c r="F58" s="9">
        <v>23.85</v>
      </c>
      <c r="G58" s="2">
        <v>3.3529999999999997E-2</v>
      </c>
      <c r="H58" s="12">
        <f t="shared" si="0"/>
        <v>587.97</v>
      </c>
      <c r="I58" s="13">
        <f t="shared" si="4"/>
        <v>1.3693181818181821</v>
      </c>
      <c r="J58" s="9">
        <v>27.89</v>
      </c>
      <c r="K58" s="2">
        <v>3.227E-2</v>
      </c>
      <c r="L58" s="12">
        <f t="shared" si="1"/>
        <v>625.11</v>
      </c>
      <c r="M58" s="13">
        <f t="shared" si="5"/>
        <v>6.3166488086126821E-2</v>
      </c>
      <c r="N58" s="15">
        <f t="shared" si="6"/>
        <v>1.5189796905222439</v>
      </c>
      <c r="O58" s="1"/>
      <c r="P58" s="1"/>
      <c r="Q58" s="56"/>
      <c r="R58" s="53"/>
      <c r="S58" s="1"/>
      <c r="T58" s="1"/>
      <c r="U58" s="1"/>
      <c r="V58" s="1"/>
      <c r="W58" s="1"/>
    </row>
    <row r="59" spans="1:23" x14ac:dyDescent="0.3">
      <c r="A59" s="3" t="s">
        <v>53</v>
      </c>
      <c r="B59" s="7" t="s">
        <v>82</v>
      </c>
      <c r="C59" s="10">
        <v>11.04</v>
      </c>
      <c r="D59" s="2">
        <v>8.3999999999999995E-3</v>
      </c>
      <c r="E59" s="22">
        <f t="shared" si="3"/>
        <v>208.07999999999998</v>
      </c>
      <c r="F59" s="9">
        <v>23.85</v>
      </c>
      <c r="G59" s="2">
        <v>3.3529999999999997E-2</v>
      </c>
      <c r="H59" s="12">
        <f t="shared" si="0"/>
        <v>587.97</v>
      </c>
      <c r="I59" s="13">
        <f t="shared" si="4"/>
        <v>1.8256920415224918</v>
      </c>
      <c r="J59" s="9">
        <v>27.89</v>
      </c>
      <c r="K59" s="2">
        <v>3.227E-2</v>
      </c>
      <c r="L59" s="12">
        <f t="shared" si="1"/>
        <v>625.11</v>
      </c>
      <c r="M59" s="13">
        <f t="shared" si="5"/>
        <v>6.3166488086126821E-2</v>
      </c>
      <c r="N59" s="15">
        <f t="shared" si="6"/>
        <v>2.0041810841983856</v>
      </c>
      <c r="O59" s="1"/>
      <c r="P59" s="1"/>
      <c r="Q59" s="56"/>
      <c r="R59" s="53"/>
      <c r="S59" s="1"/>
      <c r="T59" s="1"/>
      <c r="U59" s="1"/>
      <c r="V59" s="1"/>
      <c r="W59" s="1"/>
    </row>
    <row r="60" spans="1:23" x14ac:dyDescent="0.3">
      <c r="A60" s="3" t="s">
        <v>54</v>
      </c>
      <c r="B60" s="7" t="s">
        <v>82</v>
      </c>
      <c r="C60" s="10">
        <v>3.59</v>
      </c>
      <c r="D60" s="2">
        <v>7.4000000000000003E-3</v>
      </c>
      <c r="E60" s="22">
        <f t="shared" si="3"/>
        <v>109.67999999999999</v>
      </c>
      <c r="F60" s="9">
        <v>23.85</v>
      </c>
      <c r="G60" s="2">
        <v>3.3529999999999997E-2</v>
      </c>
      <c r="H60" s="12">
        <f t="shared" si="0"/>
        <v>587.97</v>
      </c>
      <c r="I60" s="13">
        <f t="shared" si="4"/>
        <v>4.3607768052516418</v>
      </c>
      <c r="J60" s="9">
        <v>27.89</v>
      </c>
      <c r="K60" s="2">
        <v>3.227E-2</v>
      </c>
      <c r="L60" s="12">
        <f t="shared" si="1"/>
        <v>625.11</v>
      </c>
      <c r="M60" s="13">
        <f t="shared" si="5"/>
        <v>6.3166488086126821E-2</v>
      </c>
      <c r="N60" s="15">
        <f t="shared" si="6"/>
        <v>4.6993982494529547</v>
      </c>
      <c r="O60" s="1"/>
      <c r="P60" s="1"/>
      <c r="Q60" s="56"/>
      <c r="R60" s="53"/>
      <c r="S60" s="1"/>
      <c r="T60" s="1"/>
      <c r="U60" s="1"/>
      <c r="V60" s="1"/>
      <c r="W60" s="1"/>
    </row>
    <row r="61" spans="1:23" x14ac:dyDescent="0.3">
      <c r="A61" s="3" t="s">
        <v>55</v>
      </c>
      <c r="B61" s="7" t="s">
        <v>82</v>
      </c>
      <c r="C61" s="10">
        <v>11.25</v>
      </c>
      <c r="D61" s="2">
        <v>1.2E-2</v>
      </c>
      <c r="E61" s="22">
        <f t="shared" si="3"/>
        <v>243</v>
      </c>
      <c r="F61" s="9">
        <v>23.85</v>
      </c>
      <c r="G61" s="2">
        <v>3.3529999999999997E-2</v>
      </c>
      <c r="H61" s="12">
        <f t="shared" si="0"/>
        <v>587.97</v>
      </c>
      <c r="I61" s="13">
        <f t="shared" si="4"/>
        <v>1.4196296296296298</v>
      </c>
      <c r="J61" s="9">
        <v>27.89</v>
      </c>
      <c r="K61" s="2">
        <v>3.227E-2</v>
      </c>
      <c r="L61" s="12">
        <f t="shared" si="1"/>
        <v>625.11</v>
      </c>
      <c r="M61" s="13">
        <f t="shared" si="5"/>
        <v>6.3166488086126821E-2</v>
      </c>
      <c r="N61" s="15">
        <f t="shared" si="6"/>
        <v>1.5724691358024692</v>
      </c>
      <c r="O61" s="1"/>
      <c r="P61" s="1"/>
      <c r="Q61" s="56"/>
      <c r="R61" s="53"/>
      <c r="S61" s="1"/>
      <c r="T61" s="1"/>
      <c r="U61" s="1"/>
      <c r="V61" s="1"/>
      <c r="W61" s="1"/>
    </row>
    <row r="62" spans="1:23" x14ac:dyDescent="0.3">
      <c r="A62" s="3" t="s">
        <v>56</v>
      </c>
      <c r="B62" s="7" t="s">
        <v>82</v>
      </c>
      <c r="C62" s="10">
        <v>4.0199999999999996</v>
      </c>
      <c r="D62" s="2">
        <v>6.3E-3</v>
      </c>
      <c r="E62" s="22">
        <f t="shared" si="3"/>
        <v>104.94</v>
      </c>
      <c r="F62" s="9">
        <v>23.85</v>
      </c>
      <c r="G62" s="2">
        <v>3.3529999999999997E-2</v>
      </c>
      <c r="H62" s="12">
        <f t="shared" si="0"/>
        <v>587.97</v>
      </c>
      <c r="I62" s="13">
        <f t="shared" si="4"/>
        <v>4.6029159519725562</v>
      </c>
      <c r="J62" s="9">
        <v>27.89</v>
      </c>
      <c r="K62" s="2">
        <v>3.227E-2</v>
      </c>
      <c r="L62" s="12">
        <f t="shared" si="1"/>
        <v>625.11</v>
      </c>
      <c r="M62" s="13">
        <f t="shared" si="5"/>
        <v>6.3166488086126821E-2</v>
      </c>
      <c r="N62" s="15">
        <f t="shared" si="6"/>
        <v>4.9568324757004012</v>
      </c>
      <c r="O62" s="1"/>
      <c r="P62" s="1"/>
      <c r="Q62" s="56"/>
      <c r="R62" s="53"/>
      <c r="S62" s="1"/>
      <c r="T62" s="1"/>
      <c r="U62" s="1"/>
      <c r="V62" s="1"/>
      <c r="W62" s="1"/>
    </row>
    <row r="63" spans="1:23" x14ac:dyDescent="0.3">
      <c r="A63" s="3" t="s">
        <v>95</v>
      </c>
      <c r="B63" s="7" t="s">
        <v>82</v>
      </c>
      <c r="C63" s="10">
        <v>10.66</v>
      </c>
      <c r="D63" s="2">
        <v>8.3999999999999995E-3</v>
      </c>
      <c r="E63" s="22">
        <f t="shared" si="3"/>
        <v>203.51999999999998</v>
      </c>
      <c r="F63" s="9">
        <v>23.85</v>
      </c>
      <c r="G63" s="2">
        <v>3.3529999999999997E-2</v>
      </c>
      <c r="H63" s="12">
        <f t="shared" si="0"/>
        <v>587.97</v>
      </c>
      <c r="I63" s="13">
        <f t="shared" si="4"/>
        <v>1.8890035377358494</v>
      </c>
      <c r="J63" s="9">
        <v>27.89</v>
      </c>
      <c r="K63" s="2">
        <v>3.227E-2</v>
      </c>
      <c r="L63" s="12">
        <f t="shared" si="1"/>
        <v>625.11</v>
      </c>
      <c r="M63" s="13">
        <f t="shared" si="5"/>
        <v>6.3166488086126821E-2</v>
      </c>
      <c r="N63" s="15">
        <f t="shared" si="6"/>
        <v>2.0714917452830193</v>
      </c>
      <c r="O63" s="1"/>
      <c r="P63" s="1"/>
      <c r="Q63" s="56"/>
      <c r="R63" s="53"/>
      <c r="S63" s="1"/>
      <c r="T63" s="1"/>
      <c r="U63" s="1"/>
      <c r="V63" s="1"/>
      <c r="W63" s="1"/>
    </row>
    <row r="64" spans="1:23" x14ac:dyDescent="0.3">
      <c r="A64" s="3" t="s">
        <v>58</v>
      </c>
      <c r="B64" s="7" t="s">
        <v>82</v>
      </c>
      <c r="C64" s="10">
        <v>4.5199999999999996</v>
      </c>
      <c r="D64" s="2">
        <v>7.4000000000000003E-3</v>
      </c>
      <c r="E64" s="22">
        <f t="shared" si="3"/>
        <v>120.83999999999999</v>
      </c>
      <c r="F64" s="9">
        <v>23.85</v>
      </c>
      <c r="G64" s="2">
        <v>3.3529999999999997E-2</v>
      </c>
      <c r="H64" s="12">
        <f t="shared" si="0"/>
        <v>587.97</v>
      </c>
      <c r="I64" s="13">
        <f t="shared" si="4"/>
        <v>3.865690168818273</v>
      </c>
      <c r="J64" s="9">
        <v>27.89</v>
      </c>
      <c r="K64" s="2">
        <v>3.227E-2</v>
      </c>
      <c r="L64" s="12">
        <f t="shared" si="1"/>
        <v>625.11</v>
      </c>
      <c r="M64" s="13">
        <f t="shared" si="5"/>
        <v>6.3166488086126821E-2</v>
      </c>
      <c r="N64" s="15">
        <f t="shared" si="6"/>
        <v>4.1730387288977164</v>
      </c>
      <c r="O64" s="1"/>
      <c r="P64" s="1"/>
      <c r="Q64" s="56"/>
      <c r="R64" s="53"/>
      <c r="S64" s="1"/>
      <c r="T64" s="1"/>
      <c r="U64" s="1"/>
      <c r="V64" s="1"/>
      <c r="W64" s="1"/>
    </row>
    <row r="65" spans="1:23" x14ac:dyDescent="0.3">
      <c r="A65" s="3" t="s">
        <v>60</v>
      </c>
      <c r="B65" s="7" t="s">
        <v>82</v>
      </c>
      <c r="C65" s="10">
        <v>11.41</v>
      </c>
      <c r="D65" s="2">
        <v>8.3999999999999995E-3</v>
      </c>
      <c r="E65" s="22">
        <f t="shared" si="3"/>
        <v>212.52</v>
      </c>
      <c r="F65" s="9">
        <v>23.85</v>
      </c>
      <c r="G65" s="2">
        <v>3.3529999999999997E-2</v>
      </c>
      <c r="H65" s="12">
        <f t="shared" si="0"/>
        <v>587.97</v>
      </c>
      <c r="I65" s="13">
        <f t="shared" si="4"/>
        <v>1.7666572557876907</v>
      </c>
      <c r="J65" s="9">
        <v>27.89</v>
      </c>
      <c r="K65" s="2">
        <v>3.227E-2</v>
      </c>
      <c r="L65" s="12">
        <f t="shared" si="1"/>
        <v>625.11</v>
      </c>
      <c r="M65" s="13">
        <f t="shared" si="5"/>
        <v>6.3166488086126821E-2</v>
      </c>
      <c r="N65" s="15">
        <f t="shared" si="6"/>
        <v>1.9414172783738002</v>
      </c>
      <c r="O65" s="1"/>
      <c r="P65" s="1"/>
      <c r="Q65" s="56"/>
      <c r="R65" s="53"/>
      <c r="S65" s="1"/>
      <c r="T65" s="1"/>
      <c r="U65" s="1"/>
      <c r="V65" s="1"/>
      <c r="W65" s="1"/>
    </row>
    <row r="66" spans="1:23" x14ac:dyDescent="0.3">
      <c r="A66" s="3" t="s">
        <v>61</v>
      </c>
      <c r="B66" s="7" t="s">
        <v>82</v>
      </c>
      <c r="C66" s="10">
        <v>4.47</v>
      </c>
      <c r="D66" s="2">
        <v>7.6E-3</v>
      </c>
      <c r="E66" s="22">
        <f t="shared" si="3"/>
        <v>122.04</v>
      </c>
      <c r="F66" s="9">
        <v>23.85</v>
      </c>
      <c r="G66" s="2">
        <v>3.3529999999999997E-2</v>
      </c>
      <c r="H66" s="12">
        <f t="shared" si="0"/>
        <v>587.97</v>
      </c>
      <c r="I66" s="13">
        <f t="shared" si="4"/>
        <v>3.8178466076696163</v>
      </c>
      <c r="J66" s="9">
        <v>27.89</v>
      </c>
      <c r="K66" s="2">
        <v>3.227E-2</v>
      </c>
      <c r="L66" s="12">
        <f t="shared" si="1"/>
        <v>625.11</v>
      </c>
      <c r="M66" s="13">
        <f t="shared" si="5"/>
        <v>6.3166488086126821E-2</v>
      </c>
      <c r="N66" s="15">
        <f t="shared" si="6"/>
        <v>4.1221730580137654</v>
      </c>
      <c r="O66" s="1"/>
      <c r="P66" s="1"/>
      <c r="Q66" s="56"/>
      <c r="R66" s="53"/>
      <c r="S66" s="1"/>
      <c r="T66" s="1"/>
      <c r="U66" s="1"/>
      <c r="V66" s="1"/>
      <c r="W66" s="1"/>
    </row>
    <row r="67" spans="1:23" x14ac:dyDescent="0.3">
      <c r="A67" s="3" t="s">
        <v>62</v>
      </c>
      <c r="B67" s="7" t="s">
        <v>82</v>
      </c>
      <c r="C67" s="10">
        <v>12.04</v>
      </c>
      <c r="D67" s="2">
        <v>1.7999999999999999E-2</v>
      </c>
      <c r="E67" s="22">
        <f t="shared" si="3"/>
        <v>306.47999999999996</v>
      </c>
      <c r="F67" s="9">
        <v>23.85</v>
      </c>
      <c r="G67" s="2">
        <v>3.3529999999999997E-2</v>
      </c>
      <c r="H67" s="12">
        <f t="shared" si="0"/>
        <v>587.97</v>
      </c>
      <c r="I67" s="13">
        <f t="shared" si="4"/>
        <v>0.91846123727486328</v>
      </c>
      <c r="J67" s="9">
        <v>27.89</v>
      </c>
      <c r="K67" s="2">
        <v>3.227E-2</v>
      </c>
      <c r="L67" s="12">
        <f t="shared" si="1"/>
        <v>625.11</v>
      </c>
      <c r="M67" s="13">
        <f t="shared" si="5"/>
        <v>6.3166488086126821E-2</v>
      </c>
      <c r="N67" s="15">
        <f t="shared" si="6"/>
        <v>1.0396436961628821</v>
      </c>
      <c r="O67" s="1"/>
      <c r="P67" s="1"/>
      <c r="Q67" s="56"/>
      <c r="R67" s="53"/>
      <c r="S67" s="1"/>
      <c r="T67" s="1"/>
      <c r="U67" s="1"/>
      <c r="V67" s="1"/>
      <c r="W67" s="1"/>
    </row>
    <row r="68" spans="1:23" x14ac:dyDescent="0.3">
      <c r="A68" s="3" t="s">
        <v>63</v>
      </c>
      <c r="B68" s="7" t="s">
        <v>82</v>
      </c>
      <c r="C68" s="10">
        <v>9.74</v>
      </c>
      <c r="D68" s="2">
        <v>1.15E-2</v>
      </c>
      <c r="E68" s="22">
        <f t="shared" si="3"/>
        <v>220.38</v>
      </c>
      <c r="F68" s="9">
        <v>23.85</v>
      </c>
      <c r="G68" s="2">
        <v>3.3529999999999997E-2</v>
      </c>
      <c r="H68" s="12">
        <f t="shared" si="0"/>
        <v>587.97</v>
      </c>
      <c r="I68" s="13">
        <f t="shared" si="4"/>
        <v>1.6679825755513207</v>
      </c>
      <c r="J68" s="9">
        <v>27.89</v>
      </c>
      <c r="K68" s="2">
        <v>3.227E-2</v>
      </c>
      <c r="L68" s="12">
        <f t="shared" si="1"/>
        <v>625.11</v>
      </c>
      <c r="M68" s="13">
        <f t="shared" si="5"/>
        <v>6.3166488086126821E-2</v>
      </c>
      <c r="N68" s="15">
        <f t="shared" si="6"/>
        <v>1.836509665123877</v>
      </c>
      <c r="O68" s="1"/>
      <c r="P68" s="1"/>
      <c r="Q68" s="56"/>
      <c r="R68" s="53"/>
      <c r="S68" s="1"/>
      <c r="T68" s="1"/>
      <c r="U68" s="1"/>
      <c r="V68" s="1"/>
      <c r="W68" s="1"/>
    </row>
    <row r="69" spans="1:23" x14ac:dyDescent="0.3">
      <c r="A69" s="3" t="s">
        <v>64</v>
      </c>
      <c r="B69" s="7" t="s">
        <v>82</v>
      </c>
      <c r="C69" s="10">
        <v>12.31</v>
      </c>
      <c r="D69" s="2">
        <v>1.47E-2</v>
      </c>
      <c r="E69" s="22">
        <f t="shared" si="3"/>
        <v>280.02</v>
      </c>
      <c r="F69" s="9">
        <v>23.85</v>
      </c>
      <c r="G69" s="2">
        <v>3.3529999999999997E-2</v>
      </c>
      <c r="H69" s="12">
        <f t="shared" si="0"/>
        <v>587.97</v>
      </c>
      <c r="I69" s="13">
        <f t="shared" si="4"/>
        <v>1.0997428755088925</v>
      </c>
      <c r="J69" s="9">
        <v>27.89</v>
      </c>
      <c r="K69" s="2">
        <v>3.227E-2</v>
      </c>
      <c r="L69" s="12">
        <f t="shared" si="1"/>
        <v>625.11</v>
      </c>
      <c r="M69" s="13">
        <f t="shared" si="5"/>
        <v>6.3166488086126821E-2</v>
      </c>
      <c r="N69" s="15">
        <f t="shared" si="6"/>
        <v>1.2323762588386546</v>
      </c>
      <c r="O69" s="1"/>
      <c r="P69" s="1"/>
      <c r="Q69" s="56"/>
      <c r="R69" s="53"/>
      <c r="S69" s="1"/>
      <c r="T69" s="1"/>
      <c r="U69" s="1"/>
      <c r="V69" s="1"/>
      <c r="W69" s="1"/>
    </row>
    <row r="70" spans="1:23" x14ac:dyDescent="0.3">
      <c r="A70" s="3" t="s">
        <v>65</v>
      </c>
      <c r="B70" s="7" t="s">
        <v>82</v>
      </c>
      <c r="C70" s="10">
        <v>7.74</v>
      </c>
      <c r="D70" s="2">
        <v>7.1999999999999998E-3</v>
      </c>
      <c r="E70" s="22">
        <f t="shared" si="3"/>
        <v>157.68</v>
      </c>
      <c r="F70" s="9">
        <v>23.85</v>
      </c>
      <c r="G70" s="2">
        <v>3.3529999999999997E-2</v>
      </c>
      <c r="H70" s="12">
        <f t="shared" ref="H70:H85" si="7">+(F70*12)+(G70*$C$3*12)</f>
        <v>587.97</v>
      </c>
      <c r="I70" s="13">
        <f t="shared" si="4"/>
        <v>2.7288812785388128</v>
      </c>
      <c r="J70" s="9">
        <v>27.89</v>
      </c>
      <c r="K70" s="2">
        <v>3.227E-2</v>
      </c>
      <c r="L70" s="12">
        <f t="shared" ref="L70:L85" si="8">+(J70*12)+(K70*$C$3*12)</f>
        <v>625.11</v>
      </c>
      <c r="M70" s="13">
        <f t="shared" si="5"/>
        <v>6.3166488086126821E-2</v>
      </c>
      <c r="N70" s="15">
        <f t="shared" si="6"/>
        <v>2.9644216133942161</v>
      </c>
      <c r="O70" s="1"/>
      <c r="P70" s="1"/>
      <c r="Q70" s="56"/>
      <c r="R70" s="53"/>
      <c r="S70" s="1"/>
      <c r="T70" s="1"/>
      <c r="U70" s="1"/>
      <c r="V70" s="1"/>
      <c r="W70" s="1"/>
    </row>
    <row r="71" spans="1:23" x14ac:dyDescent="0.3">
      <c r="A71" s="3" t="s">
        <v>66</v>
      </c>
      <c r="B71" s="7" t="s">
        <v>82</v>
      </c>
      <c r="C71" s="10">
        <v>10.57</v>
      </c>
      <c r="D71" s="2">
        <v>1.06E-2</v>
      </c>
      <c r="E71" s="22">
        <f t="shared" ref="E71:E85" si="9">+(C71*12)+(D71*$C$3*12)</f>
        <v>222.24</v>
      </c>
      <c r="F71" s="9">
        <v>23.85</v>
      </c>
      <c r="G71" s="2">
        <v>3.3529999999999997E-2</v>
      </c>
      <c r="H71" s="12">
        <f t="shared" si="7"/>
        <v>587.97</v>
      </c>
      <c r="I71" s="13">
        <f t="shared" ref="I71:I101" si="10">+(H71-E71)/E71</f>
        <v>1.6456533477321815</v>
      </c>
      <c r="J71" s="9">
        <v>27.89</v>
      </c>
      <c r="K71" s="2">
        <v>3.227E-2</v>
      </c>
      <c r="L71" s="12">
        <f t="shared" si="8"/>
        <v>625.11</v>
      </c>
      <c r="M71" s="13">
        <f t="shared" ref="M71:M85" si="11">+(L71-H71)/H71</f>
        <v>6.3166488086126821E-2</v>
      </c>
      <c r="N71" s="15">
        <f t="shared" ref="N71:N85" si="12">+(L71-E71)/E71</f>
        <v>1.8127699784017277</v>
      </c>
      <c r="O71" s="1"/>
      <c r="P71" s="1"/>
      <c r="Q71" s="56"/>
      <c r="R71" s="53"/>
      <c r="S71" s="1"/>
      <c r="T71" s="1"/>
      <c r="U71" s="1"/>
      <c r="V71" s="1"/>
      <c r="W71" s="1"/>
    </row>
    <row r="72" spans="1:23" x14ac:dyDescent="0.3">
      <c r="A72" s="3" t="s">
        <v>68</v>
      </c>
      <c r="B72" s="7" t="s">
        <v>82</v>
      </c>
      <c r="C72" s="10">
        <v>11.92</v>
      </c>
      <c r="D72" s="2">
        <v>1.24E-2</v>
      </c>
      <c r="E72" s="22">
        <f t="shared" si="9"/>
        <v>254.64</v>
      </c>
      <c r="F72" s="9">
        <v>23.85</v>
      </c>
      <c r="G72" s="2">
        <v>3.3529999999999997E-2</v>
      </c>
      <c r="H72" s="12">
        <f t="shared" si="7"/>
        <v>587.97</v>
      </c>
      <c r="I72" s="13">
        <f t="shared" si="10"/>
        <v>1.3090245051837892</v>
      </c>
      <c r="J72" s="9">
        <v>27.89</v>
      </c>
      <c r="K72" s="2">
        <v>3.227E-2</v>
      </c>
      <c r="L72" s="12">
        <f t="shared" si="8"/>
        <v>625.11</v>
      </c>
      <c r="M72" s="13">
        <f t="shared" si="11"/>
        <v>6.3166488086126821E-2</v>
      </c>
      <c r="N72" s="15">
        <f t="shared" si="12"/>
        <v>1.4548774740810557</v>
      </c>
      <c r="O72" s="1"/>
      <c r="P72" s="1"/>
      <c r="Q72" s="56"/>
      <c r="R72" s="53"/>
      <c r="S72" s="1"/>
      <c r="T72" s="1"/>
      <c r="U72" s="1"/>
      <c r="V72" s="1"/>
      <c r="W72" s="1"/>
    </row>
    <row r="73" spans="1:23" x14ac:dyDescent="0.3">
      <c r="A73" s="3" t="s">
        <v>96</v>
      </c>
      <c r="B73" s="7" t="s">
        <v>82</v>
      </c>
      <c r="C73" s="10">
        <v>6.82</v>
      </c>
      <c r="D73" s="2">
        <v>6.0000000000000001E-3</v>
      </c>
      <c r="E73" s="22">
        <f t="shared" si="9"/>
        <v>135.84</v>
      </c>
      <c r="F73" s="9">
        <v>23.85</v>
      </c>
      <c r="G73" s="2">
        <v>3.3529999999999997E-2</v>
      </c>
      <c r="H73" s="12">
        <f t="shared" si="7"/>
        <v>587.97</v>
      </c>
      <c r="I73" s="13">
        <f t="shared" si="10"/>
        <v>3.328401060070671</v>
      </c>
      <c r="J73" s="9">
        <v>27.89</v>
      </c>
      <c r="K73" s="2">
        <v>3.227E-2</v>
      </c>
      <c r="L73" s="12">
        <f t="shared" si="8"/>
        <v>625.11</v>
      </c>
      <c r="M73" s="13">
        <f t="shared" si="11"/>
        <v>6.3166488086126821E-2</v>
      </c>
      <c r="N73" s="15">
        <f t="shared" si="12"/>
        <v>3.6018109540636041</v>
      </c>
      <c r="O73" s="1"/>
      <c r="P73" s="1"/>
      <c r="Q73" s="56"/>
      <c r="R73" s="53"/>
      <c r="S73" s="1"/>
      <c r="T73" s="1"/>
      <c r="U73" s="1"/>
      <c r="V73" s="1"/>
      <c r="W73" s="1"/>
    </row>
    <row r="74" spans="1:23" x14ac:dyDescent="0.3">
      <c r="A74" s="3" t="s">
        <v>69</v>
      </c>
      <c r="B74" s="7" t="s">
        <v>82</v>
      </c>
      <c r="C74" s="10">
        <v>10.63</v>
      </c>
      <c r="D74" s="2">
        <v>0.01</v>
      </c>
      <c r="E74" s="22">
        <f t="shared" si="9"/>
        <v>217.56</v>
      </c>
      <c r="F74" s="9">
        <v>23.85</v>
      </c>
      <c r="G74" s="2">
        <v>3.3529999999999997E-2</v>
      </c>
      <c r="H74" s="12">
        <f t="shared" si="7"/>
        <v>587.97</v>
      </c>
      <c r="I74" s="13">
        <f t="shared" si="10"/>
        <v>1.7025648097076669</v>
      </c>
      <c r="J74" s="9">
        <v>27.89</v>
      </c>
      <c r="K74" s="2">
        <v>3.227E-2</v>
      </c>
      <c r="L74" s="12">
        <f t="shared" si="8"/>
        <v>625.11</v>
      </c>
      <c r="M74" s="13">
        <f t="shared" si="11"/>
        <v>6.3166488086126821E-2</v>
      </c>
      <c r="N74" s="15">
        <f t="shared" si="12"/>
        <v>1.8732763375620518</v>
      </c>
      <c r="O74" s="1"/>
      <c r="P74" s="1"/>
      <c r="Q74" s="56"/>
      <c r="R74" s="53"/>
      <c r="S74" s="1"/>
      <c r="T74" s="1"/>
      <c r="U74" s="1"/>
      <c r="V74" s="1"/>
      <c r="W74" s="1"/>
    </row>
    <row r="75" spans="1:23" x14ac:dyDescent="0.3">
      <c r="A75" s="3" t="s">
        <v>70</v>
      </c>
      <c r="B75" s="7" t="s">
        <v>82</v>
      </c>
      <c r="C75" s="10">
        <v>8.69</v>
      </c>
      <c r="D75" s="2">
        <v>6.6E-3</v>
      </c>
      <c r="E75" s="22">
        <f t="shared" si="9"/>
        <v>163.68</v>
      </c>
      <c r="F75" s="9">
        <v>23.85</v>
      </c>
      <c r="G75" s="2">
        <v>3.3529999999999997E-2</v>
      </c>
      <c r="H75" s="12">
        <f t="shared" si="7"/>
        <v>587.97</v>
      </c>
      <c r="I75" s="13">
        <f t="shared" si="10"/>
        <v>2.592192082111437</v>
      </c>
      <c r="J75" s="9">
        <v>27.89</v>
      </c>
      <c r="K75" s="2">
        <v>3.227E-2</v>
      </c>
      <c r="L75" s="12">
        <f t="shared" si="8"/>
        <v>625.11</v>
      </c>
      <c r="M75" s="13">
        <f t="shared" si="11"/>
        <v>6.3166488086126821E-2</v>
      </c>
      <c r="N75" s="15">
        <f t="shared" si="12"/>
        <v>2.819098240469208</v>
      </c>
      <c r="O75" s="1"/>
      <c r="P75" s="1"/>
      <c r="Q75" s="56"/>
      <c r="R75" s="53"/>
      <c r="S75" s="1"/>
      <c r="T75" s="1"/>
      <c r="U75" s="1"/>
      <c r="V75" s="1"/>
      <c r="W75" s="1"/>
    </row>
    <row r="76" spans="1:23" x14ac:dyDescent="0.3">
      <c r="A76" s="3" t="s">
        <v>71</v>
      </c>
      <c r="B76" s="7" t="s">
        <v>82</v>
      </c>
      <c r="C76" s="10">
        <v>9.3000000000000007</v>
      </c>
      <c r="D76" s="2">
        <v>8.3000000000000001E-3</v>
      </c>
      <c r="E76" s="22">
        <f t="shared" si="9"/>
        <v>186.3</v>
      </c>
      <c r="F76" s="9">
        <v>23.85</v>
      </c>
      <c r="G76" s="2">
        <v>3.3529999999999997E-2</v>
      </c>
      <c r="H76" s="12">
        <f t="shared" si="7"/>
        <v>587.97</v>
      </c>
      <c r="I76" s="13">
        <f t="shared" si="10"/>
        <v>2.1560386473429953</v>
      </c>
      <c r="J76" s="9">
        <v>27.89</v>
      </c>
      <c r="K76" s="2">
        <v>3.227E-2</v>
      </c>
      <c r="L76" s="12">
        <f t="shared" si="8"/>
        <v>625.11</v>
      </c>
      <c r="M76" s="13">
        <f t="shared" si="11"/>
        <v>6.3166488086126821E-2</v>
      </c>
      <c r="N76" s="15">
        <f t="shared" si="12"/>
        <v>2.3553945249597423</v>
      </c>
      <c r="O76" s="1"/>
      <c r="P76" s="1"/>
      <c r="Q76" s="56"/>
      <c r="R76" s="53"/>
      <c r="S76" s="1"/>
      <c r="T76" s="1"/>
      <c r="U76" s="1"/>
      <c r="V76" s="1"/>
      <c r="W76" s="1"/>
    </row>
    <row r="77" spans="1:23" x14ac:dyDescent="0.3">
      <c r="A77" s="3" t="s">
        <v>72</v>
      </c>
      <c r="B77" s="7" t="s">
        <v>82</v>
      </c>
      <c r="C77" s="10">
        <v>9.4600000000000009</v>
      </c>
      <c r="D77" s="2">
        <v>6.4999999999999997E-3</v>
      </c>
      <c r="E77" s="22">
        <f t="shared" si="9"/>
        <v>172.02</v>
      </c>
      <c r="F77" s="9">
        <v>23.85</v>
      </c>
      <c r="G77" s="2">
        <v>3.3529999999999997E-2</v>
      </c>
      <c r="H77" s="12">
        <f t="shared" si="7"/>
        <v>587.97</v>
      </c>
      <c r="I77" s="13">
        <f t="shared" si="10"/>
        <v>2.418032786885246</v>
      </c>
      <c r="J77" s="9">
        <v>27.89</v>
      </c>
      <c r="K77" s="2">
        <v>3.227E-2</v>
      </c>
      <c r="L77" s="12">
        <f t="shared" si="8"/>
        <v>625.11</v>
      </c>
      <c r="M77" s="13">
        <f t="shared" si="11"/>
        <v>6.3166488086126821E-2</v>
      </c>
      <c r="N77" s="15">
        <f t="shared" si="12"/>
        <v>2.6339379141960237</v>
      </c>
      <c r="O77" s="1"/>
      <c r="P77" s="1"/>
      <c r="Q77" s="56"/>
      <c r="R77" s="53"/>
      <c r="S77" s="1"/>
      <c r="T77" s="1"/>
      <c r="U77" s="1"/>
      <c r="V77" s="1"/>
      <c r="W77" s="1"/>
    </row>
    <row r="78" spans="1:23" x14ac:dyDescent="0.3">
      <c r="A78" s="3" t="s">
        <v>73</v>
      </c>
      <c r="B78" s="7" t="s">
        <v>82</v>
      </c>
      <c r="C78" s="10">
        <v>11.7</v>
      </c>
      <c r="D78" s="2">
        <v>8.3999999999999995E-3</v>
      </c>
      <c r="E78" s="22">
        <f t="shared" si="9"/>
        <v>215.99999999999997</v>
      </c>
      <c r="F78" s="9">
        <v>23.85</v>
      </c>
      <c r="G78" s="2">
        <v>3.3529999999999997E-2</v>
      </c>
      <c r="H78" s="12">
        <f t="shared" si="7"/>
        <v>587.97</v>
      </c>
      <c r="I78" s="13">
        <f t="shared" si="10"/>
        <v>1.7220833333333336</v>
      </c>
      <c r="J78" s="9">
        <v>27.89</v>
      </c>
      <c r="K78" s="2">
        <v>3.227E-2</v>
      </c>
      <c r="L78" s="12">
        <f t="shared" si="8"/>
        <v>625.11</v>
      </c>
      <c r="M78" s="13">
        <f t="shared" si="11"/>
        <v>6.3166488086126821E-2</v>
      </c>
      <c r="N78" s="15">
        <f t="shared" si="12"/>
        <v>1.8940277777777781</v>
      </c>
      <c r="O78" s="1"/>
      <c r="P78" s="1"/>
      <c r="Q78" s="56"/>
      <c r="R78" s="53"/>
      <c r="S78" s="1"/>
      <c r="T78" s="1"/>
      <c r="U78" s="1"/>
      <c r="V78" s="1"/>
      <c r="W78" s="1"/>
    </row>
    <row r="79" spans="1:23" x14ac:dyDescent="0.3">
      <c r="A79" s="3" t="s">
        <v>74</v>
      </c>
      <c r="B79" s="7" t="s">
        <v>82</v>
      </c>
      <c r="C79" s="10">
        <v>2.71</v>
      </c>
      <c r="D79" s="2">
        <v>7.1000000000000004E-3</v>
      </c>
      <c r="E79" s="22">
        <f t="shared" si="9"/>
        <v>96.42</v>
      </c>
      <c r="F79" s="9">
        <v>23.85</v>
      </c>
      <c r="G79" s="2">
        <v>3.3529999999999997E-2</v>
      </c>
      <c r="H79" s="12">
        <f t="shared" si="7"/>
        <v>587.97</v>
      </c>
      <c r="I79" s="13">
        <f t="shared" si="10"/>
        <v>5.0980087118855009</v>
      </c>
      <c r="J79" s="9">
        <v>27.89</v>
      </c>
      <c r="K79" s="2">
        <v>3.227E-2</v>
      </c>
      <c r="L79" s="12">
        <f t="shared" si="8"/>
        <v>625.11</v>
      </c>
      <c r="M79" s="13">
        <f t="shared" si="11"/>
        <v>6.3166488086126821E-2</v>
      </c>
      <c r="N79" s="15">
        <f t="shared" si="12"/>
        <v>5.4831985065339142</v>
      </c>
      <c r="O79" s="1"/>
      <c r="P79" s="1"/>
      <c r="Q79" s="56"/>
      <c r="R79" s="53"/>
      <c r="S79" s="1"/>
      <c r="T79" s="1"/>
      <c r="U79" s="1"/>
      <c r="V79" s="1"/>
      <c r="W79" s="1"/>
    </row>
    <row r="80" spans="1:23" x14ac:dyDescent="0.3">
      <c r="A80" s="3" t="s">
        <v>76</v>
      </c>
      <c r="B80" s="7" t="s">
        <v>82</v>
      </c>
      <c r="C80" s="10">
        <v>2.84</v>
      </c>
      <c r="D80" s="2">
        <v>7.6E-3</v>
      </c>
      <c r="E80" s="22">
        <f t="shared" si="9"/>
        <v>102.48</v>
      </c>
      <c r="F80" s="9">
        <v>23.85</v>
      </c>
      <c r="G80" s="2">
        <v>3.3529999999999997E-2</v>
      </c>
      <c r="H80" s="12">
        <f t="shared" si="7"/>
        <v>587.97</v>
      </c>
      <c r="I80" s="13">
        <f t="shared" si="10"/>
        <v>4.7374121779859486</v>
      </c>
      <c r="J80" s="9">
        <v>27.89</v>
      </c>
      <c r="K80" s="2">
        <v>3.227E-2</v>
      </c>
      <c r="L80" s="12">
        <f t="shared" si="8"/>
        <v>625.11</v>
      </c>
      <c r="M80" s="13">
        <f t="shared" si="11"/>
        <v>6.3166488086126821E-2</v>
      </c>
      <c r="N80" s="15">
        <f t="shared" si="12"/>
        <v>5.0998243559718963</v>
      </c>
      <c r="O80" s="1"/>
      <c r="P80" s="1"/>
      <c r="Q80" s="56"/>
      <c r="R80" s="53"/>
      <c r="S80" s="1"/>
      <c r="T80" s="1"/>
      <c r="U80" s="1"/>
      <c r="V80" s="1"/>
      <c r="W80" s="1"/>
    </row>
    <row r="81" spans="1:23" x14ac:dyDescent="0.3">
      <c r="A81" s="3" t="s">
        <v>77</v>
      </c>
      <c r="B81" s="7" t="s">
        <v>82</v>
      </c>
      <c r="C81" s="10">
        <v>6.97</v>
      </c>
      <c r="D81" s="2">
        <v>7.7999999999999996E-3</v>
      </c>
      <c r="E81" s="22">
        <f t="shared" si="9"/>
        <v>153.83999999999997</v>
      </c>
      <c r="F81" s="9">
        <v>23.85</v>
      </c>
      <c r="G81" s="2">
        <v>3.3529999999999997E-2</v>
      </c>
      <c r="H81" s="12">
        <f t="shared" si="7"/>
        <v>587.97</v>
      </c>
      <c r="I81" s="13">
        <f t="shared" si="10"/>
        <v>2.8219578783151333</v>
      </c>
      <c r="J81" s="9">
        <v>27.89</v>
      </c>
      <c r="K81" s="2">
        <v>3.227E-2</v>
      </c>
      <c r="L81" s="12">
        <f t="shared" si="8"/>
        <v>625.11</v>
      </c>
      <c r="M81" s="13">
        <f t="shared" si="11"/>
        <v>6.3166488086126821E-2</v>
      </c>
      <c r="N81" s="15">
        <f t="shared" si="12"/>
        <v>3.063377535101405</v>
      </c>
      <c r="O81" s="1"/>
      <c r="P81" s="1"/>
      <c r="Q81" s="56"/>
      <c r="R81" s="53"/>
      <c r="S81" s="1"/>
      <c r="T81" s="1"/>
      <c r="U81" s="1"/>
      <c r="V81" s="1"/>
      <c r="W81" s="1"/>
    </row>
    <row r="82" spans="1:23" x14ac:dyDescent="0.3">
      <c r="A82" s="3" t="s">
        <v>78</v>
      </c>
      <c r="B82" s="7" t="s">
        <v>82</v>
      </c>
      <c r="C82" s="10">
        <v>11.45</v>
      </c>
      <c r="D82" s="2">
        <v>9.4000000000000004E-3</v>
      </c>
      <c r="E82" s="22">
        <f t="shared" si="9"/>
        <v>222</v>
      </c>
      <c r="F82" s="9">
        <v>23.85</v>
      </c>
      <c r="G82" s="2">
        <v>3.3529999999999997E-2</v>
      </c>
      <c r="H82" s="12">
        <f t="shared" si="7"/>
        <v>587.97</v>
      </c>
      <c r="I82" s="13">
        <f t="shared" si="10"/>
        <v>1.6485135135135136</v>
      </c>
      <c r="J82" s="9">
        <v>27.89</v>
      </c>
      <c r="K82" s="2">
        <v>3.227E-2</v>
      </c>
      <c r="L82" s="12">
        <f t="shared" si="8"/>
        <v>625.11</v>
      </c>
      <c r="M82" s="13">
        <f t="shared" si="11"/>
        <v>6.3166488086126821E-2</v>
      </c>
      <c r="N82" s="15">
        <f t="shared" si="12"/>
        <v>1.8158108108108109</v>
      </c>
      <c r="O82" s="1"/>
      <c r="P82" s="1"/>
      <c r="Q82" s="56"/>
      <c r="R82" s="53"/>
      <c r="S82" s="1"/>
      <c r="T82" s="1"/>
      <c r="U82" s="1"/>
      <c r="V82" s="1"/>
      <c r="W82" s="1"/>
    </row>
    <row r="83" spans="1:23" x14ac:dyDescent="0.3">
      <c r="A83" s="3" t="s">
        <v>104</v>
      </c>
      <c r="B83" s="7" t="s">
        <v>82</v>
      </c>
      <c r="C83" s="10">
        <v>9.89</v>
      </c>
      <c r="D83" s="2">
        <v>1.1299999999999999E-2</v>
      </c>
      <c r="E83" s="22">
        <f t="shared" ref="E83" si="13">+(C83*12)+(D83*$C$3*12)</f>
        <v>220.38</v>
      </c>
      <c r="F83" s="9">
        <v>23.85</v>
      </c>
      <c r="G83" s="2">
        <v>3.3529999999999997E-2</v>
      </c>
      <c r="H83" s="12">
        <f t="shared" ref="H83" si="14">+(F83*12)+(G83*$C$3*12)</f>
        <v>587.97</v>
      </c>
      <c r="I83" s="13">
        <f t="shared" ref="I83" si="15">+(H83-E83)/E83</f>
        <v>1.6679825755513207</v>
      </c>
      <c r="J83" s="9">
        <v>27.89</v>
      </c>
      <c r="K83" s="2">
        <v>3.227E-2</v>
      </c>
      <c r="L83" s="12">
        <f t="shared" ref="L83" si="16">+(J83*12)+(K83*$C$3*12)</f>
        <v>625.11</v>
      </c>
      <c r="M83" s="13">
        <f t="shared" ref="M83" si="17">+(L83-H83)/H83</f>
        <v>6.3166488086126821E-2</v>
      </c>
      <c r="N83" s="15">
        <f t="shared" si="12"/>
        <v>1.836509665123877</v>
      </c>
      <c r="O83" s="1"/>
      <c r="P83" s="1"/>
      <c r="Q83" s="56"/>
      <c r="R83" s="53"/>
      <c r="S83" s="1"/>
      <c r="T83" s="1"/>
      <c r="U83" s="1"/>
      <c r="V83" s="1"/>
      <c r="W83" s="1"/>
    </row>
    <row r="84" spans="1:23" x14ac:dyDescent="0.3">
      <c r="A84" s="3" t="s">
        <v>80</v>
      </c>
      <c r="B84" s="7" t="s">
        <v>82</v>
      </c>
      <c r="C84" s="10">
        <v>2.2799999999999998</v>
      </c>
      <c r="D84" s="2">
        <v>7.6E-3</v>
      </c>
      <c r="E84" s="22">
        <f t="shared" si="9"/>
        <v>95.76</v>
      </c>
      <c r="F84" s="9">
        <v>23.85</v>
      </c>
      <c r="G84" s="2">
        <v>3.3529999999999997E-2</v>
      </c>
      <c r="H84" s="12">
        <f t="shared" si="7"/>
        <v>587.97</v>
      </c>
      <c r="I84" s="13">
        <f t="shared" si="10"/>
        <v>5.1400375939849621</v>
      </c>
      <c r="J84" s="9">
        <v>27.89</v>
      </c>
      <c r="K84" s="2">
        <v>3.227E-2</v>
      </c>
      <c r="L84" s="12">
        <f t="shared" si="8"/>
        <v>625.11</v>
      </c>
      <c r="M84" s="13">
        <f t="shared" si="11"/>
        <v>6.3166488086126821E-2</v>
      </c>
      <c r="N84" s="15">
        <f t="shared" si="12"/>
        <v>5.5278822055137846</v>
      </c>
      <c r="O84" s="1"/>
      <c r="P84" s="1"/>
      <c r="Q84" s="56"/>
      <c r="R84" s="53"/>
      <c r="S84" s="1"/>
      <c r="T84" s="1"/>
      <c r="U84" s="1"/>
      <c r="V84" s="1"/>
      <c r="W84" s="1"/>
    </row>
    <row r="85" spans="1:23" ht="15" thickBot="1" x14ac:dyDescent="0.35">
      <c r="A85" s="32" t="s">
        <v>81</v>
      </c>
      <c r="B85" s="33" t="s">
        <v>82</v>
      </c>
      <c r="C85" s="17">
        <v>8.4700000000000006</v>
      </c>
      <c r="D85" s="6">
        <v>6.4999999999999997E-3</v>
      </c>
      <c r="E85" s="47">
        <f t="shared" si="9"/>
        <v>160.14000000000001</v>
      </c>
      <c r="F85" s="35">
        <v>23.85</v>
      </c>
      <c r="G85" s="6">
        <v>3.3529999999999997E-2</v>
      </c>
      <c r="H85" s="34">
        <f t="shared" si="7"/>
        <v>587.97</v>
      </c>
      <c r="I85" s="14">
        <f t="shared" si="10"/>
        <v>2.6715998501311353</v>
      </c>
      <c r="J85" s="35">
        <v>27.89</v>
      </c>
      <c r="K85" s="6">
        <v>3.227E-2</v>
      </c>
      <c r="L85" s="36">
        <f t="shared" si="8"/>
        <v>625.11</v>
      </c>
      <c r="M85" s="14">
        <f t="shared" si="11"/>
        <v>6.3166488086126821E-2</v>
      </c>
      <c r="N85" s="16">
        <f t="shared" si="12"/>
        <v>2.9035219183214687</v>
      </c>
      <c r="O85" s="1"/>
      <c r="P85" s="1"/>
      <c r="Q85" s="56"/>
      <c r="R85" s="53"/>
      <c r="S85" s="1"/>
      <c r="T85" s="1"/>
      <c r="U85" s="1"/>
      <c r="V85" s="1"/>
      <c r="W85" s="1"/>
    </row>
    <row r="86" spans="1:23" x14ac:dyDescent="0.3">
      <c r="A86" s="18"/>
      <c r="B86" s="19"/>
      <c r="C86" s="20"/>
      <c r="D86" s="21"/>
      <c r="E86" s="22"/>
      <c r="F86" s="23"/>
      <c r="G86" s="21"/>
      <c r="H86" s="24"/>
      <c r="I86" s="25"/>
      <c r="J86" s="23"/>
      <c r="K86" s="21"/>
      <c r="L86" s="24"/>
      <c r="M86" s="25"/>
      <c r="N86" s="31"/>
      <c r="O86" s="1"/>
      <c r="P86" s="1"/>
      <c r="Q86" s="56"/>
      <c r="R86" s="1"/>
      <c r="S86" s="1"/>
      <c r="T86" s="1"/>
      <c r="U86" s="1"/>
      <c r="V86" s="1"/>
      <c r="W86" s="1"/>
    </row>
    <row r="87" spans="1:23" ht="15" thickBot="1" x14ac:dyDescent="0.35">
      <c r="A87" s="37" t="s">
        <v>107</v>
      </c>
      <c r="B87" s="33"/>
      <c r="C87" s="17">
        <f t="shared" ref="C87:H87" si="18">AVERAGE(C7:C85)</f>
        <v>8.9174683544303779</v>
      </c>
      <c r="D87" s="6">
        <f t="shared" si="18"/>
        <v>8.7670886075949372E-3</v>
      </c>
      <c r="E87" s="34">
        <f t="shared" si="18"/>
        <v>185.91341772151898</v>
      </c>
      <c r="F87" s="35">
        <f t="shared" si="18"/>
        <v>23.849999999999966</v>
      </c>
      <c r="G87" s="6">
        <f t="shared" si="18"/>
        <v>3.352999999999997E-2</v>
      </c>
      <c r="H87" s="36">
        <f t="shared" si="18"/>
        <v>587.9700000000006</v>
      </c>
      <c r="I87" s="14">
        <f t="shared" si="10"/>
        <v>2.1626012108535653</v>
      </c>
      <c r="J87" s="35">
        <f>AVERAGE(J7:J85)</f>
        <v>27.890000000000033</v>
      </c>
      <c r="K87" s="6">
        <f>AVERAGE(K7:K85)</f>
        <v>3.2270000000000014E-2</v>
      </c>
      <c r="L87" s="36">
        <f>AVERAGE(L7:L85)</f>
        <v>625.11000000000035</v>
      </c>
      <c r="M87" s="14">
        <f>+(L87-H87)/H87</f>
        <v>6.3166488086126363E-2</v>
      </c>
      <c r="N87" s="16">
        <f>+(L87-E87)/E87</f>
        <v>2.3623716225601159</v>
      </c>
      <c r="O87" s="1"/>
      <c r="P87" s="1"/>
      <c r="Q87" s="56"/>
      <c r="R87" s="53"/>
      <c r="S87" s="1"/>
      <c r="T87" s="1"/>
      <c r="U87" s="1"/>
      <c r="V87" s="1"/>
      <c r="W87" s="1"/>
    </row>
    <row r="88" spans="1:23" x14ac:dyDescent="0.3">
      <c r="A88" s="18"/>
      <c r="B88" s="19"/>
      <c r="C88" s="20"/>
      <c r="D88" s="21"/>
      <c r="E88" s="22"/>
      <c r="F88" s="23"/>
      <c r="G88" s="21"/>
      <c r="H88" s="24"/>
      <c r="I88" s="25"/>
      <c r="J88" s="23"/>
      <c r="K88" s="21"/>
      <c r="L88" s="24"/>
      <c r="M88" s="25"/>
      <c r="N88" s="31"/>
      <c r="O88" s="1"/>
      <c r="P88" s="1"/>
      <c r="Q88" s="56"/>
      <c r="R88" s="1"/>
      <c r="S88" s="1"/>
      <c r="T88" s="1"/>
      <c r="U88" s="1"/>
      <c r="V88" s="1"/>
      <c r="W88" s="1"/>
    </row>
    <row r="89" spans="1:23" x14ac:dyDescent="0.3">
      <c r="A89" s="3" t="s">
        <v>10</v>
      </c>
      <c r="B89" s="7" t="s">
        <v>83</v>
      </c>
      <c r="C89" s="10">
        <v>9.1199999999999992</v>
      </c>
      <c r="D89" s="2">
        <v>7.4999999999999997E-3</v>
      </c>
      <c r="E89" s="11">
        <f t="shared" ref="E89:E99" si="19">+(C89*12)+(D89*$C$3*12)</f>
        <v>176.94</v>
      </c>
      <c r="F89" s="9">
        <v>16.5</v>
      </c>
      <c r="G89" s="2">
        <v>2.529E-2</v>
      </c>
      <c r="H89" s="12">
        <f t="shared" ref="H89:H99" si="20">+(F89*12)+(G89*$C$3*12)</f>
        <v>425.61</v>
      </c>
      <c r="I89" s="13">
        <f t="shared" si="10"/>
        <v>1.4053916581892167</v>
      </c>
      <c r="J89" s="9">
        <v>19.57</v>
      </c>
      <c r="K89" s="2">
        <v>1.779E-2</v>
      </c>
      <c r="L89" s="12">
        <f t="shared" ref="L89:L99" si="21">+(J89*12)+(K89*$C$3*12)</f>
        <v>394.95</v>
      </c>
      <c r="M89" s="13">
        <f t="shared" ref="M89:M99" si="22">+(L89-H89)/H89</f>
        <v>-7.2037781067174234E-2</v>
      </c>
      <c r="N89" s="15">
        <f t="shared" ref="N89:N99" si="23">+(L89-E89)/E89</f>
        <v>1.2321125805357749</v>
      </c>
      <c r="O89" s="1"/>
      <c r="P89" s="1"/>
      <c r="Q89" s="56"/>
      <c r="R89" s="53"/>
      <c r="S89" s="1"/>
      <c r="T89" s="1"/>
      <c r="U89" s="1"/>
      <c r="V89" s="1"/>
      <c r="W89" s="1"/>
    </row>
    <row r="90" spans="1:23" x14ac:dyDescent="0.3">
      <c r="A90" s="3" t="s">
        <v>12</v>
      </c>
      <c r="B90" s="7" t="s">
        <v>83</v>
      </c>
      <c r="C90" s="10">
        <v>14.07</v>
      </c>
      <c r="D90" s="2">
        <v>4.5999999999999999E-3</v>
      </c>
      <c r="E90" s="11">
        <f t="shared" si="19"/>
        <v>210.24</v>
      </c>
      <c r="F90" s="9">
        <v>16.5</v>
      </c>
      <c r="G90" s="2">
        <v>2.529E-2</v>
      </c>
      <c r="H90" s="12">
        <f t="shared" si="20"/>
        <v>425.61</v>
      </c>
      <c r="I90" s="13">
        <f t="shared" si="10"/>
        <v>1.0244006849315068</v>
      </c>
      <c r="J90" s="9">
        <v>19.57</v>
      </c>
      <c r="K90" s="2">
        <v>1.779E-2</v>
      </c>
      <c r="L90" s="12">
        <f t="shared" si="21"/>
        <v>394.95</v>
      </c>
      <c r="M90" s="13">
        <f t="shared" si="22"/>
        <v>-7.2037781067174234E-2</v>
      </c>
      <c r="N90" s="15">
        <f t="shared" si="23"/>
        <v>0.87856735159817334</v>
      </c>
      <c r="O90" s="1"/>
      <c r="P90" s="1"/>
      <c r="Q90" s="56"/>
      <c r="R90" s="53"/>
      <c r="S90" s="1"/>
      <c r="T90" s="1"/>
      <c r="U90" s="1"/>
      <c r="V90" s="1"/>
      <c r="W90" s="1"/>
    </row>
    <row r="91" spans="1:23" x14ac:dyDescent="0.3">
      <c r="A91" s="3" t="s">
        <v>14</v>
      </c>
      <c r="B91" s="7" t="s">
        <v>83</v>
      </c>
      <c r="C91" s="10">
        <v>10.59</v>
      </c>
      <c r="D91" s="2">
        <v>1.43E-2</v>
      </c>
      <c r="E91" s="11">
        <f t="shared" si="19"/>
        <v>255.77999999999997</v>
      </c>
      <c r="F91" s="9">
        <v>16.5</v>
      </c>
      <c r="G91" s="2">
        <v>2.529E-2</v>
      </c>
      <c r="H91" s="12">
        <f t="shared" si="20"/>
        <v>425.61</v>
      </c>
      <c r="I91" s="13">
        <f t="shared" si="10"/>
        <v>0.66396903589021838</v>
      </c>
      <c r="J91" s="9">
        <v>19.57</v>
      </c>
      <c r="K91" s="2">
        <v>1.779E-2</v>
      </c>
      <c r="L91" s="12">
        <f t="shared" si="21"/>
        <v>394.95</v>
      </c>
      <c r="M91" s="13">
        <f t="shared" si="22"/>
        <v>-7.2037781067174234E-2</v>
      </c>
      <c r="N91" s="15">
        <f t="shared" si="23"/>
        <v>0.54410039878020189</v>
      </c>
      <c r="O91" s="1"/>
      <c r="P91" s="1"/>
      <c r="Q91" s="56"/>
      <c r="R91" s="53"/>
      <c r="S91" s="1"/>
      <c r="T91" s="1"/>
      <c r="U91" s="1"/>
      <c r="V91" s="1"/>
      <c r="W91" s="1"/>
    </row>
    <row r="92" spans="1:23" x14ac:dyDescent="0.3">
      <c r="A92" s="3" t="s">
        <v>22</v>
      </c>
      <c r="B92" s="7" t="s">
        <v>83</v>
      </c>
      <c r="C92" s="10">
        <v>10.68</v>
      </c>
      <c r="D92" s="2">
        <v>1.32E-2</v>
      </c>
      <c r="E92" s="11">
        <f t="shared" si="19"/>
        <v>246.96</v>
      </c>
      <c r="F92" s="9">
        <v>16.5</v>
      </c>
      <c r="G92" s="2">
        <v>2.529E-2</v>
      </c>
      <c r="H92" s="12">
        <f t="shared" si="20"/>
        <v>425.61</v>
      </c>
      <c r="I92" s="13">
        <f t="shared" si="10"/>
        <v>0.72339650145772594</v>
      </c>
      <c r="J92" s="9">
        <v>19.57</v>
      </c>
      <c r="K92" s="2">
        <v>1.779E-2</v>
      </c>
      <c r="L92" s="12">
        <f t="shared" si="21"/>
        <v>394.95</v>
      </c>
      <c r="M92" s="13">
        <f t="shared" si="22"/>
        <v>-7.2037781067174234E-2</v>
      </c>
      <c r="N92" s="15">
        <f t="shared" si="23"/>
        <v>0.59924684159378028</v>
      </c>
      <c r="O92" s="1"/>
      <c r="P92" s="1"/>
      <c r="Q92" s="56"/>
      <c r="R92" s="53"/>
      <c r="S92" s="1"/>
      <c r="T92" s="1"/>
      <c r="U92" s="1"/>
      <c r="V92" s="1"/>
      <c r="W92" s="1"/>
    </row>
    <row r="93" spans="1:23" x14ac:dyDescent="0.3">
      <c r="A93" s="4" t="s">
        <v>30</v>
      </c>
      <c r="B93" s="7" t="s">
        <v>83</v>
      </c>
      <c r="C93" s="10">
        <v>7</v>
      </c>
      <c r="D93" s="2">
        <v>8.6E-3</v>
      </c>
      <c r="E93" s="11">
        <f t="shared" si="19"/>
        <v>161.4</v>
      </c>
      <c r="F93" s="9">
        <v>16.5</v>
      </c>
      <c r="G93" s="2">
        <v>2.529E-2</v>
      </c>
      <c r="H93" s="12">
        <f t="shared" si="20"/>
        <v>425.61</v>
      </c>
      <c r="I93" s="13">
        <f t="shared" si="10"/>
        <v>1.6369888475836434</v>
      </c>
      <c r="J93" s="9">
        <v>19.57</v>
      </c>
      <c r="K93" s="2">
        <v>1.779E-2</v>
      </c>
      <c r="L93" s="12">
        <f t="shared" si="21"/>
        <v>394.95</v>
      </c>
      <c r="M93" s="13">
        <f t="shared" si="22"/>
        <v>-7.2037781067174234E-2</v>
      </c>
      <c r="N93" s="15">
        <f t="shared" si="23"/>
        <v>1.4470260223048326</v>
      </c>
      <c r="O93" s="1"/>
      <c r="P93" s="1"/>
      <c r="Q93" s="56"/>
      <c r="R93" s="53"/>
      <c r="S93" s="1"/>
      <c r="T93" s="1"/>
      <c r="U93" s="1"/>
      <c r="V93" s="1"/>
      <c r="W93" s="1"/>
    </row>
    <row r="94" spans="1:23" x14ac:dyDescent="0.3">
      <c r="A94" s="3" t="s">
        <v>39</v>
      </c>
      <c r="B94" s="7" t="s">
        <v>83</v>
      </c>
      <c r="C94" s="10">
        <v>11.9</v>
      </c>
      <c r="D94" s="2">
        <v>8.0999999999999996E-3</v>
      </c>
      <c r="E94" s="11">
        <f t="shared" si="19"/>
        <v>215.7</v>
      </c>
      <c r="F94" s="9">
        <v>16.5</v>
      </c>
      <c r="G94" s="2">
        <v>2.529E-2</v>
      </c>
      <c r="H94" s="12">
        <f t="shared" si="20"/>
        <v>425.61</v>
      </c>
      <c r="I94" s="13">
        <f t="shared" si="10"/>
        <v>0.9731571627260085</v>
      </c>
      <c r="J94" s="9">
        <v>19.57</v>
      </c>
      <c r="K94" s="2">
        <v>1.779E-2</v>
      </c>
      <c r="L94" s="12">
        <f t="shared" si="21"/>
        <v>394.95</v>
      </c>
      <c r="M94" s="13">
        <f t="shared" si="22"/>
        <v>-7.2037781067174234E-2</v>
      </c>
      <c r="N94" s="15">
        <f t="shared" si="23"/>
        <v>0.83101529902642568</v>
      </c>
      <c r="O94" s="1"/>
      <c r="P94" s="1"/>
      <c r="Q94" s="56"/>
      <c r="R94" s="53"/>
      <c r="S94" s="1"/>
      <c r="T94" s="1"/>
      <c r="U94" s="1"/>
      <c r="V94" s="1"/>
      <c r="W94" s="1"/>
    </row>
    <row r="95" spans="1:23" x14ac:dyDescent="0.3">
      <c r="A95" s="3" t="s">
        <v>57</v>
      </c>
      <c r="B95" s="7" t="s">
        <v>83</v>
      </c>
      <c r="C95" s="10">
        <v>10.83</v>
      </c>
      <c r="D95" s="2">
        <v>9.7000000000000003E-3</v>
      </c>
      <c r="E95" s="11">
        <f t="shared" si="19"/>
        <v>217.26000000000002</v>
      </c>
      <c r="F95" s="9">
        <v>16.5</v>
      </c>
      <c r="G95" s="2">
        <v>2.529E-2</v>
      </c>
      <c r="H95" s="12">
        <f t="shared" si="20"/>
        <v>425.61</v>
      </c>
      <c r="I95" s="13">
        <f t="shared" si="10"/>
        <v>0.95898922949461463</v>
      </c>
      <c r="J95" s="9">
        <v>19.57</v>
      </c>
      <c r="K95" s="2">
        <v>1.779E-2</v>
      </c>
      <c r="L95" s="12">
        <f t="shared" si="21"/>
        <v>394.95</v>
      </c>
      <c r="M95" s="13">
        <f t="shared" si="22"/>
        <v>-7.2037781067174234E-2</v>
      </c>
      <c r="N95" s="15">
        <f t="shared" si="23"/>
        <v>0.8178679922673292</v>
      </c>
      <c r="O95" s="1"/>
      <c r="P95" s="1"/>
      <c r="Q95" s="56"/>
      <c r="R95" s="53"/>
      <c r="S95" s="1"/>
      <c r="T95" s="1"/>
      <c r="U95" s="1"/>
      <c r="V95" s="1"/>
      <c r="W95" s="1"/>
    </row>
    <row r="96" spans="1:23" x14ac:dyDescent="0.3">
      <c r="A96" s="3" t="s">
        <v>59</v>
      </c>
      <c r="B96" s="7" t="s">
        <v>83</v>
      </c>
      <c r="C96" s="10">
        <v>4.5199999999999996</v>
      </c>
      <c r="D96" s="2">
        <v>7.4000000000000003E-3</v>
      </c>
      <c r="E96" s="11">
        <f t="shared" si="19"/>
        <v>120.83999999999999</v>
      </c>
      <c r="F96" s="9">
        <v>16.5</v>
      </c>
      <c r="G96" s="2">
        <v>2.529E-2</v>
      </c>
      <c r="H96" s="12">
        <f t="shared" si="20"/>
        <v>425.61</v>
      </c>
      <c r="I96" s="13">
        <f t="shared" si="10"/>
        <v>2.5220953326713014</v>
      </c>
      <c r="J96" s="9">
        <v>19.57</v>
      </c>
      <c r="K96" s="2">
        <v>1.779E-2</v>
      </c>
      <c r="L96" s="12">
        <f t="shared" si="21"/>
        <v>394.95</v>
      </c>
      <c r="M96" s="13">
        <f t="shared" si="22"/>
        <v>-7.2037781067174234E-2</v>
      </c>
      <c r="N96" s="15">
        <f t="shared" si="23"/>
        <v>2.2683714001986099</v>
      </c>
      <c r="O96" s="1"/>
      <c r="P96" s="1"/>
      <c r="Q96" s="56"/>
      <c r="R96" s="53"/>
      <c r="S96" s="1"/>
      <c r="T96" s="1"/>
      <c r="U96" s="1"/>
      <c r="V96" s="1"/>
      <c r="W96" s="1"/>
    </row>
    <row r="97" spans="1:23" x14ac:dyDescent="0.3">
      <c r="A97" s="3" t="s">
        <v>67</v>
      </c>
      <c r="B97" s="7" t="s">
        <v>83</v>
      </c>
      <c r="C97" s="10">
        <v>9.36</v>
      </c>
      <c r="D97" s="2">
        <v>1.1299999999999999E-2</v>
      </c>
      <c r="E97" s="11">
        <f t="shared" si="19"/>
        <v>214.01999999999998</v>
      </c>
      <c r="F97" s="9">
        <v>16.5</v>
      </c>
      <c r="G97" s="2">
        <v>2.529E-2</v>
      </c>
      <c r="H97" s="12">
        <f t="shared" si="20"/>
        <v>425.61</v>
      </c>
      <c r="I97" s="13">
        <f t="shared" si="10"/>
        <v>0.98864592094196824</v>
      </c>
      <c r="J97" s="9">
        <v>19.57</v>
      </c>
      <c r="K97" s="2">
        <v>1.779E-2</v>
      </c>
      <c r="L97" s="12">
        <f t="shared" si="21"/>
        <v>394.95</v>
      </c>
      <c r="M97" s="13">
        <f t="shared" si="22"/>
        <v>-7.2037781067174234E-2</v>
      </c>
      <c r="N97" s="15">
        <f t="shared" si="23"/>
        <v>0.84538828146902167</v>
      </c>
      <c r="O97" s="1"/>
      <c r="P97" s="1"/>
      <c r="Q97" s="56"/>
      <c r="R97" s="53"/>
      <c r="S97" s="1"/>
      <c r="T97" s="1"/>
      <c r="U97" s="1"/>
      <c r="V97" s="1"/>
      <c r="W97" s="1"/>
    </row>
    <row r="98" spans="1:23" x14ac:dyDescent="0.3">
      <c r="A98" s="3" t="s">
        <v>75</v>
      </c>
      <c r="B98" s="7" t="s">
        <v>83</v>
      </c>
      <c r="C98" s="10">
        <v>10.199999999999999</v>
      </c>
      <c r="D98" s="2">
        <v>1.17E-2</v>
      </c>
      <c r="E98" s="11">
        <f t="shared" si="19"/>
        <v>227.7</v>
      </c>
      <c r="F98" s="9">
        <v>16.5</v>
      </c>
      <c r="G98" s="2">
        <v>2.529E-2</v>
      </c>
      <c r="H98" s="12">
        <f t="shared" si="20"/>
        <v>425.61</v>
      </c>
      <c r="I98" s="13">
        <f t="shared" si="10"/>
        <v>0.8691699604743085</v>
      </c>
      <c r="J98" s="9">
        <v>19.57</v>
      </c>
      <c r="K98" s="2">
        <v>1.779E-2</v>
      </c>
      <c r="L98" s="12">
        <f t="shared" si="21"/>
        <v>394.95</v>
      </c>
      <c r="M98" s="13">
        <f t="shared" si="22"/>
        <v>-7.2037781067174234E-2</v>
      </c>
      <c r="N98" s="15">
        <f t="shared" si="23"/>
        <v>0.73451910408432153</v>
      </c>
      <c r="O98" s="1"/>
      <c r="P98" s="1"/>
      <c r="Q98" s="56"/>
      <c r="R98" s="53"/>
      <c r="S98" s="1"/>
      <c r="T98" s="1"/>
      <c r="U98" s="1"/>
      <c r="V98" s="1"/>
      <c r="W98" s="1"/>
    </row>
    <row r="99" spans="1:23" ht="15" thickBot="1" x14ac:dyDescent="0.35">
      <c r="A99" s="32" t="s">
        <v>79</v>
      </c>
      <c r="B99" s="33" t="s">
        <v>83</v>
      </c>
      <c r="C99" s="17">
        <v>7.69</v>
      </c>
      <c r="D99" s="6">
        <v>8.2000000000000007E-3</v>
      </c>
      <c r="E99" s="34">
        <f t="shared" si="19"/>
        <v>166.08</v>
      </c>
      <c r="F99" s="17">
        <v>16.5</v>
      </c>
      <c r="G99" s="6">
        <v>2.529E-2</v>
      </c>
      <c r="H99" s="36">
        <f t="shared" si="20"/>
        <v>425.61</v>
      </c>
      <c r="I99" s="14">
        <f t="shared" si="10"/>
        <v>1.56268063583815</v>
      </c>
      <c r="J99" s="35">
        <v>19.57</v>
      </c>
      <c r="K99" s="6">
        <v>1.779E-2</v>
      </c>
      <c r="L99" s="36">
        <f t="shared" si="21"/>
        <v>394.95</v>
      </c>
      <c r="M99" s="14">
        <f t="shared" si="22"/>
        <v>-7.2037781067174234E-2</v>
      </c>
      <c r="N99" s="16">
        <f t="shared" si="23"/>
        <v>1.3780708092485547</v>
      </c>
      <c r="O99" s="1"/>
      <c r="P99" s="1"/>
      <c r="Q99" s="56"/>
      <c r="R99" s="53"/>
      <c r="S99" s="1"/>
      <c r="T99" s="1"/>
      <c r="U99" s="1"/>
      <c r="V99" s="1"/>
      <c r="W99" s="1"/>
    </row>
    <row r="100" spans="1:23" x14ac:dyDescent="0.3">
      <c r="A100" s="38"/>
      <c r="B100" s="39"/>
      <c r="C100" s="38"/>
      <c r="D100" s="21"/>
      <c r="E100" s="40"/>
      <c r="F100" s="41"/>
      <c r="G100" s="21"/>
      <c r="H100" s="39"/>
      <c r="I100" s="25"/>
      <c r="J100" s="41"/>
      <c r="K100" s="21"/>
      <c r="L100" s="39"/>
      <c r="M100" s="25"/>
      <c r="N100" s="31"/>
      <c r="O100" s="1"/>
      <c r="P100" s="1"/>
      <c r="Q100" s="56"/>
      <c r="R100" s="1"/>
      <c r="S100" s="1"/>
      <c r="T100" s="1"/>
      <c r="U100" s="1"/>
      <c r="V100" s="1"/>
      <c r="W100" s="1"/>
    </row>
    <row r="101" spans="1:23" ht="15" thickBot="1" x14ac:dyDescent="0.35">
      <c r="A101" s="5" t="s">
        <v>106</v>
      </c>
      <c r="B101" s="8"/>
      <c r="C101" s="17">
        <f>AVERAGE(C89:C99)</f>
        <v>9.6327272727272728</v>
      </c>
      <c r="D101" s="6">
        <f t="shared" ref="D101:G101" si="24">AVERAGE(D89:D99)</f>
        <v>9.5090909090909097E-3</v>
      </c>
      <c r="E101" s="34">
        <f>AVERAGE(E89:E99)</f>
        <v>201.17454545454547</v>
      </c>
      <c r="F101" s="35">
        <f>AVERAGE(F89:F99)</f>
        <v>16.5</v>
      </c>
      <c r="G101" s="6">
        <f t="shared" si="24"/>
        <v>2.529E-2</v>
      </c>
      <c r="H101" s="36">
        <f>AVERAGE(H89:H99)</f>
        <v>425.61</v>
      </c>
      <c r="I101" s="14">
        <f t="shared" si="10"/>
        <v>1.1156255083780706</v>
      </c>
      <c r="J101" s="35">
        <f>AVERAGE(J89:J99)</f>
        <v>19.569999999999997</v>
      </c>
      <c r="K101" s="6">
        <f t="shared" ref="K101" si="25">AVERAGE(K89:K99)</f>
        <v>1.779E-2</v>
      </c>
      <c r="L101" s="36">
        <f t="shared" ref="L101" si="26">+(J101*12)+(K101*$C$3*12)</f>
        <v>394.94999999999993</v>
      </c>
      <c r="M101" s="14">
        <f>+(L101-H101)/H101</f>
        <v>-7.2037781067174358E-2</v>
      </c>
      <c r="N101" s="16">
        <f>+(L101-E101)/E101</f>
        <v>0.96322054118540168</v>
      </c>
      <c r="O101" s="1"/>
      <c r="P101" s="1"/>
      <c r="Q101" s="56"/>
      <c r="R101" s="53"/>
      <c r="S101" s="1"/>
      <c r="T101" s="1"/>
      <c r="U101" s="1"/>
      <c r="V101" s="1"/>
      <c r="W101" s="1"/>
    </row>
    <row r="102" spans="1:23" ht="15" thickBot="1" x14ac:dyDescent="0.35">
      <c r="A102" s="48"/>
      <c r="B102" s="48"/>
      <c r="C102" s="48"/>
      <c r="D102" s="48"/>
      <c r="E102" s="48"/>
      <c r="F102" s="48"/>
      <c r="G102" s="48"/>
      <c r="H102" s="48"/>
      <c r="I102" s="48"/>
      <c r="J102" s="48"/>
      <c r="K102" s="48"/>
      <c r="L102" s="48"/>
      <c r="M102" s="48"/>
      <c r="N102" s="48"/>
      <c r="O102" s="1"/>
      <c r="P102" s="1"/>
      <c r="Q102" s="56"/>
      <c r="R102" s="1"/>
      <c r="S102" s="1"/>
      <c r="T102" s="1"/>
      <c r="U102" s="1"/>
      <c r="V102" s="1"/>
      <c r="W102" s="1"/>
    </row>
    <row r="103" spans="1:23" ht="15" thickBot="1" x14ac:dyDescent="0.35">
      <c r="A103" s="49" t="s">
        <v>105</v>
      </c>
      <c r="B103" s="48" t="s">
        <v>82</v>
      </c>
      <c r="C103" s="50">
        <v>15.99</v>
      </c>
      <c r="D103" s="51">
        <v>2.1000000000000001E-2</v>
      </c>
      <c r="E103" s="50">
        <f t="shared" ref="E103" si="27">+(C103*12)+(D103*$C$3*12)</f>
        <v>380.88</v>
      </c>
      <c r="F103" s="50">
        <v>23.85</v>
      </c>
      <c r="G103" s="51">
        <v>3.3529999999999997E-2</v>
      </c>
      <c r="H103" s="50">
        <f t="shared" ref="H103" si="28">+(F103*12)+(G103*$C$3*12)</f>
        <v>587.97</v>
      </c>
      <c r="I103" s="52">
        <f t="shared" ref="I103" si="29">+(H103-E103)/E103</f>
        <v>0.54371455576559558</v>
      </c>
      <c r="J103" s="50">
        <v>27.89</v>
      </c>
      <c r="K103" s="51">
        <v>3.227E-2</v>
      </c>
      <c r="L103" s="50">
        <f t="shared" ref="L103" si="30">+(J103*12)+(K103*$C$3*12)</f>
        <v>625.11</v>
      </c>
      <c r="M103" s="52">
        <f t="shared" ref="M103" si="31">+(L103-H103)/H103</f>
        <v>6.3166488086126821E-2</v>
      </c>
      <c r="N103" s="52">
        <f>+(L103-E103)/E103</f>
        <v>0.6412255828607436</v>
      </c>
      <c r="O103" s="1"/>
      <c r="P103" s="1"/>
      <c r="Q103" s="56"/>
      <c r="R103" s="53"/>
      <c r="S103" s="1"/>
      <c r="T103" s="1"/>
      <c r="U103" s="1"/>
      <c r="V103" s="1"/>
      <c r="W103" s="1"/>
    </row>
    <row r="104" spans="1:23" ht="15" thickBot="1" x14ac:dyDescent="0.35">
      <c r="A104" s="49" t="s">
        <v>105</v>
      </c>
      <c r="B104" s="48" t="s">
        <v>83</v>
      </c>
      <c r="C104" s="50">
        <v>11.82</v>
      </c>
      <c r="D104" s="51">
        <v>1.61E-2</v>
      </c>
      <c r="E104" s="50">
        <f t="shared" ref="E104" si="32">+(C104*12)+(D104*$C$3*12)</f>
        <v>286.74</v>
      </c>
      <c r="F104" s="50">
        <v>16.5</v>
      </c>
      <c r="G104" s="51">
        <v>2.529E-2</v>
      </c>
      <c r="H104" s="50">
        <f t="shared" ref="H104" si="33">+(F104*12)+(G104*$C$3*12)</f>
        <v>425.61</v>
      </c>
      <c r="I104" s="52">
        <f t="shared" ref="I104" si="34">+(H104-E104)/E104</f>
        <v>0.48430634023854363</v>
      </c>
      <c r="J104" s="50">
        <v>19.57</v>
      </c>
      <c r="K104" s="51">
        <v>1.779E-2</v>
      </c>
      <c r="L104" s="50">
        <f t="shared" ref="L104" si="35">+(J104*12)+(K104*$C$3*12)</f>
        <v>394.95</v>
      </c>
      <c r="M104" s="52">
        <f t="shared" ref="M104" si="36">+(L104-H104)/H104</f>
        <v>-7.2037781067174234E-2</v>
      </c>
      <c r="N104" s="52">
        <f>+(L104-E104)/E104</f>
        <v>0.37738020506382081</v>
      </c>
      <c r="O104" s="1"/>
      <c r="P104" s="1"/>
      <c r="Q104" s="56"/>
      <c r="R104" s="53"/>
      <c r="S104" s="1"/>
      <c r="T104" s="1"/>
      <c r="U104" s="1"/>
      <c r="V104" s="1"/>
      <c r="W104" s="1"/>
    </row>
    <row r="105" spans="1:23" x14ac:dyDescent="0.3">
      <c r="O105" s="1"/>
      <c r="P105" s="1"/>
      <c r="Q105" s="56"/>
      <c r="R105" s="1"/>
      <c r="S105" s="1"/>
      <c r="T105" s="1"/>
      <c r="U105" s="1"/>
      <c r="V105" s="1"/>
      <c r="W105" s="1"/>
    </row>
    <row r="106" spans="1:23" x14ac:dyDescent="0.3">
      <c r="O106" s="1"/>
      <c r="P106" s="1"/>
      <c r="Q106" s="56"/>
      <c r="R106" s="1"/>
      <c r="S106" s="1"/>
      <c r="T106" s="1"/>
      <c r="U106" s="1"/>
      <c r="V106" s="1"/>
      <c r="W106" s="1"/>
    </row>
    <row r="107" spans="1:23" x14ac:dyDescent="0.3">
      <c r="O107" s="1"/>
      <c r="P107" s="1"/>
      <c r="Q107" s="56"/>
      <c r="R107" s="1"/>
      <c r="S107" s="1"/>
      <c r="T107" s="1"/>
      <c r="U107" s="1"/>
      <c r="V107" s="1"/>
      <c r="W107" s="1"/>
    </row>
    <row r="108" spans="1:23" x14ac:dyDescent="0.3">
      <c r="O108" s="1"/>
      <c r="P108" s="1"/>
      <c r="Q108" s="56"/>
      <c r="R108" s="1"/>
      <c r="S108" s="1"/>
      <c r="T108" s="1"/>
      <c r="U108" s="1"/>
      <c r="V108" s="1"/>
      <c r="W108" s="1"/>
    </row>
    <row r="109" spans="1:23" x14ac:dyDescent="0.3">
      <c r="O109" s="1"/>
      <c r="P109" s="1"/>
      <c r="Q109" s="56"/>
      <c r="R109" s="1"/>
      <c r="S109" s="1"/>
      <c r="T109" s="1"/>
      <c r="U109" s="1"/>
      <c r="V109" s="1"/>
      <c r="W109" s="1"/>
    </row>
    <row r="110" spans="1:23" x14ac:dyDescent="0.3">
      <c r="O110" s="1"/>
      <c r="P110" s="1"/>
      <c r="Q110" s="56"/>
      <c r="R110" s="1"/>
      <c r="S110" s="1"/>
      <c r="T110" s="1"/>
      <c r="U110" s="1"/>
      <c r="V110" s="1"/>
      <c r="W110" s="1"/>
    </row>
    <row r="111" spans="1:23" x14ac:dyDescent="0.3">
      <c r="O111" s="1"/>
      <c r="P111" s="1"/>
      <c r="Q111" s="56"/>
      <c r="R111" s="1"/>
      <c r="S111" s="1"/>
      <c r="T111" s="1"/>
      <c r="U111" s="1"/>
      <c r="V111" s="1"/>
      <c r="W111" s="1"/>
    </row>
    <row r="112" spans="1:23" x14ac:dyDescent="0.3">
      <c r="O112" s="1"/>
      <c r="P112" s="1"/>
      <c r="Q112" s="56"/>
      <c r="R112" s="1"/>
      <c r="S112" s="1"/>
      <c r="T112" s="1"/>
      <c r="U112" s="1"/>
      <c r="V112" s="1"/>
      <c r="W112" s="1"/>
    </row>
    <row r="113" spans="15:23" x14ac:dyDescent="0.3">
      <c r="O113" s="1"/>
      <c r="P113" s="1"/>
      <c r="Q113" s="56"/>
      <c r="R113" s="1"/>
      <c r="S113" s="1"/>
      <c r="T113" s="1"/>
      <c r="U113" s="1"/>
      <c r="V113" s="1"/>
      <c r="W113" s="1"/>
    </row>
    <row r="114" spans="15:23" x14ac:dyDescent="0.3">
      <c r="O114" s="1"/>
      <c r="P114" s="1"/>
      <c r="Q114" s="56"/>
      <c r="R114" s="1"/>
      <c r="S114" s="1"/>
      <c r="T114" s="1"/>
      <c r="U114" s="1"/>
      <c r="V114" s="1"/>
      <c r="W114" s="1"/>
    </row>
    <row r="115" spans="15:23" x14ac:dyDescent="0.3">
      <c r="O115" s="1"/>
      <c r="P115" s="1"/>
      <c r="Q115" s="56"/>
      <c r="R115" s="1"/>
      <c r="S115" s="1"/>
      <c r="T115" s="1"/>
      <c r="U115" s="1"/>
      <c r="V115" s="1"/>
      <c r="W115" s="1"/>
    </row>
    <row r="116" spans="15:23" x14ac:dyDescent="0.3">
      <c r="O116" s="1"/>
      <c r="P116" s="1"/>
      <c r="Q116" s="56"/>
      <c r="R116" s="1"/>
      <c r="S116" s="1"/>
      <c r="T116" s="1"/>
      <c r="U116" s="1"/>
      <c r="V116" s="1"/>
      <c r="W116" s="1"/>
    </row>
    <row r="117" spans="15:23" x14ac:dyDescent="0.3">
      <c r="O117" s="1"/>
      <c r="P117" s="1"/>
      <c r="Q117" s="56"/>
      <c r="R117" s="1"/>
      <c r="S117" s="1"/>
      <c r="T117" s="1"/>
      <c r="U117" s="1"/>
      <c r="V117" s="1"/>
      <c r="W117" s="1"/>
    </row>
    <row r="118" spans="15:23" x14ac:dyDescent="0.3">
      <c r="O118" s="1"/>
      <c r="P118" s="1"/>
      <c r="Q118" s="56"/>
      <c r="R118" s="1"/>
      <c r="S118" s="1"/>
      <c r="T118" s="1"/>
      <c r="U118" s="1"/>
      <c r="V118" s="1"/>
      <c r="W118" s="1"/>
    </row>
    <row r="119" spans="15:23" x14ac:dyDescent="0.3">
      <c r="O119" s="1"/>
      <c r="P119" s="1"/>
      <c r="Q119" s="56"/>
      <c r="R119" s="1"/>
      <c r="S119" s="1"/>
      <c r="T119" s="1"/>
      <c r="U119" s="1"/>
      <c r="V119" s="1"/>
      <c r="W119" s="1"/>
    </row>
    <row r="120" spans="15:23" x14ac:dyDescent="0.3">
      <c r="O120" s="1"/>
      <c r="P120" s="1"/>
      <c r="Q120" s="56"/>
      <c r="R120" s="1"/>
      <c r="S120" s="1"/>
      <c r="T120" s="1"/>
      <c r="U120" s="1"/>
      <c r="V120" s="1"/>
      <c r="W120" s="1"/>
    </row>
    <row r="121" spans="15:23" x14ac:dyDescent="0.3">
      <c r="O121" s="1"/>
      <c r="P121" s="1"/>
      <c r="Q121" s="56"/>
      <c r="R121" s="1"/>
      <c r="S121" s="1"/>
      <c r="T121" s="1"/>
      <c r="U121" s="1"/>
      <c r="V121" s="1"/>
      <c r="W121" s="1"/>
    </row>
    <row r="122" spans="15:23" x14ac:dyDescent="0.3">
      <c r="O122" s="1"/>
      <c r="P122" s="1"/>
      <c r="Q122" s="56"/>
      <c r="R122" s="1"/>
      <c r="S122" s="1"/>
      <c r="T122" s="1"/>
      <c r="U122" s="1"/>
      <c r="V122" s="1"/>
      <c r="W122" s="1"/>
    </row>
    <row r="123" spans="15:23" x14ac:dyDescent="0.3">
      <c r="O123" s="1"/>
      <c r="P123" s="1"/>
      <c r="Q123" s="56"/>
      <c r="R123" s="1"/>
      <c r="S123" s="1"/>
      <c r="T123" s="1"/>
      <c r="U123" s="1"/>
      <c r="V123" s="1"/>
      <c r="W123" s="1"/>
    </row>
    <row r="124" spans="15:23" x14ac:dyDescent="0.3">
      <c r="O124" s="1"/>
      <c r="P124" s="1"/>
      <c r="Q124" s="56"/>
      <c r="R124" s="1"/>
      <c r="S124" s="1"/>
      <c r="T124" s="1"/>
      <c r="U124" s="1"/>
      <c r="V124" s="1"/>
      <c r="W124" s="1"/>
    </row>
    <row r="125" spans="15:23" x14ac:dyDescent="0.3">
      <c r="O125" s="1"/>
      <c r="P125" s="1"/>
      <c r="Q125" s="56"/>
      <c r="R125" s="1"/>
      <c r="S125" s="1"/>
      <c r="T125" s="1"/>
      <c r="U125" s="1"/>
      <c r="V125" s="1"/>
      <c r="W125" s="1"/>
    </row>
  </sheetData>
  <sortState ref="A5:N95">
    <sortCondition ref="B5:B95"/>
  </sortState>
  <mergeCells count="8">
    <mergeCell ref="M5:M6"/>
    <mergeCell ref="N5:N6"/>
    <mergeCell ref="B5:B6"/>
    <mergeCell ref="A5:A6"/>
    <mergeCell ref="C5:E5"/>
    <mergeCell ref="F5:H5"/>
    <mergeCell ref="J5:L5"/>
    <mergeCell ref="I5:I6"/>
  </mergeCells>
  <pageMargins left="0.7" right="0.7" top="0.75" bottom="0.75" header="0.3" footer="0.3"/>
  <pageSetup scale="62" fitToHeight="0" orientation="landscape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JCS</dc:creator>
  <cp:lastModifiedBy>Jay Shepherd</cp:lastModifiedBy>
  <cp:lastPrinted>2014-04-14T19:49:36Z</cp:lastPrinted>
  <dcterms:created xsi:type="dcterms:W3CDTF">2014-04-14T16:45:12Z</dcterms:created>
  <dcterms:modified xsi:type="dcterms:W3CDTF">2019-11-28T13:34:27Z</dcterms:modified>
</cp:coreProperties>
</file>