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0 DRO/Sch.07 - OMandA Expenses (2-JA)/"/>
    </mc:Choice>
  </mc:AlternateContent>
  <xr:revisionPtr revIDLastSave="0" documentId="13_ncr:1_{E3DF2BF5-82F0-450E-ADCB-B228DECB0701}" xr6:coauthVersionLast="36" xr6:coauthVersionMax="36" xr10:uidLastSave="{00000000-0000-0000-0000-000000000000}"/>
  <bookViews>
    <workbookView xWindow="0" yWindow="0" windowWidth="23040" windowHeight="9060" xr2:uid="{8573B17E-80D9-4A68-BC5C-9EA281CC19F7}"/>
  </bookViews>
  <sheets>
    <sheet name="App2-JA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Order1" hidden="1">0</definedName>
    <definedName name="_V1" localSheetId="0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a" localSheetId="0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b" localSheetId="0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0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f" localSheetId="0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BridgeYear">'[1]LDC Info'!$E$26</definedName>
    <definedName name="DIV" localSheetId="0">[2]Map_AG!#REF!</definedName>
    <definedName name="DIV">[2]Map_AG!#REF!</definedName>
    <definedName name="DIV_Name1" localSheetId="0">[2]Map_AG!#REF!</definedName>
    <definedName name="DIV_Name1">[2]Map_AG!#REF!</definedName>
    <definedName name="FISCALYEAR_ACTUAL">[3]ControlSheet!$E$8</definedName>
    <definedName name="FS_LIST">'[4]Supporting Info'!$A$15:$A$38</definedName>
    <definedName name="FSImpact_OEB">'[4]Supporting Info'!$E$16:$E$34</definedName>
    <definedName name="ggggggg" localSheetId="0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K" localSheetId="0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l" localSheetId="0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MAP_DIV" localSheetId="0">[2]Map_AG!#REF!</definedName>
    <definedName name="MAP_DIV">[2]Map_AG!#REF!</definedName>
    <definedName name="MMM" localSheetId="0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_xlnm.Print_Area" localSheetId="0">'App2-JA'!$A$9:$N$71</definedName>
    <definedName name="_xlnm.Print_Titles" localSheetId="0">'App2-JA'!$9:$10</definedName>
    <definedName name="PRIORFISCALYEAR_ACTUAL">[3]ControlSheet!$E$9</definedName>
    <definedName name="PROFITCENTER">[3]ControlSheet!$E$22</definedName>
    <definedName name="RebaseYear">'[1]LDC Info'!$E$28</definedName>
    <definedName name="SAPCrosstab1" localSheetId="0">#REF!</definedName>
    <definedName name="SAPCrosstab1">#REF!</definedName>
    <definedName name="SAPCrosstab3" localSheetId="0">#REF!</definedName>
    <definedName name="SAPCrosstab3">#REF!</definedName>
    <definedName name="SAPCrosstab4" localSheetId="0">#REF!</definedName>
    <definedName name="SAPCrosstab4">#REF!</definedName>
    <definedName name="SAPCrosstab5" localSheetId="0">#REF!</definedName>
    <definedName name="SAPCrosstab5">#REF!</definedName>
    <definedName name="SCENARIO_ACTUAL">[3]ControlSheet!$E$13</definedName>
    <definedName name="SCENARIO_BUDGET">[3]ControlSheet!$E$14</definedName>
    <definedName name="SCENARIO_BUDGET2">[3]ControlSheet!$E$15</definedName>
    <definedName name="Segment">'[4]Supporting Info'!$E$41:$E$101</definedName>
    <definedName name="TestYear">'[1]LDC Info'!$E$24</definedName>
    <definedName name="TIMEPERIOD">[3]ControlSheet!$E$16</definedName>
    <definedName name="v" localSheetId="0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bbbbbbbbb" localSheetId="0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YTD_AG_Actual">[5]YTD_AG!$B$4:$N$64</definedName>
    <definedName name="YTD_AG_Plan">[5]YTD_AG!$B$70:$N$99</definedName>
    <definedName name="YTD_AG_PY">[5]YTD_AG!$B$173:$N$233</definedName>
    <definedName name="YTD_AG_Target">[5]YTD_AG!$B$107:$N$167</definedName>
    <definedName name="YTD_AGU_Actual">[5]YTD_AG_Unit!$B$4:$N$34</definedName>
    <definedName name="YTD_AGU_Plan">[5]YTD_AG_Unit!$B$40:$N$70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" i="2" l="1"/>
  <c r="M56" i="2"/>
  <c r="K56" i="2"/>
  <c r="I56" i="2"/>
  <c r="D56" i="2"/>
  <c r="A56" i="2"/>
  <c r="M55" i="2"/>
  <c r="N55" i="2" s="1"/>
  <c r="L55" i="2"/>
  <c r="K55" i="2"/>
  <c r="I55" i="2"/>
  <c r="J55" i="2" s="1"/>
  <c r="H55" i="2"/>
  <c r="G55" i="2"/>
  <c r="E55" i="2"/>
  <c r="F55" i="2" s="1"/>
  <c r="D55" i="2"/>
  <c r="C55" i="2"/>
  <c r="B55" i="2"/>
  <c r="M54" i="2"/>
  <c r="N54" i="2" s="1"/>
  <c r="K54" i="2"/>
  <c r="L54" i="2" s="1"/>
  <c r="I54" i="2"/>
  <c r="J54" i="2" s="1"/>
  <c r="G54" i="2"/>
  <c r="H54" i="2" s="1"/>
  <c r="E54" i="2"/>
  <c r="F54" i="2" s="1"/>
  <c r="C54" i="2"/>
  <c r="B54" i="2"/>
  <c r="D54" i="2" s="1"/>
  <c r="N53" i="2"/>
  <c r="M53" i="2"/>
  <c r="K53" i="2"/>
  <c r="L53" i="2" s="1"/>
  <c r="J53" i="2"/>
  <c r="I53" i="2"/>
  <c r="G53" i="2"/>
  <c r="H53" i="2" s="1"/>
  <c r="F53" i="2"/>
  <c r="E53" i="2"/>
  <c r="C53" i="2"/>
  <c r="B53" i="2"/>
  <c r="D53" i="2" s="1"/>
  <c r="M52" i="2"/>
  <c r="N52" i="2" s="1"/>
  <c r="K52" i="2"/>
  <c r="L52" i="2" s="1"/>
  <c r="I52" i="2"/>
  <c r="J52" i="2" s="1"/>
  <c r="G52" i="2"/>
  <c r="H52" i="2" s="1"/>
  <c r="E52" i="2"/>
  <c r="F52" i="2" s="1"/>
  <c r="C52" i="2"/>
  <c r="D52" i="2" s="1"/>
  <c r="B52" i="2"/>
  <c r="M51" i="2"/>
  <c r="N51" i="2" s="1"/>
  <c r="L51" i="2"/>
  <c r="K51" i="2"/>
  <c r="I51" i="2"/>
  <c r="J51" i="2" s="1"/>
  <c r="H51" i="2"/>
  <c r="G51" i="2"/>
  <c r="E51" i="2"/>
  <c r="F51" i="2" s="1"/>
  <c r="D51" i="2"/>
  <c r="C51" i="2"/>
  <c r="B51" i="2"/>
  <c r="M50" i="2"/>
  <c r="M57" i="2" s="1"/>
  <c r="M59" i="2" s="1"/>
  <c r="N64" i="2" s="1"/>
  <c r="K50" i="2"/>
  <c r="L50" i="2" s="1"/>
  <c r="I50" i="2"/>
  <c r="I57" i="2" s="1"/>
  <c r="I59" i="2" s="1"/>
  <c r="G50" i="2"/>
  <c r="H50" i="2" s="1"/>
  <c r="E50" i="2"/>
  <c r="F50" i="2" s="1"/>
  <c r="C50" i="2"/>
  <c r="B50" i="2"/>
  <c r="D50" i="2" s="1"/>
  <c r="N49" i="2"/>
  <c r="M49" i="2"/>
  <c r="K49" i="2"/>
  <c r="L49" i="2" s="1"/>
  <c r="J49" i="2"/>
  <c r="I49" i="2"/>
  <c r="G49" i="2"/>
  <c r="H49" i="2" s="1"/>
  <c r="F49" i="2"/>
  <c r="E49" i="2"/>
  <c r="C49" i="2"/>
  <c r="C57" i="2" s="1"/>
  <c r="C59" i="2" s="1"/>
  <c r="B49" i="2"/>
  <c r="D49" i="2" s="1"/>
  <c r="M48" i="2"/>
  <c r="K48" i="2"/>
  <c r="I48" i="2"/>
  <c r="G48" i="2"/>
  <c r="E48" i="2"/>
  <c r="C48" i="2"/>
  <c r="B48" i="2"/>
  <c r="H43" i="2"/>
  <c r="G43" i="2"/>
  <c r="F43" i="2"/>
  <c r="E43" i="2"/>
  <c r="G56" i="2" s="1"/>
  <c r="D43" i="2"/>
  <c r="E56" i="2" s="1"/>
  <c r="F56" i="2" s="1"/>
  <c r="C43" i="2"/>
  <c r="B43" i="2"/>
  <c r="H42" i="2"/>
  <c r="G42" i="2"/>
  <c r="F42" i="2"/>
  <c r="E42" i="2"/>
  <c r="D42" i="2"/>
  <c r="C42" i="2"/>
  <c r="B42" i="2"/>
  <c r="H41" i="2"/>
  <c r="G41" i="2"/>
  <c r="F41" i="2"/>
  <c r="E41" i="2"/>
  <c r="D41" i="2"/>
  <c r="C41" i="2"/>
  <c r="B41" i="2"/>
  <c r="H40" i="2"/>
  <c r="G40" i="2"/>
  <c r="F40" i="2"/>
  <c r="E40" i="2"/>
  <c r="D40" i="2"/>
  <c r="C40" i="2"/>
  <c r="B40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7" i="2"/>
  <c r="G37" i="2"/>
  <c r="F37" i="2"/>
  <c r="E37" i="2"/>
  <c r="D37" i="2"/>
  <c r="C37" i="2"/>
  <c r="B37" i="2"/>
  <c r="H36" i="2"/>
  <c r="H44" i="2" s="1"/>
  <c r="H45" i="2" s="1"/>
  <c r="G36" i="2"/>
  <c r="G44" i="2" s="1"/>
  <c r="F36" i="2"/>
  <c r="F44" i="2" s="1"/>
  <c r="E36" i="2"/>
  <c r="E44" i="2" s="1"/>
  <c r="D36" i="2"/>
  <c r="D44" i="2" s="1"/>
  <c r="D45" i="2" s="1"/>
  <c r="C36" i="2"/>
  <c r="C44" i="2" s="1"/>
  <c r="B36" i="2"/>
  <c r="H35" i="2"/>
  <c r="G35" i="2"/>
  <c r="F35" i="2"/>
  <c r="E35" i="2"/>
  <c r="D35" i="2"/>
  <c r="C35" i="2"/>
  <c r="B35" i="2"/>
  <c r="B31" i="2"/>
  <c r="B44" i="2" s="1"/>
  <c r="H27" i="2"/>
  <c r="E26" i="2"/>
  <c r="H25" i="2"/>
  <c r="H26" i="2" s="1"/>
  <c r="G25" i="2"/>
  <c r="G26" i="2" s="1"/>
  <c r="F25" i="2"/>
  <c r="F26" i="2" s="1"/>
  <c r="E25" i="2"/>
  <c r="E28" i="2" s="1"/>
  <c r="D25" i="2"/>
  <c r="D26" i="2" s="1"/>
  <c r="C25" i="2"/>
  <c r="C28" i="2" s="1"/>
  <c r="C31" i="2" s="1"/>
  <c r="B25" i="2"/>
  <c r="F18" i="2"/>
  <c r="H17" i="2"/>
  <c r="H19" i="2" s="1"/>
  <c r="G17" i="2"/>
  <c r="G18" i="2" s="1"/>
  <c r="F17" i="2"/>
  <c r="E17" i="2"/>
  <c r="E18" i="2" s="1"/>
  <c r="D17" i="2"/>
  <c r="D18" i="2" s="1"/>
  <c r="C17" i="2"/>
  <c r="B17" i="2"/>
  <c r="F45" i="2" l="1"/>
  <c r="H56" i="2"/>
  <c r="H57" i="2" s="1"/>
  <c r="H59" i="2" s="1"/>
  <c r="H60" i="2" s="1"/>
  <c r="H61" i="2" s="1"/>
  <c r="G45" i="2"/>
  <c r="D57" i="2"/>
  <c r="D59" i="2" s="1"/>
  <c r="F28" i="2"/>
  <c r="F57" i="2"/>
  <c r="F59" i="2" s="1"/>
  <c r="F60" i="2" s="1"/>
  <c r="F61" i="2" s="1"/>
  <c r="E57" i="2"/>
  <c r="E59" i="2" s="1"/>
  <c r="G28" i="2"/>
  <c r="G31" i="2" s="1"/>
  <c r="J50" i="2"/>
  <c r="N50" i="2"/>
  <c r="L56" i="2"/>
  <c r="L57" i="2" s="1"/>
  <c r="L59" i="2" s="1"/>
  <c r="L60" i="2" s="1"/>
  <c r="L61" i="2" s="1"/>
  <c r="H18" i="2"/>
  <c r="D28" i="2"/>
  <c r="H28" i="2"/>
  <c r="F29" i="2"/>
  <c r="K57" i="2"/>
  <c r="K59" i="2" s="1"/>
  <c r="E31" i="2"/>
  <c r="E45" i="2"/>
  <c r="F31" i="2"/>
  <c r="F32" i="2" s="1"/>
  <c r="J56" i="2"/>
  <c r="J57" i="2" s="1"/>
  <c r="J59" i="2" s="1"/>
  <c r="J60" i="2" s="1"/>
  <c r="J61" i="2" s="1"/>
  <c r="N56" i="2"/>
  <c r="G57" i="2"/>
  <c r="G59" i="2" s="1"/>
  <c r="G29" i="2" l="1"/>
  <c r="H31" i="2"/>
  <c r="H32" i="2" s="1"/>
  <c r="H29" i="2"/>
  <c r="N57" i="2"/>
  <c r="N59" i="2" s="1"/>
  <c r="N60" i="2" s="1"/>
  <c r="D31" i="2"/>
  <c r="D32" i="2" s="1"/>
  <c r="D29" i="2"/>
  <c r="E29" i="2"/>
  <c r="G32" i="2"/>
  <c r="E32" i="2" l="1"/>
  <c r="N61" i="2"/>
  <c r="N63" i="2" s="1"/>
  <c r="N62" i="2"/>
</calcChain>
</file>

<file path=xl/sharedStrings.xml><?xml version="1.0" encoding="utf-8"?>
<sst xmlns="http://schemas.openxmlformats.org/spreadsheetml/2006/main" count="67" uniqueCount="44">
  <si>
    <t>Compound Annual Growth Rate for all years</t>
  </si>
  <si>
    <t>Simple average of % variance for all years</t>
  </si>
  <si>
    <t xml:space="preserve">Percent change (year over year) </t>
  </si>
  <si>
    <t xml:space="preserve">Variance from previous year </t>
  </si>
  <si>
    <t xml:space="preserve">Total Recoverable OM&amp;A Expenses </t>
  </si>
  <si>
    <t>Adjustments for Total non-recoverable items (from Appendices 2-JA and 2-JB)</t>
  </si>
  <si>
    <t xml:space="preserve">Total OM&amp;A Expenses </t>
  </si>
  <si>
    <t>Donations</t>
  </si>
  <si>
    <t>Taxes Other Than Income Taxes</t>
  </si>
  <si>
    <t xml:space="preserve">Administrative and General </t>
  </si>
  <si>
    <t xml:space="preserve">Community Relations </t>
  </si>
  <si>
    <t xml:space="preserve">Billing and Collecting </t>
  </si>
  <si>
    <t xml:space="preserve">Maintenance </t>
  </si>
  <si>
    <t>Operations</t>
  </si>
  <si>
    <t>Variance 2020 Test vs. 2019 Bridge</t>
  </si>
  <si>
    <t>Variance 2019 Bridge vs. 2018 Actuals</t>
  </si>
  <si>
    <t>Variance 2018 Actuals vs. 2017 Actuals</t>
  </si>
  <si>
    <t>Variance 2017 Actuals vs. 2016 Actuals</t>
  </si>
  <si>
    <t>Variance 2016 Actuals vs. 2015 Actuals</t>
  </si>
  <si>
    <t>Variance 2015 BA - 2015 Actuals</t>
  </si>
  <si>
    <t>%Change (year over year)</t>
  </si>
  <si>
    <t>Total</t>
  </si>
  <si>
    <t>Cash vs. Accrual OPEB and Monthly Billing</t>
  </si>
  <si>
    <t>Administrative and General</t>
  </si>
  <si>
    <t>Community Relations</t>
  </si>
  <si>
    <t>Billing and Collecting</t>
  </si>
  <si>
    <t>Maintenance</t>
  </si>
  <si>
    <t>Total - including Cash vs. Accrual OPEB and Monthly Billing</t>
  </si>
  <si>
    <t>%Change (Test Year vs 
Last Rebasing Year - Actual)</t>
  </si>
  <si>
    <t>SubTotal</t>
  </si>
  <si>
    <t>%Change (Test Year vs Last Rebasing Year - Actual)</t>
  </si>
  <si>
    <t>MIFRS</t>
  </si>
  <si>
    <t>Reporting Basis</t>
  </si>
  <si>
    <t>2019 Bridge Year</t>
  </si>
  <si>
    <t>2018 Actuals</t>
  </si>
  <si>
    <t>2017 Actuals</t>
  </si>
  <si>
    <t>2016 Actuals</t>
  </si>
  <si>
    <t>2015 Actuals</t>
  </si>
  <si>
    <t>Last Rebasing Year (2015 Board-Approved)</t>
  </si>
  <si>
    <t>(in $ Millions)</t>
  </si>
  <si>
    <t>Summary of Recoverable OM&amp;A Expenses</t>
  </si>
  <si>
    <t>OEB Appendix 2-JA</t>
  </si>
  <si>
    <t>Test Year</t>
  </si>
  <si>
    <t xml:space="preserve">Percent Change:
Test year vs. Most Current Actual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</si>
</sst>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(* #,##0.00_);_(* \(#,##0.00\);_(* &quot;-&quot;??_);_(@_)"/>
    <numFmt numFmtId="166" formatCode="_(&quot;$&quot;* #,##0.0,,_);_(&quot;$&quot;* \(#,##0.0,,\);_(* &quot;-&quot;??_);_(@_)"/>
    <numFmt numFmtId="167" formatCode="_(&quot;$&quot;* #,##0.00_);_(&quot;$&quot;* \(#,##0.00\);_(&quot;$&quot;* &quot;-&quot;??_);_(@_)"/>
    <numFmt numFmtId="168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i/>
      <sz val="9"/>
      <color rgb="FFFF000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lightDown">
        <bgColor theme="0" tint="-0.24997711111789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</cellStyleXfs>
  <cellXfs count="75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5" fillId="0" borderId="0" xfId="4" applyFont="1" applyFill="1" applyBorder="1" applyAlignment="1">
      <alignment vertical="center" wrapText="1"/>
    </xf>
    <xf numFmtId="10" fontId="5" fillId="0" borderId="0" xfId="4" applyNumberFormat="1" applyFont="1" applyFill="1" applyBorder="1" applyAlignment="1">
      <alignment vertical="center" wrapText="1"/>
    </xf>
    <xf numFmtId="0" fontId="6" fillId="0" borderId="1" xfId="4" applyFont="1" applyFill="1" applyBorder="1" applyAlignment="1">
      <alignment vertical="center" wrapText="1"/>
    </xf>
    <xf numFmtId="164" fontId="5" fillId="0" borderId="2" xfId="3" applyNumberFormat="1" applyFont="1" applyFill="1" applyBorder="1" applyAlignment="1">
      <alignment vertical="center" wrapText="1"/>
    </xf>
    <xf numFmtId="3" fontId="7" fillId="2" borderId="3" xfId="1" applyNumberFormat="1" applyFont="1" applyFill="1" applyBorder="1" applyAlignment="1">
      <alignment vertical="center" wrapText="1"/>
    </xf>
    <xf numFmtId="0" fontId="6" fillId="0" borderId="4" xfId="4" applyFont="1" applyBorder="1" applyAlignment="1">
      <alignment vertical="center" wrapText="1"/>
    </xf>
    <xf numFmtId="164" fontId="5" fillId="0" borderId="5" xfId="3" applyNumberFormat="1" applyFont="1" applyFill="1" applyBorder="1" applyAlignment="1">
      <alignment vertical="center" wrapText="1"/>
    </xf>
    <xf numFmtId="3" fontId="7" fillId="2" borderId="6" xfId="1" applyNumberFormat="1" applyFont="1" applyFill="1" applyBorder="1" applyAlignment="1">
      <alignment vertical="center" wrapText="1"/>
    </xf>
    <xf numFmtId="0" fontId="6" fillId="0" borderId="7" xfId="4" applyFont="1" applyBorder="1" applyAlignment="1">
      <alignment vertical="center" wrapText="1"/>
    </xf>
    <xf numFmtId="0" fontId="6" fillId="0" borderId="8" xfId="4" applyFont="1" applyBorder="1" applyAlignment="1">
      <alignment vertical="center" wrapText="1"/>
    </xf>
    <xf numFmtId="164" fontId="5" fillId="0" borderId="6" xfId="3" applyNumberFormat="1" applyFont="1" applyFill="1" applyBorder="1" applyAlignment="1">
      <alignment vertical="center" wrapText="1"/>
    </xf>
    <xf numFmtId="166" fontId="0" fillId="0" borderId="0" xfId="0" applyNumberFormat="1"/>
    <xf numFmtId="166" fontId="5" fillId="0" borderId="9" xfId="2" applyNumberFormat="1" applyFont="1" applyBorder="1" applyAlignment="1">
      <alignment vertical="center" wrapText="1"/>
    </xf>
    <xf numFmtId="166" fontId="5" fillId="0" borderId="4" xfId="2" applyNumberFormat="1" applyFont="1" applyBorder="1" applyAlignment="1">
      <alignment vertical="center" wrapText="1"/>
    </xf>
    <xf numFmtId="166" fontId="6" fillId="0" borderId="8" xfId="4" applyNumberFormat="1" applyFont="1" applyBorder="1" applyAlignment="1">
      <alignment vertical="center" wrapText="1"/>
    </xf>
    <xf numFmtId="166" fontId="6" fillId="0" borderId="7" xfId="4" applyNumberFormat="1" applyFont="1" applyBorder="1" applyAlignment="1">
      <alignment vertical="center" wrapText="1"/>
    </xf>
    <xf numFmtId="166" fontId="5" fillId="0" borderId="5" xfId="2" applyNumberFormat="1" applyFont="1" applyBorder="1" applyAlignment="1">
      <alignment vertical="center" wrapText="1"/>
    </xf>
    <xf numFmtId="166" fontId="5" fillId="0" borderId="6" xfId="2" applyNumberFormat="1" applyFont="1" applyBorder="1" applyAlignment="1">
      <alignment vertical="center" wrapText="1"/>
    </xf>
    <xf numFmtId="166" fontId="5" fillId="0" borderId="10" xfId="2" applyNumberFormat="1" applyFont="1" applyBorder="1" applyAlignment="1">
      <alignment vertical="center" wrapText="1"/>
    </xf>
    <xf numFmtId="166" fontId="5" fillId="0" borderId="11" xfId="2" applyNumberFormat="1" applyFont="1" applyBorder="1" applyAlignment="1">
      <alignment vertical="center" wrapText="1"/>
    </xf>
    <xf numFmtId="166" fontId="7" fillId="0" borderId="6" xfId="2" applyNumberFormat="1" applyFont="1" applyBorder="1" applyAlignment="1">
      <alignment vertical="center" wrapText="1"/>
    </xf>
    <xf numFmtId="166" fontId="8" fillId="0" borderId="7" xfId="5" applyNumberFormat="1" applyFont="1" applyBorder="1" applyAlignment="1">
      <alignment vertical="center" wrapText="1"/>
    </xf>
    <xf numFmtId="166" fontId="7" fillId="0" borderId="11" xfId="2" applyNumberFormat="1" applyFont="1" applyBorder="1" applyAlignment="1">
      <alignment vertical="center" wrapText="1"/>
    </xf>
    <xf numFmtId="166" fontId="6" fillId="0" borderId="12" xfId="4" applyNumberFormat="1" applyFont="1" applyBorder="1" applyAlignment="1">
      <alignment vertical="center" wrapText="1"/>
    </xf>
    <xf numFmtId="0" fontId="6" fillId="0" borderId="13" xfId="4" applyFont="1" applyBorder="1" applyAlignment="1">
      <alignment horizontal="center" vertical="center" wrapText="1"/>
    </xf>
    <xf numFmtId="0" fontId="6" fillId="0" borderId="14" xfId="4" applyFont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164" fontId="7" fillId="0" borderId="17" xfId="3" applyNumberFormat="1" applyFont="1" applyBorder="1" applyAlignment="1">
      <alignment vertical="center" wrapText="1"/>
    </xf>
    <xf numFmtId="164" fontId="7" fillId="0" borderId="3" xfId="3" applyNumberFormat="1" applyFont="1" applyBorder="1" applyAlignment="1">
      <alignment vertical="center" wrapText="1"/>
    </xf>
    <xf numFmtId="164" fontId="7" fillId="2" borderId="3" xfId="3" applyNumberFormat="1" applyFont="1" applyFill="1" applyBorder="1" applyAlignment="1">
      <alignment vertical="center" wrapText="1"/>
    </xf>
    <xf numFmtId="0" fontId="7" fillId="0" borderId="18" xfId="5" applyFont="1" applyBorder="1" applyAlignment="1">
      <alignment vertical="center" wrapText="1"/>
    </xf>
    <xf numFmtId="166" fontId="0" fillId="0" borderId="0" xfId="0" applyNumberFormat="1" applyAlignment="1">
      <alignment vertical="center" wrapText="1"/>
    </xf>
    <xf numFmtId="166" fontId="8" fillId="0" borderId="5" xfId="2" applyNumberFormat="1" applyFont="1" applyBorder="1" applyAlignment="1">
      <alignment vertical="center" wrapText="1"/>
    </xf>
    <xf numFmtId="166" fontId="8" fillId="0" borderId="6" xfId="2" applyNumberFormat="1" applyFont="1" applyBorder="1" applyAlignment="1">
      <alignment vertical="center" wrapText="1"/>
    </xf>
    <xf numFmtId="166" fontId="7" fillId="0" borderId="5" xfId="2" applyNumberFormat="1" applyFont="1" applyBorder="1" applyAlignment="1">
      <alignment vertical="center" wrapText="1"/>
    </xf>
    <xf numFmtId="0" fontId="7" fillId="0" borderId="7" xfId="5" applyFont="1" applyBorder="1" applyAlignment="1">
      <alignment vertical="center" wrapText="1"/>
    </xf>
    <xf numFmtId="166" fontId="7" fillId="0" borderId="7" xfId="5" applyNumberFormat="1" applyFont="1" applyBorder="1" applyAlignment="1">
      <alignment vertical="center" wrapText="1"/>
    </xf>
    <xf numFmtId="0" fontId="8" fillId="0" borderId="19" xfId="5" applyFont="1" applyFill="1" applyBorder="1" applyAlignment="1">
      <alignment horizontal="center" vertical="center" wrapText="1"/>
    </xf>
    <xf numFmtId="0" fontId="8" fillId="0" borderId="20" xfId="5" applyFont="1" applyFill="1" applyBorder="1" applyAlignment="1">
      <alignment horizontal="center" vertical="center" wrapText="1"/>
    </xf>
    <xf numFmtId="0" fontId="7" fillId="0" borderId="21" xfId="5" applyFont="1" applyFill="1" applyBorder="1" applyAlignment="1">
      <alignment vertical="center" wrapText="1"/>
    </xf>
    <xf numFmtId="0" fontId="3" fillId="0" borderId="0" xfId="5" applyAlignment="1">
      <alignment vertical="center" wrapText="1"/>
    </xf>
    <xf numFmtId="0" fontId="0" fillId="0" borderId="0" xfId="0" applyFill="1" applyBorder="1" applyAlignment="1">
      <alignment vertical="center" wrapText="1"/>
    </xf>
    <xf numFmtId="168" fontId="9" fillId="0" borderId="0" xfId="1" applyNumberFormat="1" applyFont="1" applyAlignment="1">
      <alignment vertical="center" wrapText="1"/>
    </xf>
    <xf numFmtId="168" fontId="3" fillId="0" borderId="0" xfId="1" applyNumberFormat="1" applyFont="1" applyAlignment="1">
      <alignment vertical="center" wrapText="1"/>
    </xf>
    <xf numFmtId="0" fontId="8" fillId="0" borderId="7" xfId="5" applyFont="1" applyBorder="1" applyAlignment="1">
      <alignment vertical="center" wrapText="1"/>
    </xf>
    <xf numFmtId="166" fontId="7" fillId="3" borderId="10" xfId="2" applyNumberFormat="1" applyFont="1" applyFill="1" applyBorder="1" applyAlignment="1">
      <alignment vertical="center" wrapText="1"/>
    </xf>
    <xf numFmtId="166" fontId="7" fillId="3" borderId="11" xfId="2" applyNumberFormat="1" applyFont="1" applyFill="1" applyBorder="1" applyAlignment="1">
      <alignment vertical="center" wrapText="1"/>
    </xf>
    <xf numFmtId="166" fontId="7" fillId="0" borderId="12" xfId="5" applyNumberFormat="1" applyFont="1" applyBorder="1" applyAlignment="1">
      <alignment vertical="center" wrapText="1"/>
    </xf>
    <xf numFmtId="164" fontId="7" fillId="0" borderId="5" xfId="3" applyNumberFormat="1" applyFont="1" applyBorder="1" applyAlignment="1">
      <alignment vertical="center" wrapText="1"/>
    </xf>
    <xf numFmtId="164" fontId="7" fillId="0" borderId="6" xfId="3" applyNumberFormat="1" applyFont="1" applyBorder="1" applyAlignment="1">
      <alignment vertical="center" wrapText="1"/>
    </xf>
    <xf numFmtId="164" fontId="7" fillId="2" borderId="6" xfId="3" applyNumberFormat="1" applyFont="1" applyFill="1" applyBorder="1" applyAlignment="1">
      <alignment vertical="center" wrapText="1"/>
    </xf>
    <xf numFmtId="166" fontId="7" fillId="3" borderId="5" xfId="2" applyNumberFormat="1" applyFont="1" applyFill="1" applyBorder="1" applyAlignment="1">
      <alignment vertical="center" wrapText="1"/>
    </xf>
    <xf numFmtId="166" fontId="7" fillId="3" borderId="6" xfId="2" applyNumberFormat="1" applyFont="1" applyFill="1" applyBorder="1" applyAlignment="1">
      <alignment vertical="center" wrapText="1"/>
    </xf>
    <xf numFmtId="166" fontId="7" fillId="3" borderId="20" xfId="2" applyNumberFormat="1" applyFont="1" applyFill="1" applyBorder="1" applyAlignment="1">
      <alignment vertical="center" wrapText="1"/>
    </xf>
    <xf numFmtId="164" fontId="7" fillId="0" borderId="22" xfId="3" applyNumberFormat="1" applyFont="1" applyBorder="1" applyAlignment="1">
      <alignment vertical="center" wrapText="1"/>
    </xf>
    <xf numFmtId="166" fontId="7" fillId="0" borderId="21" xfId="5" applyNumberFormat="1" applyFont="1" applyBorder="1" applyAlignment="1">
      <alignment vertical="center" wrapText="1"/>
    </xf>
    <xf numFmtId="0" fontId="4" fillId="4" borderId="23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10" fillId="0" borderId="15" xfId="5" applyFont="1" applyFill="1" applyBorder="1" applyAlignment="1">
      <alignment vertical="center" wrapText="1"/>
    </xf>
    <xf numFmtId="0" fontId="4" fillId="0" borderId="23" xfId="6" applyFont="1" applyFill="1" applyBorder="1" applyAlignment="1">
      <alignment horizontal="center" vertical="center" wrapText="1"/>
    </xf>
    <xf numFmtId="0" fontId="4" fillId="0" borderId="14" xfId="6" applyFont="1" applyFill="1" applyBorder="1" applyAlignment="1">
      <alignment horizontal="center" vertical="center" wrapText="1"/>
    </xf>
    <xf numFmtId="0" fontId="4" fillId="0" borderId="14" xfId="7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24" xfId="5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164" fontId="7" fillId="0" borderId="2" xfId="3" applyNumberFormat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Comma" xfId="1" builtinId="3"/>
    <cellStyle name="Currency" xfId="2" builtinId="4"/>
    <cellStyle name="Normal" xfId="0" builtinId="0"/>
    <cellStyle name="Normal 2" xfId="5" xr:uid="{9952EE94-F38A-48EF-B438-7A1331F55C89}"/>
    <cellStyle name="Normal 3" xfId="4" xr:uid="{8B8633F7-E5E3-4FD5-B64F-F77AD44E88A3}"/>
    <cellStyle name="Normal 8" xfId="7" xr:uid="{8BC2C0B1-08DE-4331-9B7D-CD9EC240FAB8}"/>
    <cellStyle name="Normal 9" xfId="6" xr:uid="{BE89ACE5-5B03-48AC-9056-1D181BC6A56B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rontohydro.com\YDrive\pw_working\bpapazova\d0147403\Filing_Requirements_Chapter2_Appendices_f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rontohydro.com\YDrive\THESL\Finance\Internal\Team\Ahmed%20Jawaid\1.%20Month%20End\2015\5.%20May\2.%20Reporting\2.%20Divisional%20Report\0515%20-%20Bubble%20Chart%20by%20A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rontohydro.com\YDrive\THESL\Finance\Internal\Activities%20and%20Projects\2015\Actuals\Q1\02%20Feb\Divisional%20Reports\EIP\Div_Rpt%20_2015-03-06%20EIP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rontohydro.com\YDrive\DOCUME~1\iyu\LOCALS~1\Temp\XPgrpwise\SOU%202014%20&amp;%202015%20CIR%20Upda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rontohydro.com\YDrive\THESL\Finance\Internal\Team\Ahmed%20Jawaid\OPEX%20EWP%20Program%20Delivery%20Report\EWP%20OPEX%20Program%20Delivery%20Report%20-%20Mast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 refreshError="1">
        <row r="24">
          <cell r="E24">
            <v>2014</v>
          </cell>
        </row>
        <row r="26">
          <cell r="E26">
            <v>2013</v>
          </cell>
        </row>
        <row r="28">
          <cell r="E28">
            <v>2009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V_Data"/>
      <sheetName val="Bubble (EO)"/>
      <sheetName val="Pivot"/>
      <sheetName val="Input"/>
      <sheetName val="Essbase query"/>
      <sheetName val="Map-EE"/>
      <sheetName val="Map_AG"/>
      <sheetName val="Sheet3"/>
    </sheetNames>
    <sheetDataSet>
      <sheetData sheetId="0" refreshError="1"/>
      <sheetData sheetId="1">
        <row r="2">
          <cell r="N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ver"/>
      <sheetName val="SecA_Exec_Sum"/>
      <sheetName val="SecB_Outlook"/>
      <sheetName val="SecC_OpEx"/>
      <sheetName val="SecD_CapEx"/>
      <sheetName val="SecE_OI"/>
      <sheetName val="SUMMARIES"/>
      <sheetName val="VARIANCE"/>
      <sheetName val="CX-SC-1-V0_SV"/>
      <sheetName val="CX-SC-1-V0_SV_Frm"/>
      <sheetName val="HC-TYPE1-V0_SV"/>
      <sheetName val="HC-TYPE1-V0_SV_Frm"/>
      <sheetName val="IS-TYPE-2-V0_SV"/>
      <sheetName val="IS-TYPE-2-V0_SV_Frm"/>
      <sheetName val="IS-TYPE-3-V0_SV"/>
      <sheetName val="IS-TYPE-3-V0_SV_Frm"/>
      <sheetName val="LBR-1-V0_SV"/>
      <sheetName val="LBR-1-V0_SV_Frm"/>
      <sheetName val="LBR-2-V0_SV"/>
      <sheetName val="LBR-2-V0_SV_Frm"/>
      <sheetName val="OI-TYPE-1-V0_SV"/>
      <sheetName val="OI-TYPE-1-V0_SV_Frm"/>
      <sheetName val="OX-DIV-1-V0_SV"/>
      <sheetName val="OX-DIV-1-V0_SV_Frm"/>
      <sheetName val="OX-DIV-2-V0_SV"/>
      <sheetName val="OX-DIV-2-V0_SV_Frm"/>
      <sheetName val="OX-SC-1-V0_SV"/>
      <sheetName val="OX-SC-1-V0_SV_Frm"/>
      <sheetName val="OX-TYPE-2-V0_SV"/>
      <sheetName val="OX-TYPE-2-V0_SV_Frm"/>
      <sheetName val="OX-TYPE-3-V0_SV"/>
      <sheetName val="OX-TYPE-3-V0_SV_Frm"/>
      <sheetName val="OX-WTRFL-1-V0_SV"/>
      <sheetName val="OX-WTRFL-1-V0_SV_Frm"/>
      <sheetName val="RC-LIST-1-V0_SV"/>
      <sheetName val="ControlSheetList"/>
      <sheetName val="InactiveRC"/>
    </sheetNames>
    <sheetDataSet>
      <sheetData sheetId="0">
        <row r="8">
          <cell r="E8" t="str">
            <v>FY15</v>
          </cell>
        </row>
        <row r="9">
          <cell r="E9" t="str">
            <v>FY14</v>
          </cell>
        </row>
        <row r="13">
          <cell r="E13" t="str">
            <v>Actual</v>
          </cell>
        </row>
        <row r="14">
          <cell r="E14" t="str">
            <v>Target</v>
          </cell>
        </row>
        <row r="15">
          <cell r="E15" t="str">
            <v>Budget</v>
          </cell>
        </row>
        <row r="16">
          <cell r="E16" t="str">
            <v>Feb</v>
          </cell>
        </row>
        <row r="22">
          <cell r="E22" t="str">
            <v>EC_E&amp;INVST_PLN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_Template"/>
      <sheetName val="SOU_Template (2)"/>
      <sheetName val="Supporting Info"/>
      <sheetName val="BS Groups"/>
      <sheetName val="THESL RC"/>
      <sheetName val="EE"/>
      <sheetName val="RC List"/>
      <sheetName val="ELLIPSE SAP MAPPING"/>
      <sheetName val="Sheet1"/>
      <sheetName val="OEBacct_Ellipseacct"/>
      <sheetName val="Sheet3"/>
      <sheetName val="Pivot"/>
    </sheetNames>
    <sheetDataSet>
      <sheetData sheetId="0" refreshError="1"/>
      <sheetData sheetId="1" refreshError="1"/>
      <sheetData sheetId="2" refreshError="1">
        <row r="15">
          <cell r="A15" t="str">
            <v>Asset-Current</v>
          </cell>
        </row>
        <row r="16">
          <cell r="A16" t="str">
            <v>Asset-Capital</v>
          </cell>
          <cell r="E16" t="str">
            <v>Revenue-Dist.</v>
          </cell>
        </row>
        <row r="17">
          <cell r="A17" t="str">
            <v>Asset-Regulatory</v>
          </cell>
          <cell r="E17" t="str">
            <v>Revenue-COP</v>
          </cell>
        </row>
        <row r="18">
          <cell r="A18" t="str">
            <v>Asset-Non Curr.</v>
          </cell>
          <cell r="E18" t="str">
            <v>Cost of Power</v>
          </cell>
        </row>
        <row r="19">
          <cell r="A19" t="str">
            <v>Asset-CWIP</v>
          </cell>
          <cell r="E19" t="str">
            <v>Revenue Offsets</v>
          </cell>
        </row>
        <row r="20">
          <cell r="A20" t="str">
            <v>Asset-Other</v>
          </cell>
          <cell r="E20" t="str">
            <v>OM&amp;A</v>
          </cell>
        </row>
        <row r="21">
          <cell r="A21" t="str">
            <v>Liab.-Current</v>
          </cell>
          <cell r="E21" t="str">
            <v>PILS</v>
          </cell>
        </row>
        <row r="22">
          <cell r="A22" t="str">
            <v>Liab.-Regulatory</v>
          </cell>
          <cell r="E22" t="str">
            <v>Dep./Amort.</v>
          </cell>
        </row>
        <row r="23">
          <cell r="A23" t="str">
            <v>Liab.-Non Curr.</v>
          </cell>
          <cell r="E23" t="str">
            <v>Interest Inc.</v>
          </cell>
        </row>
        <row r="24">
          <cell r="A24" t="str">
            <v>Equity</v>
          </cell>
          <cell r="E24" t="str">
            <v>Interest Exp.</v>
          </cell>
        </row>
        <row r="25">
          <cell r="A25" t="str">
            <v>Revenue</v>
          </cell>
          <cell r="E25" t="str">
            <v>Unusual Gain/(Loss)</v>
          </cell>
        </row>
        <row r="26">
          <cell r="A26" t="str">
            <v>Revenue-Dist.</v>
          </cell>
          <cell r="E26" t="str">
            <v>Asset-Current</v>
          </cell>
        </row>
        <row r="27">
          <cell r="A27" t="str">
            <v>Revenue-DB</v>
          </cell>
          <cell r="E27" t="str">
            <v>Asset-Capital</v>
          </cell>
        </row>
        <row r="28">
          <cell r="A28" t="str">
            <v>Revenue-COP</v>
          </cell>
          <cell r="E28" t="str">
            <v>Asset-Regulatory</v>
          </cell>
        </row>
        <row r="29">
          <cell r="A29" t="str">
            <v>Other Income</v>
          </cell>
          <cell r="E29" t="str">
            <v>Asset-Non Curr.</v>
          </cell>
        </row>
        <row r="30">
          <cell r="A30" t="str">
            <v>Cost of Sales</v>
          </cell>
          <cell r="E30" t="str">
            <v>Asset-Other</v>
          </cell>
        </row>
        <row r="31">
          <cell r="A31" t="str">
            <v>Cost of Sales-DB</v>
          </cell>
          <cell r="E31" t="str">
            <v>Liab.-Current</v>
          </cell>
        </row>
        <row r="32">
          <cell r="A32" t="str">
            <v>Cost of Power</v>
          </cell>
          <cell r="E32" t="str">
            <v>Liab.-Regulatory</v>
          </cell>
        </row>
        <row r="33">
          <cell r="A33" t="str">
            <v>OPEX</v>
          </cell>
          <cell r="E33" t="str">
            <v>Liab.-Non Curr.</v>
          </cell>
        </row>
        <row r="34">
          <cell r="A34" t="str">
            <v>Tax Exp.</v>
          </cell>
          <cell r="E34" t="str">
            <v>Equity</v>
          </cell>
        </row>
        <row r="35">
          <cell r="A35" t="str">
            <v>Dep./Amort.</v>
          </cell>
        </row>
        <row r="36">
          <cell r="A36" t="str">
            <v>Interest Inc.</v>
          </cell>
        </row>
        <row r="37">
          <cell r="A37" t="str">
            <v>Interest Exp.</v>
          </cell>
        </row>
        <row r="38">
          <cell r="A38" t="str">
            <v>Other P&amp;L</v>
          </cell>
        </row>
        <row r="41">
          <cell r="E41" t="str">
            <v>Below-Grade Structure Maintenance (Seg)</v>
          </cell>
        </row>
        <row r="42">
          <cell r="E42" t="str">
            <v>Billing, Remittance &amp; Meter Data Management (Seg)</v>
          </cell>
        </row>
        <row r="43">
          <cell r="E43" t="str">
            <v>Building &amp; Stations Maintenance (Seg)</v>
          </cell>
        </row>
        <row r="44">
          <cell r="E44" t="str">
            <v>Cable Locates (Seg)</v>
          </cell>
        </row>
        <row r="45">
          <cell r="E45" t="str">
            <v>Cable Testing (Seg)</v>
          </cell>
        </row>
        <row r="46">
          <cell r="E46" t="str">
            <v>Capacity, Generation, Records, Investment &amp; Mtce and Reliability (Seg)</v>
          </cell>
        </row>
        <row r="47">
          <cell r="E47" t="str">
            <v>Collections (Seg)</v>
          </cell>
        </row>
        <row r="48">
          <cell r="E48" t="str">
            <v>Common Corporate Costs and Adjustments (Seg)</v>
          </cell>
        </row>
        <row r="49">
          <cell r="E49" t="str">
            <v>Communications &amp; Public Affairs (Seg)</v>
          </cell>
        </row>
        <row r="50">
          <cell r="E50" t="str">
            <v>Contractor Administration (Seg)</v>
          </cell>
        </row>
        <row r="51">
          <cell r="E51" t="str">
            <v>Control Centre (Seg)</v>
          </cell>
        </row>
        <row r="52">
          <cell r="E52" t="str">
            <v>Controllership (Seg)</v>
          </cell>
        </row>
        <row r="53">
          <cell r="E53" t="str">
            <v>Corporate, Commercial &amp; Real Property (Seg)</v>
          </cell>
        </row>
        <row r="54">
          <cell r="E54" t="str">
            <v>Customer Connections and Sustaining (Seg)</v>
          </cell>
        </row>
        <row r="55">
          <cell r="E55" t="str">
            <v>Customer Location Maintenance (Seg)</v>
          </cell>
        </row>
        <row r="56">
          <cell r="E56" t="str">
            <v>Customer Relationship Management (Seg)</v>
          </cell>
        </row>
        <row r="57">
          <cell r="E57" t="str">
            <v>Demand, Acquisition, Warehouse and Logistics (Seg)</v>
          </cell>
        </row>
        <row r="58">
          <cell r="E58" t="str">
            <v>Dispatch (Seg)</v>
          </cell>
        </row>
        <row r="59">
          <cell r="E59" t="str">
            <v>Emergency Field Response (Seg)</v>
          </cell>
        </row>
        <row r="60">
          <cell r="E60" t="str">
            <v>Employee Health &amp; Safety (Seg)</v>
          </cell>
        </row>
        <row r="61">
          <cell r="E61" t="str">
            <v>Equipment Services (Seg)</v>
          </cell>
        </row>
        <row r="62">
          <cell r="E62" t="str">
            <v>External Reporting (Seg)</v>
          </cell>
        </row>
        <row r="63">
          <cell r="E63" t="str">
            <v>Financial Services (Seg)</v>
          </cell>
        </row>
        <row r="64">
          <cell r="E64" t="str">
            <v>Former Street Lighting - Corrective (Seg)</v>
          </cell>
        </row>
        <row r="65">
          <cell r="E65" t="str">
            <v>Former Street Lighting - Emergency (Seg)</v>
          </cell>
        </row>
        <row r="66">
          <cell r="E66" t="str">
            <v>Grid Solutions &amp; EV's (Seg)</v>
          </cell>
        </row>
        <row r="67">
          <cell r="E67" t="str">
            <v>Insulator Washing (Seg)</v>
          </cell>
        </row>
        <row r="68">
          <cell r="E68" t="str">
            <v>Internal Work Execution (Seg)</v>
          </cell>
        </row>
        <row r="69">
          <cell r="E69" t="str">
            <v>IT Governance (Seg)</v>
          </cell>
        </row>
        <row r="70">
          <cell r="E70" t="str">
            <v>IT Operations (Seg)</v>
          </cell>
        </row>
        <row r="71">
          <cell r="E71" t="str">
            <v>Labour Relations &amp; Human Resources (Seg)</v>
          </cell>
        </row>
        <row r="72">
          <cell r="E72" t="str">
            <v>LEAP (Seg)</v>
          </cell>
        </row>
        <row r="73">
          <cell r="E73" t="str">
            <v>Lines and Stations Corrective Maintenance (Seg)</v>
          </cell>
        </row>
        <row r="74">
          <cell r="E74" t="str">
            <v>Litigation &amp; Claims (Seg)</v>
          </cell>
        </row>
        <row r="75">
          <cell r="E75" t="str">
            <v>Major Event Preparedness (Seg)</v>
          </cell>
        </row>
        <row r="76">
          <cell r="E76" t="str">
            <v>Management + Support (Seg)</v>
          </cell>
        </row>
        <row r="77">
          <cell r="E77" t="str">
            <v>Metering Services (Seg)</v>
          </cell>
        </row>
        <row r="78">
          <cell r="E78" t="str">
            <v>Network Protector Maintenance (Seg)</v>
          </cell>
        </row>
        <row r="79">
          <cell r="E79" t="str">
            <v>Overhead Line Patrols (Seg)</v>
          </cell>
        </row>
        <row r="80">
          <cell r="E80" t="str">
            <v>Overhead Switch Inspection (Seg)</v>
          </cell>
        </row>
        <row r="81">
          <cell r="E81" t="str">
            <v>Padmounted Equipment Maintenance (Seg)</v>
          </cell>
        </row>
        <row r="82">
          <cell r="E82" t="str">
            <v>Pole Inspections &amp; Treatments (Seg)</v>
          </cell>
        </row>
        <row r="83">
          <cell r="E83" t="str">
            <v>Project Execution (Seg)</v>
          </cell>
        </row>
        <row r="84">
          <cell r="E84" t="str">
            <v>Property Taxes (Seg)</v>
          </cell>
        </row>
        <row r="85">
          <cell r="E85" t="str">
            <v>Rates (Seg)</v>
          </cell>
        </row>
        <row r="86">
          <cell r="E86" t="str">
            <v>Regulatory Affairs (Seg)</v>
          </cell>
        </row>
        <row r="87">
          <cell r="E87" t="str">
            <v>Rentals &amp; Leases (Seg)</v>
          </cell>
        </row>
        <row r="88">
          <cell r="E88" t="str">
            <v>Security &amp; Enterprise Architecture (Seg)</v>
          </cell>
        </row>
        <row r="89">
          <cell r="E89" t="str">
            <v>SERM (Seg)</v>
          </cell>
        </row>
        <row r="90">
          <cell r="E90" t="str">
            <v>Standards &amp; Policies (Seg)</v>
          </cell>
        </row>
        <row r="91">
          <cell r="E91" t="str">
            <v>Station Auxilary Equipment Maintenance (Seg)</v>
          </cell>
        </row>
        <row r="92">
          <cell r="E92" t="str">
            <v>Stations (Seg)</v>
          </cell>
        </row>
        <row r="93">
          <cell r="E93" t="str">
            <v>Stations Switchgear Maintenance (Seg)</v>
          </cell>
        </row>
        <row r="94">
          <cell r="E94" t="str">
            <v>Storm and Major Event Damage (Seg)</v>
          </cell>
        </row>
        <row r="95">
          <cell r="E95" t="str">
            <v>Talent Acquisition &amp; Organizational Development (Seg)</v>
          </cell>
        </row>
        <row r="96">
          <cell r="E96" t="str">
            <v>Transformer Oil Reclamation (Seg)</v>
          </cell>
        </row>
        <row r="97">
          <cell r="E97" t="str">
            <v>TS &amp; MS Equipment Maintenance (Seg)</v>
          </cell>
        </row>
        <row r="98">
          <cell r="E98" t="str">
            <v>TS &amp; MS Inspections (Seg)</v>
          </cell>
        </row>
        <row r="99">
          <cell r="E99" t="str">
            <v>Utilities &amp; Communications (Seg)</v>
          </cell>
        </row>
        <row r="100">
          <cell r="E100" t="str">
            <v>Vault Access and Customer Isolations (Seg)</v>
          </cell>
        </row>
        <row r="101">
          <cell r="E101" t="str">
            <v>Vegetation Management (Seg)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aily OPEX Summary"/>
      <sheetName val="RC View"/>
      <sheetName val="O&amp;M Graphs"/>
      <sheetName val="Units Graphs"/>
      <sheetName val="Outlook Raw"/>
      <sheetName val="Units Raw"/>
      <sheetName val="Actuals - BI Pull"/>
      <sheetName val="DOS Graphs"/>
      <sheetName val="Outlook"/>
      <sheetName val="YTD_AG"/>
      <sheetName val="YTD_AG_Unit"/>
      <sheetName val="Q1v4"/>
      <sheetName val="Target"/>
      <sheetName val="PY Actuals"/>
      <sheetName val="Dates"/>
      <sheetName val="Mapping"/>
    </sheetNames>
    <sheetDataSet>
      <sheetData sheetId="0">
        <row r="3">
          <cell r="B3" t="str">
            <v>2015 Q1v4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 t="str">
            <v>RC.AG</v>
          </cell>
          <cell r="C4" t="str">
            <v>YTD Jan</v>
          </cell>
          <cell r="D4" t="str">
            <v>YTD Feb</v>
          </cell>
          <cell r="E4" t="str">
            <v>YTD Mar</v>
          </cell>
          <cell r="F4" t="str">
            <v>YTD Apr</v>
          </cell>
          <cell r="G4" t="str">
            <v>YTD May</v>
          </cell>
          <cell r="H4" t="str">
            <v>YTD Jun</v>
          </cell>
          <cell r="I4" t="str">
            <v>YTD Jul</v>
          </cell>
          <cell r="J4" t="str">
            <v>YTD Aug</v>
          </cell>
          <cell r="K4" t="str">
            <v>YTD Sep</v>
          </cell>
          <cell r="L4" t="str">
            <v>YTD Oct</v>
          </cell>
          <cell r="M4" t="str">
            <v>YTD Nov</v>
          </cell>
          <cell r="N4" t="str">
            <v>YTD Dec</v>
          </cell>
        </row>
        <row r="5">
          <cell r="B5" t="str">
            <v>3110.31</v>
          </cell>
          <cell r="C5">
            <v>188983.75000000003</v>
          </cell>
          <cell r="D5">
            <v>298606.06000000006</v>
          </cell>
          <cell r="E5">
            <v>352316.30000000005</v>
          </cell>
          <cell r="F5">
            <v>439957.45000000007</v>
          </cell>
          <cell r="G5">
            <v>464024.84000000008</v>
          </cell>
          <cell r="H5">
            <v>492446.59000000008</v>
          </cell>
          <cell r="I5">
            <v>555785.74000000011</v>
          </cell>
          <cell r="J5">
            <v>594073.29000000015</v>
          </cell>
          <cell r="K5">
            <v>597858.77000000014</v>
          </cell>
          <cell r="L5">
            <v>597858.77000000014</v>
          </cell>
          <cell r="M5">
            <v>597858.77000000014</v>
          </cell>
          <cell r="N5">
            <v>597858.77000000014</v>
          </cell>
        </row>
        <row r="6">
          <cell r="B6" t="str">
            <v>3110.32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3110.33</v>
          </cell>
          <cell r="C7">
            <v>637.52</v>
          </cell>
          <cell r="D7">
            <v>10344.920000000002</v>
          </cell>
          <cell r="E7">
            <v>14258.190000000002</v>
          </cell>
          <cell r="F7">
            <v>30359.86</v>
          </cell>
          <cell r="G7">
            <v>40271.589999999997</v>
          </cell>
          <cell r="H7">
            <v>58626.689999999995</v>
          </cell>
          <cell r="I7">
            <v>88900.049999999988</v>
          </cell>
          <cell r="J7">
            <v>119506.21999999999</v>
          </cell>
          <cell r="K7">
            <v>143924.9</v>
          </cell>
          <cell r="L7">
            <v>143924.9</v>
          </cell>
          <cell r="M7">
            <v>143924.9</v>
          </cell>
          <cell r="N7">
            <v>143924.9</v>
          </cell>
        </row>
        <row r="8">
          <cell r="B8" t="str">
            <v>3110.34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B9" t="str">
            <v>3110.35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B10" t="str">
            <v>3110.36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B11" t="str">
            <v>3160.31</v>
          </cell>
          <cell r="C11">
            <v>56867.270000000004</v>
          </cell>
          <cell r="D11">
            <v>143018.59999999998</v>
          </cell>
          <cell r="E11">
            <v>315175.08999999997</v>
          </cell>
          <cell r="F11">
            <v>411531.93</v>
          </cell>
          <cell r="G11">
            <v>488281.68</v>
          </cell>
          <cell r="H11">
            <v>551552.02</v>
          </cell>
          <cell r="I11">
            <v>624712.19999999995</v>
          </cell>
          <cell r="J11">
            <v>676162.5</v>
          </cell>
          <cell r="K11">
            <v>740112.36</v>
          </cell>
          <cell r="L11">
            <v>740112.36</v>
          </cell>
          <cell r="M11">
            <v>740112.36</v>
          </cell>
          <cell r="N11">
            <v>740112.36</v>
          </cell>
        </row>
        <row r="12">
          <cell r="B12" t="str">
            <v>3160.32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B13" t="str">
            <v>3160.33</v>
          </cell>
          <cell r="C13">
            <v>3290.3399999999997</v>
          </cell>
          <cell r="D13">
            <v>20764.91</v>
          </cell>
          <cell r="E13">
            <v>56976.37999999999</v>
          </cell>
          <cell r="F13">
            <v>99336.28</v>
          </cell>
          <cell r="G13">
            <v>102874.23</v>
          </cell>
          <cell r="H13">
            <v>207941.22999999998</v>
          </cell>
          <cell r="I13">
            <v>220842.55</v>
          </cell>
          <cell r="J13">
            <v>221078.36</v>
          </cell>
          <cell r="K13">
            <v>221078.36</v>
          </cell>
          <cell r="L13">
            <v>221078.36</v>
          </cell>
          <cell r="M13">
            <v>221078.36</v>
          </cell>
          <cell r="N13">
            <v>221078.36</v>
          </cell>
        </row>
        <row r="14">
          <cell r="B14" t="str">
            <v>3160.34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B15" t="str">
            <v>3160.35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B16" t="str">
            <v>3160.36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B17" t="str">
            <v>3310.31</v>
          </cell>
          <cell r="C17">
            <v>149086.15999999992</v>
          </cell>
          <cell r="D17">
            <v>804277.23</v>
          </cell>
          <cell r="E17">
            <v>1206525.3599999999</v>
          </cell>
          <cell r="F17">
            <v>1600714.3199999998</v>
          </cell>
          <cell r="G17">
            <v>2049421.6799999997</v>
          </cell>
          <cell r="H17">
            <v>2686074.5699999994</v>
          </cell>
          <cell r="I17">
            <v>3061952.9799999995</v>
          </cell>
          <cell r="J17">
            <v>3223005.3299999996</v>
          </cell>
          <cell r="K17">
            <v>3327644.8699999996</v>
          </cell>
          <cell r="L17">
            <v>3327644.8699999996</v>
          </cell>
          <cell r="M17">
            <v>3327644.8699999996</v>
          </cell>
          <cell r="N17">
            <v>3327644.8699999996</v>
          </cell>
        </row>
        <row r="18">
          <cell r="B18" t="str">
            <v>3310.32</v>
          </cell>
          <cell r="C18">
            <v>5291.2000000000007</v>
          </cell>
          <cell r="D18">
            <v>4109.9900000000007</v>
          </cell>
          <cell r="E18">
            <v>4109.9900000000007</v>
          </cell>
          <cell r="F18">
            <v>8834.8100000000013</v>
          </cell>
          <cell r="G18">
            <v>6472.4000000000015</v>
          </cell>
          <cell r="H18">
            <v>6472.4000000000015</v>
          </cell>
          <cell r="I18">
            <v>6691.9000000000015</v>
          </cell>
          <cell r="J18">
            <v>6691.9000000000015</v>
          </cell>
          <cell r="K18">
            <v>6691.9000000000015</v>
          </cell>
          <cell r="L18">
            <v>6691.9000000000015</v>
          </cell>
          <cell r="M18">
            <v>6691.9000000000015</v>
          </cell>
          <cell r="N18">
            <v>6691.9000000000015</v>
          </cell>
        </row>
        <row r="19">
          <cell r="B19" t="str">
            <v>3310.33</v>
          </cell>
          <cell r="C19">
            <v>124979.53000000004</v>
          </cell>
          <cell r="D19">
            <v>300755.6100000001</v>
          </cell>
          <cell r="E19">
            <v>375631.16000000009</v>
          </cell>
          <cell r="F19">
            <v>628225.22000000009</v>
          </cell>
          <cell r="G19">
            <v>1056396.8</v>
          </cell>
          <cell r="H19">
            <v>1488449.54</v>
          </cell>
          <cell r="I19">
            <v>1726932.33</v>
          </cell>
          <cell r="J19">
            <v>1992168.8200000003</v>
          </cell>
          <cell r="K19">
            <v>2024073.8400000003</v>
          </cell>
          <cell r="L19">
            <v>2024073.8400000003</v>
          </cell>
          <cell r="M19">
            <v>2024073.8400000003</v>
          </cell>
          <cell r="N19">
            <v>2024073.8400000003</v>
          </cell>
        </row>
        <row r="20">
          <cell r="B20" t="str">
            <v>3310.34</v>
          </cell>
          <cell r="C20">
            <v>12789.79</v>
          </cell>
          <cell r="D20">
            <v>35510.31</v>
          </cell>
          <cell r="E20">
            <v>56324.689999999995</v>
          </cell>
          <cell r="F20">
            <v>78963.87</v>
          </cell>
          <cell r="G20">
            <v>107529.43999999999</v>
          </cell>
          <cell r="H20">
            <v>138295.76999999999</v>
          </cell>
          <cell r="I20">
            <v>163246.74</v>
          </cell>
          <cell r="J20">
            <v>172840.62</v>
          </cell>
          <cell r="K20">
            <v>189813.19</v>
          </cell>
          <cell r="L20">
            <v>189813.19</v>
          </cell>
          <cell r="M20">
            <v>189813.19</v>
          </cell>
          <cell r="N20">
            <v>189813.19</v>
          </cell>
        </row>
        <row r="21">
          <cell r="B21" t="str">
            <v>3310.35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 t="str">
            <v>3310.36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144.49</v>
          </cell>
          <cell r="H22">
            <v>144.49</v>
          </cell>
          <cell r="I22">
            <v>144.49</v>
          </cell>
          <cell r="J22">
            <v>144.49</v>
          </cell>
          <cell r="K22">
            <v>144.49</v>
          </cell>
          <cell r="L22">
            <v>144.49</v>
          </cell>
          <cell r="M22">
            <v>144.49</v>
          </cell>
          <cell r="N22">
            <v>144.49</v>
          </cell>
        </row>
        <row r="23">
          <cell r="B23" t="str">
            <v>3622.31</v>
          </cell>
          <cell r="C23">
            <v>48248.000000000007</v>
          </cell>
          <cell r="D23">
            <v>221600.28000000003</v>
          </cell>
          <cell r="E23">
            <v>429423.55000000005</v>
          </cell>
          <cell r="F23">
            <v>884895.34000000008</v>
          </cell>
          <cell r="G23">
            <v>1194759.8400000001</v>
          </cell>
          <cell r="H23">
            <v>1320784.6900000002</v>
          </cell>
          <cell r="I23">
            <v>1484386.1900000002</v>
          </cell>
          <cell r="J23">
            <v>1635916.0500000003</v>
          </cell>
          <cell r="K23">
            <v>1551100.3700000003</v>
          </cell>
          <cell r="L23">
            <v>1551100.3700000003</v>
          </cell>
          <cell r="M23">
            <v>1551100.3700000003</v>
          </cell>
          <cell r="N23">
            <v>1551100.3700000003</v>
          </cell>
        </row>
        <row r="24">
          <cell r="B24" t="str">
            <v>3622.32</v>
          </cell>
          <cell r="C24">
            <v>0</v>
          </cell>
          <cell r="D24">
            <v>0</v>
          </cell>
          <cell r="E24">
            <v>0</v>
          </cell>
          <cell r="F24">
            <v>18639.48</v>
          </cell>
          <cell r="G24">
            <v>46430</v>
          </cell>
          <cell r="H24">
            <v>85465.45</v>
          </cell>
          <cell r="I24">
            <v>108983.66</v>
          </cell>
          <cell r="J24">
            <v>111413.66</v>
          </cell>
          <cell r="K24">
            <v>108983.66</v>
          </cell>
          <cell r="L24">
            <v>108983.66</v>
          </cell>
          <cell r="M24">
            <v>108983.66</v>
          </cell>
          <cell r="N24">
            <v>108983.66</v>
          </cell>
        </row>
        <row r="25">
          <cell r="B25" t="str">
            <v>3622.33</v>
          </cell>
          <cell r="C25">
            <v>9462.89</v>
          </cell>
          <cell r="D25">
            <v>31206.12</v>
          </cell>
          <cell r="E25">
            <v>66196.14999999998</v>
          </cell>
          <cell r="F25">
            <v>314719.55999999994</v>
          </cell>
          <cell r="G25">
            <v>488313.14999999991</v>
          </cell>
          <cell r="H25">
            <v>769481.05999999982</v>
          </cell>
          <cell r="I25">
            <v>993695.59999999974</v>
          </cell>
          <cell r="J25">
            <v>1159300.3599999996</v>
          </cell>
          <cell r="K25">
            <v>1107596.8099999996</v>
          </cell>
          <cell r="L25">
            <v>1107596.8099999996</v>
          </cell>
          <cell r="M25">
            <v>1107596.8099999996</v>
          </cell>
          <cell r="N25">
            <v>1107596.8099999996</v>
          </cell>
        </row>
        <row r="26">
          <cell r="B26" t="str">
            <v>3622.34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3622.35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 t="str">
            <v>3622.36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B29" t="str">
            <v>3720.31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B30" t="str">
            <v>3720.32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B31" t="str">
            <v>3720.33</v>
          </cell>
          <cell r="C31">
            <v>585626.21000000008</v>
          </cell>
          <cell r="D31">
            <v>846746.13</v>
          </cell>
          <cell r="E31">
            <v>1032780.8200000003</v>
          </cell>
          <cell r="F31">
            <v>1508704.3500000003</v>
          </cell>
          <cell r="G31">
            <v>1735988.2500000002</v>
          </cell>
          <cell r="H31">
            <v>2072634.5500000003</v>
          </cell>
          <cell r="I31">
            <v>2408932.5300000003</v>
          </cell>
          <cell r="J31">
            <v>2715206.9000000004</v>
          </cell>
          <cell r="K31">
            <v>2838481.8800000004</v>
          </cell>
          <cell r="L31">
            <v>2838481.8800000004</v>
          </cell>
          <cell r="M31">
            <v>2838481.8800000004</v>
          </cell>
          <cell r="N31">
            <v>2838481.8800000004</v>
          </cell>
        </row>
        <row r="32">
          <cell r="B32" t="str">
            <v>3720.34</v>
          </cell>
          <cell r="C32">
            <v>0</v>
          </cell>
          <cell r="D32">
            <v>0</v>
          </cell>
          <cell r="E32">
            <v>0</v>
          </cell>
          <cell r="F32">
            <v>605.32000000000005</v>
          </cell>
          <cell r="G32">
            <v>605.32000000000005</v>
          </cell>
          <cell r="H32">
            <v>605.32000000000005</v>
          </cell>
          <cell r="I32">
            <v>605.32000000000005</v>
          </cell>
          <cell r="J32">
            <v>605.32000000000005</v>
          </cell>
          <cell r="K32">
            <v>605.32000000000005</v>
          </cell>
          <cell r="L32">
            <v>605.32000000000005</v>
          </cell>
          <cell r="M32">
            <v>605.32000000000005</v>
          </cell>
          <cell r="N32">
            <v>605.32000000000005</v>
          </cell>
        </row>
        <row r="33">
          <cell r="B33" t="str">
            <v>3720.35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 t="str">
            <v>3720.36</v>
          </cell>
          <cell r="C34">
            <v>0</v>
          </cell>
          <cell r="D34">
            <v>36.119999999999997</v>
          </cell>
          <cell r="E34">
            <v>3854.8199999999997</v>
          </cell>
          <cell r="F34">
            <v>3854.8199999999997</v>
          </cell>
          <cell r="G34">
            <v>5339.17</v>
          </cell>
          <cell r="H34">
            <v>11266.29</v>
          </cell>
          <cell r="I34">
            <v>16491.080000000002</v>
          </cell>
          <cell r="J34">
            <v>24239.7</v>
          </cell>
          <cell r="K34">
            <v>24239.7</v>
          </cell>
          <cell r="L34">
            <v>24239.7</v>
          </cell>
          <cell r="M34">
            <v>24239.7</v>
          </cell>
          <cell r="N34">
            <v>24239.7</v>
          </cell>
        </row>
        <row r="35">
          <cell r="B35" t="str">
            <v>4210.31</v>
          </cell>
          <cell r="C35">
            <v>33945.47</v>
          </cell>
          <cell r="D35">
            <v>114006.7</v>
          </cell>
          <cell r="E35">
            <v>108018.88</v>
          </cell>
          <cell r="F35">
            <v>120461.68000000001</v>
          </cell>
          <cell r="G35">
            <v>145962.29</v>
          </cell>
          <cell r="H35">
            <v>152278.37</v>
          </cell>
          <cell r="I35">
            <v>158618.19</v>
          </cell>
          <cell r="J35">
            <v>276708.27</v>
          </cell>
          <cell r="K35">
            <v>170966.62000000002</v>
          </cell>
          <cell r="L35">
            <v>170966.62000000002</v>
          </cell>
          <cell r="M35">
            <v>170966.62000000002</v>
          </cell>
          <cell r="N35">
            <v>170966.62000000002</v>
          </cell>
        </row>
        <row r="36">
          <cell r="B36" t="str">
            <v>4210.32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B37" t="str">
            <v>4210.33</v>
          </cell>
          <cell r="C37">
            <v>375721.99000000011</v>
          </cell>
          <cell r="D37">
            <v>611995.84000000008</v>
          </cell>
          <cell r="E37">
            <v>943499.42000000016</v>
          </cell>
          <cell r="F37">
            <v>1208922.4200000002</v>
          </cell>
          <cell r="G37">
            <v>1241152.55</v>
          </cell>
          <cell r="H37">
            <v>1566537.6900000002</v>
          </cell>
          <cell r="I37">
            <v>1626246.35</v>
          </cell>
          <cell r="J37">
            <v>2072789.1</v>
          </cell>
          <cell r="K37">
            <v>2246213.9900000002</v>
          </cell>
          <cell r="L37">
            <v>2246213.9900000002</v>
          </cell>
          <cell r="M37">
            <v>2246213.9900000002</v>
          </cell>
          <cell r="N37">
            <v>2246213.9900000002</v>
          </cell>
        </row>
        <row r="38">
          <cell r="B38" t="str">
            <v>4210.34</v>
          </cell>
          <cell r="C38">
            <v>21657.3</v>
          </cell>
          <cell r="D38">
            <v>61419.049999999988</v>
          </cell>
          <cell r="E38">
            <v>90777.93</v>
          </cell>
          <cell r="F38">
            <v>114165.01999999999</v>
          </cell>
          <cell r="G38">
            <v>147068.45999999996</v>
          </cell>
          <cell r="H38">
            <v>173875.78</v>
          </cell>
          <cell r="I38">
            <v>217684.31999999998</v>
          </cell>
          <cell r="J38">
            <v>276456.34999999998</v>
          </cell>
          <cell r="K38">
            <v>432721.01</v>
          </cell>
          <cell r="L38">
            <v>432721.01</v>
          </cell>
          <cell r="M38">
            <v>432721.01</v>
          </cell>
          <cell r="N38">
            <v>432721.01</v>
          </cell>
        </row>
        <row r="39">
          <cell r="B39" t="str">
            <v>4210.35</v>
          </cell>
          <cell r="C39">
            <v>42021.04</v>
          </cell>
          <cell r="D39">
            <v>95008.790000000008</v>
          </cell>
          <cell r="E39">
            <v>153662.19</v>
          </cell>
          <cell r="F39">
            <v>237131.3</v>
          </cell>
          <cell r="G39">
            <v>271177.51</v>
          </cell>
          <cell r="H39">
            <v>326127.5</v>
          </cell>
          <cell r="I39">
            <v>429399.46</v>
          </cell>
          <cell r="J39">
            <v>441889.55000000005</v>
          </cell>
          <cell r="K39">
            <v>442209.91000000003</v>
          </cell>
          <cell r="L39">
            <v>442209.91000000003</v>
          </cell>
          <cell r="M39">
            <v>442209.91000000003</v>
          </cell>
          <cell r="N39">
            <v>442209.91000000003</v>
          </cell>
        </row>
        <row r="40">
          <cell r="B40" t="str">
            <v>4210.36</v>
          </cell>
          <cell r="C40">
            <v>5471.43</v>
          </cell>
          <cell r="D40">
            <v>9381.130000000001</v>
          </cell>
          <cell r="E40">
            <v>28972.31</v>
          </cell>
          <cell r="F40">
            <v>32942.51</v>
          </cell>
          <cell r="G40">
            <v>46629.47</v>
          </cell>
          <cell r="H40">
            <v>65806.509999999995</v>
          </cell>
          <cell r="I40">
            <v>82499.539999999994</v>
          </cell>
          <cell r="J40">
            <v>96515.159999999989</v>
          </cell>
          <cell r="K40">
            <v>96920.93</v>
          </cell>
          <cell r="L40">
            <v>96920.93</v>
          </cell>
          <cell r="M40">
            <v>96920.93</v>
          </cell>
          <cell r="N40">
            <v>96920.93</v>
          </cell>
        </row>
        <row r="41">
          <cell r="B41" t="str">
            <v>4250.31</v>
          </cell>
          <cell r="C41">
            <v>92682.39</v>
          </cell>
          <cell r="D41">
            <v>238115.16999999998</v>
          </cell>
          <cell r="E41">
            <v>702715.8</v>
          </cell>
          <cell r="F41">
            <v>1253115.28</v>
          </cell>
          <cell r="G41">
            <v>1529690.01</v>
          </cell>
          <cell r="H41">
            <v>1856255.97</v>
          </cell>
          <cell r="I41">
            <v>2053083.4</v>
          </cell>
          <cell r="J41">
            <v>2517230.7599999998</v>
          </cell>
          <cell r="K41">
            <v>2162793.29</v>
          </cell>
          <cell r="L41">
            <v>2162793.29</v>
          </cell>
          <cell r="M41">
            <v>2162793.29</v>
          </cell>
          <cell r="N41">
            <v>2162793.29</v>
          </cell>
        </row>
        <row r="42">
          <cell r="B42" t="str">
            <v>4250.32</v>
          </cell>
          <cell r="C42">
            <v>-677.15</v>
          </cell>
          <cell r="D42">
            <v>45724</v>
          </cell>
          <cell r="E42">
            <v>74865</v>
          </cell>
          <cell r="F42">
            <v>92253</v>
          </cell>
          <cell r="G42">
            <v>163734.02000000002</v>
          </cell>
          <cell r="H42">
            <v>264916.46000000002</v>
          </cell>
          <cell r="I42">
            <v>376937.62</v>
          </cell>
          <cell r="J42">
            <v>426947.17</v>
          </cell>
          <cell r="K42">
            <v>426947.17</v>
          </cell>
          <cell r="L42">
            <v>426947.17</v>
          </cell>
          <cell r="M42">
            <v>426947.17</v>
          </cell>
          <cell r="N42">
            <v>426947.17</v>
          </cell>
        </row>
        <row r="43">
          <cell r="B43" t="str">
            <v>4250.33</v>
          </cell>
          <cell r="C43">
            <v>32955.050000000003</v>
          </cell>
          <cell r="D43">
            <v>84414.010000000009</v>
          </cell>
          <cell r="E43">
            <v>162099.71000000002</v>
          </cell>
          <cell r="F43">
            <v>258064.78000000003</v>
          </cell>
          <cell r="G43">
            <v>368005.66000000003</v>
          </cell>
          <cell r="H43">
            <v>471465.37000000005</v>
          </cell>
          <cell r="I43">
            <v>500375.04000000004</v>
          </cell>
          <cell r="J43">
            <v>525626.13</v>
          </cell>
          <cell r="K43">
            <v>588606.35</v>
          </cell>
          <cell r="L43">
            <v>588606.35</v>
          </cell>
          <cell r="M43">
            <v>588606.35</v>
          </cell>
          <cell r="N43">
            <v>588606.35</v>
          </cell>
        </row>
        <row r="44">
          <cell r="B44" t="str">
            <v>4250.34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B45" t="str">
            <v>4250.35</v>
          </cell>
          <cell r="C45">
            <v>105854.19000000002</v>
          </cell>
          <cell r="D45">
            <v>225429.65000000002</v>
          </cell>
          <cell r="E45">
            <v>429140.08</v>
          </cell>
          <cell r="F45">
            <v>580512.02</v>
          </cell>
          <cell r="G45">
            <v>770330.12</v>
          </cell>
          <cell r="H45">
            <v>1004983.02</v>
          </cell>
          <cell r="I45">
            <v>1118507.3799999999</v>
          </cell>
          <cell r="J45">
            <v>1318962.5899999999</v>
          </cell>
          <cell r="K45">
            <v>1198376.98</v>
          </cell>
          <cell r="L45">
            <v>1198376.98</v>
          </cell>
          <cell r="M45">
            <v>1198376.98</v>
          </cell>
          <cell r="N45">
            <v>1198376.98</v>
          </cell>
        </row>
        <row r="46">
          <cell r="B46" t="str">
            <v>4250.36</v>
          </cell>
          <cell r="C46">
            <v>204806.57999999996</v>
          </cell>
          <cell r="D46">
            <v>274220.32999999996</v>
          </cell>
          <cell r="E46">
            <v>651258.80999999994</v>
          </cell>
          <cell r="F46">
            <v>902902.3</v>
          </cell>
          <cell r="G46">
            <v>1163524.75</v>
          </cell>
          <cell r="H46">
            <v>1482862.8199999998</v>
          </cell>
          <cell r="I46">
            <v>1805737.9599999997</v>
          </cell>
          <cell r="J46">
            <v>2076387.3999999997</v>
          </cell>
          <cell r="K46">
            <v>2143588.5599999996</v>
          </cell>
          <cell r="L46">
            <v>2143588.5599999996</v>
          </cell>
          <cell r="M46">
            <v>2143588.5599999996</v>
          </cell>
          <cell r="N46">
            <v>2143588.5599999996</v>
          </cell>
        </row>
        <row r="47">
          <cell r="B47" t="str">
            <v>4270.31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B48" t="str">
            <v>4270.32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B49" t="str">
            <v>4270.33</v>
          </cell>
          <cell r="C49">
            <v>0</v>
          </cell>
          <cell r="D49">
            <v>0</v>
          </cell>
          <cell r="E49">
            <v>0</v>
          </cell>
          <cell r="F49">
            <v>-251793.75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B50" t="str">
            <v>4270.34</v>
          </cell>
          <cell r="C50">
            <v>748371.58</v>
          </cell>
          <cell r="D50">
            <v>1551730.2399999998</v>
          </cell>
          <cell r="E50">
            <v>3444123.6799999997</v>
          </cell>
          <cell r="F50">
            <v>5373350.1999999993</v>
          </cell>
          <cell r="G50">
            <v>5856094.1799999988</v>
          </cell>
          <cell r="H50">
            <v>7305662.7599999988</v>
          </cell>
          <cell r="I50">
            <v>8449034.3499999978</v>
          </cell>
          <cell r="J50">
            <v>9972111.8299999982</v>
          </cell>
          <cell r="K50">
            <v>9131613.0299999975</v>
          </cell>
          <cell r="L50">
            <v>9131613.0299999975</v>
          </cell>
          <cell r="M50">
            <v>9131613.0299999975</v>
          </cell>
          <cell r="N50">
            <v>9131613.0299999975</v>
          </cell>
        </row>
        <row r="51">
          <cell r="B51" t="str">
            <v>4270.35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B52" t="str">
            <v>4270.36</v>
          </cell>
          <cell r="C52">
            <v>18045.379999999961</v>
          </cell>
          <cell r="D52">
            <v>184829.99999999994</v>
          </cell>
          <cell r="E52">
            <v>0</v>
          </cell>
          <cell r="F52">
            <v>22783.81</v>
          </cell>
          <cell r="G52">
            <v>22783.81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B53" t="str">
            <v>4330.31</v>
          </cell>
          <cell r="C53">
            <v>0</v>
          </cell>
          <cell r="D53">
            <v>0</v>
          </cell>
          <cell r="E53">
            <v>0</v>
          </cell>
          <cell r="F53">
            <v>108</v>
          </cell>
          <cell r="G53">
            <v>108</v>
          </cell>
          <cell r="H53">
            <v>108</v>
          </cell>
          <cell r="I53">
            <v>108</v>
          </cell>
          <cell r="J53">
            <v>108</v>
          </cell>
          <cell r="K53">
            <v>108</v>
          </cell>
          <cell r="L53">
            <v>108</v>
          </cell>
          <cell r="M53">
            <v>108</v>
          </cell>
          <cell r="N53">
            <v>108</v>
          </cell>
        </row>
        <row r="54">
          <cell r="B54" t="str">
            <v>4330.32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B55" t="str">
            <v>4330.33</v>
          </cell>
          <cell r="C55">
            <v>4102.7299999999996</v>
          </cell>
          <cell r="D55">
            <v>35607.479999999996</v>
          </cell>
          <cell r="E55">
            <v>62270.5</v>
          </cell>
          <cell r="F55">
            <v>96860.829999999987</v>
          </cell>
          <cell r="G55">
            <v>150011.32999999999</v>
          </cell>
          <cell r="H55">
            <v>255276.87999999998</v>
          </cell>
          <cell r="I55">
            <v>263182.82999999996</v>
          </cell>
          <cell r="J55">
            <v>286901.24</v>
          </cell>
          <cell r="K55">
            <v>296292.07</v>
          </cell>
          <cell r="L55">
            <v>296292.07</v>
          </cell>
          <cell r="M55">
            <v>296292.07</v>
          </cell>
          <cell r="N55">
            <v>296292.07</v>
          </cell>
        </row>
        <row r="56">
          <cell r="B56" t="str">
            <v>4330.34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B57" t="str">
            <v>4330.35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188.21</v>
          </cell>
          <cell r="K57">
            <v>188.21</v>
          </cell>
          <cell r="L57">
            <v>188.21</v>
          </cell>
          <cell r="M57">
            <v>188.21</v>
          </cell>
          <cell r="N57">
            <v>188.21</v>
          </cell>
        </row>
        <row r="58">
          <cell r="B58" t="str">
            <v>4330.36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B59" t="str">
            <v>All.31</v>
          </cell>
          <cell r="C59">
            <v>569813.03999999992</v>
          </cell>
          <cell r="D59">
            <v>1819624.04</v>
          </cell>
          <cell r="E59">
            <v>3114174.9799999995</v>
          </cell>
          <cell r="F59">
            <v>4710784</v>
          </cell>
          <cell r="G59">
            <v>5872248.3399999999</v>
          </cell>
          <cell r="H59">
            <v>7059500.21</v>
          </cell>
          <cell r="I59">
            <v>7938646.7000000011</v>
          </cell>
          <cell r="J59">
            <v>8923204.1999999993</v>
          </cell>
          <cell r="K59">
            <v>8550584.2800000012</v>
          </cell>
          <cell r="L59">
            <v>8550584.2800000012</v>
          </cell>
          <cell r="M59">
            <v>8550584.2800000012</v>
          </cell>
          <cell r="N59">
            <v>8550584.2800000012</v>
          </cell>
        </row>
        <row r="60">
          <cell r="B60" t="str">
            <v>All.32</v>
          </cell>
          <cell r="C60">
            <v>4614.0500000000011</v>
          </cell>
          <cell r="D60">
            <v>49833.99</v>
          </cell>
          <cell r="E60">
            <v>78974.990000000005</v>
          </cell>
          <cell r="F60">
            <v>119727.29000000001</v>
          </cell>
          <cell r="G60">
            <v>216636.42</v>
          </cell>
          <cell r="H60">
            <v>356854.31000000006</v>
          </cell>
          <cell r="I60">
            <v>492613.18</v>
          </cell>
          <cell r="J60">
            <v>545052.73</v>
          </cell>
          <cell r="K60">
            <v>542622.73</v>
          </cell>
          <cell r="L60">
            <v>542622.73</v>
          </cell>
          <cell r="M60">
            <v>542622.73</v>
          </cell>
          <cell r="N60">
            <v>542622.73</v>
          </cell>
        </row>
        <row r="61">
          <cell r="B61" t="str">
            <v>All.33</v>
          </cell>
          <cell r="C61">
            <v>1136776.2600000002</v>
          </cell>
          <cell r="D61">
            <v>1941835.0200000003</v>
          </cell>
          <cell r="E61">
            <v>2713712.3300000005</v>
          </cell>
          <cell r="F61">
            <v>3893399.5500000007</v>
          </cell>
          <cell r="G61">
            <v>5183013.5600000005</v>
          </cell>
          <cell r="H61">
            <v>6890413.0100000007</v>
          </cell>
          <cell r="I61">
            <v>7829107.2800000003</v>
          </cell>
          <cell r="J61">
            <v>9092577.1300000008</v>
          </cell>
          <cell r="K61">
            <v>9466268.2000000011</v>
          </cell>
          <cell r="L61">
            <v>9466268.2000000011</v>
          </cell>
          <cell r="M61">
            <v>9466268.2000000011</v>
          </cell>
          <cell r="N61">
            <v>9466268.2000000011</v>
          </cell>
        </row>
        <row r="62">
          <cell r="B62" t="str">
            <v>All.34</v>
          </cell>
          <cell r="C62">
            <v>782818.66999999993</v>
          </cell>
          <cell r="D62">
            <v>1648659.5999999996</v>
          </cell>
          <cell r="E62">
            <v>3591226.3</v>
          </cell>
          <cell r="F62">
            <v>5567084.4099999992</v>
          </cell>
          <cell r="G62">
            <v>6111297.3999999985</v>
          </cell>
          <cell r="H62">
            <v>7618439.629999999</v>
          </cell>
          <cell r="I62">
            <v>8830570.7299999986</v>
          </cell>
          <cell r="J62">
            <v>10422014.119999997</v>
          </cell>
          <cell r="K62">
            <v>9754752.549999997</v>
          </cell>
          <cell r="L62">
            <v>9754752.549999997</v>
          </cell>
          <cell r="M62">
            <v>9754752.549999997</v>
          </cell>
          <cell r="N62">
            <v>9754752.549999997</v>
          </cell>
        </row>
        <row r="63">
          <cell r="B63" t="str">
            <v>All.35</v>
          </cell>
          <cell r="C63">
            <v>147875.23000000001</v>
          </cell>
          <cell r="D63">
            <v>320438.44000000006</v>
          </cell>
          <cell r="E63">
            <v>582802.27</v>
          </cell>
          <cell r="F63">
            <v>817643.32000000007</v>
          </cell>
          <cell r="G63">
            <v>1041507.63</v>
          </cell>
          <cell r="H63">
            <v>1331110.52</v>
          </cell>
          <cell r="I63">
            <v>1547906.8399999999</v>
          </cell>
          <cell r="J63">
            <v>1761040.3499999999</v>
          </cell>
          <cell r="K63">
            <v>1640775.1</v>
          </cell>
          <cell r="L63">
            <v>1640775.1</v>
          </cell>
          <cell r="M63">
            <v>1640775.1</v>
          </cell>
          <cell r="N63">
            <v>1640775.1</v>
          </cell>
        </row>
        <row r="64">
          <cell r="B64" t="str">
            <v>All.36</v>
          </cell>
          <cell r="C64">
            <v>228323.3899999999</v>
          </cell>
          <cell r="D64">
            <v>468467.5799999999</v>
          </cell>
          <cell r="E64">
            <v>684085.94</v>
          </cell>
          <cell r="F64">
            <v>962483.44000000006</v>
          </cell>
          <cell r="G64">
            <v>1238421.69</v>
          </cell>
          <cell r="H64">
            <v>1560080.1099999999</v>
          </cell>
          <cell r="I64">
            <v>1904873.0699999998</v>
          </cell>
          <cell r="J64">
            <v>2197286.7499999995</v>
          </cell>
          <cell r="K64">
            <v>2264893.6799999997</v>
          </cell>
          <cell r="L64">
            <v>2264893.6799999997</v>
          </cell>
          <cell r="M64">
            <v>2264893.6799999997</v>
          </cell>
          <cell r="N64">
            <v>2264893.6799999997</v>
          </cell>
        </row>
        <row r="70">
          <cell r="B70" t="str">
            <v>RC.AG</v>
          </cell>
          <cell r="C70" t="str">
            <v>YTD Jan</v>
          </cell>
          <cell r="D70" t="str">
            <v>YTD Feb</v>
          </cell>
          <cell r="E70" t="str">
            <v>YTD Mar</v>
          </cell>
          <cell r="F70" t="str">
            <v>YTD Apr</v>
          </cell>
          <cell r="G70" t="str">
            <v>YTD May</v>
          </cell>
          <cell r="H70" t="str">
            <v>YTD Jun</v>
          </cell>
          <cell r="I70" t="str">
            <v>YTD Jul</v>
          </cell>
          <cell r="J70" t="str">
            <v>YTD Aug</v>
          </cell>
          <cell r="K70" t="str">
            <v>YTD Sep</v>
          </cell>
          <cell r="L70" t="str">
            <v>YTD Oct</v>
          </cell>
          <cell r="M70" t="str">
            <v>YTD Nov</v>
          </cell>
          <cell r="N70" t="str">
            <v>YTD Dec</v>
          </cell>
        </row>
        <row r="71">
          <cell r="B71" t="str">
            <v>3110.31</v>
          </cell>
          <cell r="C71">
            <v>59209</v>
          </cell>
          <cell r="D71">
            <v>118785</v>
          </cell>
          <cell r="E71">
            <v>222052</v>
          </cell>
          <cell r="F71">
            <v>296603</v>
          </cell>
          <cell r="G71">
            <v>373043</v>
          </cell>
          <cell r="H71">
            <v>476808</v>
          </cell>
          <cell r="I71">
            <v>506256</v>
          </cell>
          <cell r="J71">
            <v>535704</v>
          </cell>
          <cell r="K71">
            <v>651130</v>
          </cell>
          <cell r="L71">
            <v>707573</v>
          </cell>
          <cell r="M71">
            <v>737747</v>
          </cell>
          <cell r="N71">
            <v>737747</v>
          </cell>
        </row>
        <row r="72">
          <cell r="B72" t="str">
            <v>3110.33</v>
          </cell>
          <cell r="C72">
            <v>23561.083333333336</v>
          </cell>
          <cell r="D72">
            <v>47122.166666666672</v>
          </cell>
          <cell r="E72">
            <v>70683.25</v>
          </cell>
          <cell r="F72">
            <v>94244.333333333343</v>
          </cell>
          <cell r="G72">
            <v>117805.41666666669</v>
          </cell>
          <cell r="H72">
            <v>141366.50000000003</v>
          </cell>
          <cell r="I72">
            <v>164927.58333333337</v>
          </cell>
          <cell r="J72">
            <v>188488.66666666672</v>
          </cell>
          <cell r="K72">
            <v>212049.75000000006</v>
          </cell>
          <cell r="L72">
            <v>235610.8333333334</v>
          </cell>
          <cell r="M72">
            <v>259171.91666666674</v>
          </cell>
          <cell r="N72">
            <v>282733.00000000006</v>
          </cell>
        </row>
        <row r="73">
          <cell r="B73" t="str">
            <v>3160.31</v>
          </cell>
          <cell r="C73">
            <v>73753.0476222047</v>
          </cell>
          <cell r="D73">
            <v>147210.66985739794</v>
          </cell>
          <cell r="E73">
            <v>225514.84831281239</v>
          </cell>
          <cell r="F73">
            <v>300681.80271682621</v>
          </cell>
          <cell r="G73">
            <v>371109.94190135621</v>
          </cell>
          <cell r="H73">
            <v>445275.38233804249</v>
          </cell>
          <cell r="I73">
            <v>529493.78925648471</v>
          </cell>
          <cell r="J73">
            <v>601888.91605853988</v>
          </cell>
          <cell r="K73">
            <v>683966.70958679938</v>
          </cell>
          <cell r="L73">
            <v>762507.81651458214</v>
          </cell>
          <cell r="M73">
            <v>836054.69776028162</v>
          </cell>
          <cell r="N73">
            <v>865339.66999999993</v>
          </cell>
        </row>
        <row r="74">
          <cell r="B74" t="str">
            <v>3160.33</v>
          </cell>
          <cell r="C74">
            <v>17090.650000000001</v>
          </cell>
          <cell r="D74">
            <v>34173.300000000003</v>
          </cell>
          <cell r="E74">
            <v>51255.950000000004</v>
          </cell>
          <cell r="F74">
            <v>68338.600000000006</v>
          </cell>
          <cell r="G74">
            <v>85421.25</v>
          </cell>
          <cell r="H74">
            <v>112504.1</v>
          </cell>
          <cell r="I74">
            <v>139586.95000000001</v>
          </cell>
          <cell r="J74">
            <v>166669.80000000002</v>
          </cell>
          <cell r="K74">
            <v>193752.65000000002</v>
          </cell>
          <cell r="L74">
            <v>220835.50000000003</v>
          </cell>
          <cell r="M74">
            <v>247918.35000000003</v>
          </cell>
          <cell r="N74">
            <v>265001.00000000006</v>
          </cell>
        </row>
        <row r="75">
          <cell r="B75" t="str">
            <v>3310.31</v>
          </cell>
          <cell r="C75">
            <v>251705.66250000001</v>
          </cell>
          <cell r="D75">
            <v>521079.08309523808</v>
          </cell>
          <cell r="E75">
            <v>855901.60525557771</v>
          </cell>
          <cell r="F75">
            <v>1470631.3214520772</v>
          </cell>
          <cell r="G75">
            <v>2087349.1003105296</v>
          </cell>
          <cell r="H75">
            <v>2432651.3331288979</v>
          </cell>
          <cell r="I75">
            <v>2778631.3628351577</v>
          </cell>
          <cell r="J75">
            <v>3107486.3904599696</v>
          </cell>
          <cell r="K75">
            <v>3534375.1114547448</v>
          </cell>
          <cell r="L75">
            <v>3927951.7771502361</v>
          </cell>
          <cell r="M75">
            <v>4259703.5554597797</v>
          </cell>
          <cell r="N75">
            <v>4483866.7975129029</v>
          </cell>
        </row>
        <row r="76">
          <cell r="B76" t="str">
            <v>3310.33</v>
          </cell>
          <cell r="C76">
            <v>190068</v>
          </cell>
          <cell r="D76">
            <v>380136</v>
          </cell>
          <cell r="E76">
            <v>520204</v>
          </cell>
          <cell r="F76">
            <v>610272</v>
          </cell>
          <cell r="G76">
            <v>750340</v>
          </cell>
          <cell r="H76">
            <v>1115408</v>
          </cell>
          <cell r="I76">
            <v>1305476</v>
          </cell>
          <cell r="J76">
            <v>1545544</v>
          </cell>
          <cell r="K76">
            <v>1785612</v>
          </cell>
          <cell r="L76">
            <v>2025680</v>
          </cell>
          <cell r="M76">
            <v>2265748</v>
          </cell>
          <cell r="N76">
            <v>2630827</v>
          </cell>
        </row>
        <row r="77">
          <cell r="B77" t="str">
            <v>3310.34</v>
          </cell>
          <cell r="C77">
            <v>32563</v>
          </cell>
          <cell r="D77">
            <v>65126</v>
          </cell>
          <cell r="E77">
            <v>97689</v>
          </cell>
          <cell r="F77">
            <v>130252</v>
          </cell>
          <cell r="G77">
            <v>162815</v>
          </cell>
          <cell r="H77">
            <v>195378</v>
          </cell>
          <cell r="I77">
            <v>227941</v>
          </cell>
          <cell r="J77">
            <v>260504</v>
          </cell>
          <cell r="K77">
            <v>293067</v>
          </cell>
          <cell r="L77">
            <v>325630</v>
          </cell>
          <cell r="M77">
            <v>358193</v>
          </cell>
          <cell r="N77">
            <v>390751</v>
          </cell>
        </row>
        <row r="78">
          <cell r="B78" t="str">
            <v>3622.31</v>
          </cell>
          <cell r="C78">
            <v>120918.92332789559</v>
          </cell>
          <cell r="D78">
            <v>350037.84665579116</v>
          </cell>
          <cell r="E78">
            <v>613258.03153887973</v>
          </cell>
          <cell r="F78">
            <v>848359.60887425486</v>
          </cell>
          <cell r="G78">
            <v>1119685.5062096301</v>
          </cell>
          <cell r="H78">
            <v>1277057.6715388796</v>
          </cell>
          <cell r="I78">
            <v>1432476.5948667752</v>
          </cell>
          <cell r="J78">
            <v>1592395.5181946708</v>
          </cell>
          <cell r="K78">
            <v>1856972.6399999997</v>
          </cell>
          <cell r="L78">
            <v>2068126.5271951216</v>
          </cell>
          <cell r="M78">
            <v>2216858.5698780483</v>
          </cell>
          <cell r="N78">
            <v>2235519.6399999997</v>
          </cell>
        </row>
        <row r="79">
          <cell r="B79" t="str">
            <v>3622.32</v>
          </cell>
          <cell r="C79">
            <v>0</v>
          </cell>
          <cell r="D79">
            <v>0</v>
          </cell>
          <cell r="E79">
            <v>0</v>
          </cell>
          <cell r="F79">
            <v>14112.514351320322</v>
          </cell>
          <cell r="G79">
            <v>28225.028702640644</v>
          </cell>
          <cell r="H79">
            <v>66469.942594718712</v>
          </cell>
          <cell r="I79">
            <v>94694.971297359356</v>
          </cell>
          <cell r="J79">
            <v>122920</v>
          </cell>
          <cell r="K79">
            <v>122920</v>
          </cell>
          <cell r="L79">
            <v>122920</v>
          </cell>
          <cell r="M79">
            <v>122920</v>
          </cell>
          <cell r="N79">
            <v>122920</v>
          </cell>
        </row>
        <row r="80">
          <cell r="B80" t="str">
            <v>3622.33</v>
          </cell>
          <cell r="C80">
            <v>100000</v>
          </cell>
          <cell r="D80">
            <v>210000</v>
          </cell>
          <cell r="E80">
            <v>320000</v>
          </cell>
          <cell r="F80">
            <v>430000</v>
          </cell>
          <cell r="G80">
            <v>590000</v>
          </cell>
          <cell r="H80">
            <v>740000</v>
          </cell>
          <cell r="I80">
            <v>840000</v>
          </cell>
          <cell r="J80">
            <v>950000</v>
          </cell>
          <cell r="K80">
            <v>1060000</v>
          </cell>
          <cell r="L80">
            <v>1220000</v>
          </cell>
          <cell r="M80">
            <v>1330000</v>
          </cell>
          <cell r="N80">
            <v>1430000</v>
          </cell>
        </row>
        <row r="81">
          <cell r="B81" t="str">
            <v>3720.33</v>
          </cell>
          <cell r="C81">
            <v>414871.79314746225</v>
          </cell>
          <cell r="D81">
            <v>709839.85320814594</v>
          </cell>
          <cell r="E81">
            <v>1104051.899436492</v>
          </cell>
          <cell r="F81">
            <v>1499593.4808123119</v>
          </cell>
          <cell r="G81">
            <v>1854472.0302919564</v>
          </cell>
          <cell r="H81">
            <v>2021235.104491414</v>
          </cell>
          <cell r="I81">
            <v>2398956.7517791009</v>
          </cell>
          <cell r="J81">
            <v>2746727.1097264406</v>
          </cell>
          <cell r="K81">
            <v>2999677.0364220138</v>
          </cell>
          <cell r="L81">
            <v>3343065.5211341553</v>
          </cell>
          <cell r="M81">
            <v>3510209.8875798546</v>
          </cell>
          <cell r="N81">
            <v>3704847.1375797796</v>
          </cell>
        </row>
        <row r="82">
          <cell r="B82" t="str">
            <v>4210.31</v>
          </cell>
          <cell r="C82">
            <v>53803.963103218586</v>
          </cell>
          <cell r="D82">
            <v>119556.33108630351</v>
          </cell>
          <cell r="E82">
            <v>175138.16941128939</v>
          </cell>
          <cell r="F82">
            <v>218470.80861790842</v>
          </cell>
          <cell r="G82">
            <v>246250.66421606735</v>
          </cell>
          <cell r="H82">
            <v>262112.6334735032</v>
          </cell>
          <cell r="I82">
            <v>273696.32806206774</v>
          </cell>
          <cell r="J82">
            <v>291477.72639521671</v>
          </cell>
          <cell r="K82">
            <v>323548.77664886549</v>
          </cell>
          <cell r="L82">
            <v>363607.17505041382</v>
          </cell>
          <cell r="M82">
            <v>380469.59267027088</v>
          </cell>
          <cell r="N82">
            <v>399785.01400966779</v>
          </cell>
        </row>
        <row r="83">
          <cell r="B83" t="str">
            <v>4210.33</v>
          </cell>
          <cell r="C83">
            <v>409683.03136342071</v>
          </cell>
          <cell r="D83">
            <v>844498.40560471755</v>
          </cell>
          <cell r="E83">
            <v>1225756.738222328</v>
          </cell>
          <cell r="F83">
            <v>1676412.7781463373</v>
          </cell>
          <cell r="G83">
            <v>1933795.0094796221</v>
          </cell>
          <cell r="H83">
            <v>2202971.2007130133</v>
          </cell>
          <cell r="I83">
            <v>2418377.1634764066</v>
          </cell>
          <cell r="J83">
            <v>2620779.6506234934</v>
          </cell>
          <cell r="K83">
            <v>2923941.8363885507</v>
          </cell>
          <cell r="L83">
            <v>3239771.9437899236</v>
          </cell>
          <cell r="M83">
            <v>3416490.3632916976</v>
          </cell>
          <cell r="N83">
            <v>3604846.9797214731</v>
          </cell>
        </row>
        <row r="84">
          <cell r="B84" t="str">
            <v>4210.34</v>
          </cell>
          <cell r="C84">
            <v>32744.574076659977</v>
          </cell>
          <cell r="D84">
            <v>59679.71122880037</v>
          </cell>
          <cell r="E84">
            <v>86140.973995904598</v>
          </cell>
          <cell r="F84">
            <v>114436.47372844454</v>
          </cell>
          <cell r="G84">
            <v>132619.58154914848</v>
          </cell>
          <cell r="H84">
            <v>149128.78498481624</v>
          </cell>
          <cell r="I84">
            <v>168076.54185627459</v>
          </cell>
          <cell r="J84">
            <v>180775.63378133264</v>
          </cell>
          <cell r="K84">
            <v>201200.10970354537</v>
          </cell>
          <cell r="L84">
            <v>222695.79994407017</v>
          </cell>
          <cell r="M84">
            <v>239434.4986201651</v>
          </cell>
          <cell r="N84">
            <v>253019.45031290737</v>
          </cell>
        </row>
        <row r="85">
          <cell r="B85" t="str">
            <v>4210.36</v>
          </cell>
          <cell r="C85">
            <v>23364.799935644303</v>
          </cell>
          <cell r="D85">
            <v>41461.149242170395</v>
          </cell>
          <cell r="E85">
            <v>60457.59793782296</v>
          </cell>
          <cell r="F85">
            <v>78755.938888091652</v>
          </cell>
          <cell r="G85">
            <v>88702.203689636881</v>
          </cell>
          <cell r="H85">
            <v>102161.19468966637</v>
          </cell>
          <cell r="I85">
            <v>114377.98051228021</v>
          </cell>
          <cell r="J85">
            <v>125681.82015148853</v>
          </cell>
          <cell r="K85">
            <v>141259.43658464585</v>
          </cell>
          <cell r="L85">
            <v>154832.95244012994</v>
          </cell>
          <cell r="M85">
            <v>161151.03755668085</v>
          </cell>
          <cell r="N85">
            <v>167892.04006183366</v>
          </cell>
        </row>
        <row r="86">
          <cell r="B86" t="str">
            <v>4250.31</v>
          </cell>
          <cell r="C86">
            <v>233333</v>
          </cell>
          <cell r="D86">
            <v>466666</v>
          </cell>
          <cell r="E86">
            <v>726249</v>
          </cell>
          <cell r="F86">
            <v>1003362</v>
          </cell>
          <cell r="G86">
            <v>1286550</v>
          </cell>
          <cell r="H86">
            <v>1586738</v>
          </cell>
          <cell r="I86">
            <v>1890191</v>
          </cell>
          <cell r="J86">
            <v>2200379</v>
          </cell>
          <cell r="K86">
            <v>2689067</v>
          </cell>
          <cell r="L86">
            <v>3007210</v>
          </cell>
          <cell r="M86">
            <v>3305163</v>
          </cell>
          <cell r="N86">
            <v>3545500</v>
          </cell>
        </row>
        <row r="87">
          <cell r="B87" t="str">
            <v>4250.32</v>
          </cell>
          <cell r="C87">
            <v>8195</v>
          </cell>
          <cell r="D87">
            <v>38185</v>
          </cell>
          <cell r="E87">
            <v>91560</v>
          </cell>
          <cell r="F87">
            <v>159935</v>
          </cell>
          <cell r="G87">
            <v>258600</v>
          </cell>
          <cell r="H87">
            <v>376000</v>
          </cell>
          <cell r="I87">
            <v>490400</v>
          </cell>
          <cell r="J87">
            <v>570613</v>
          </cell>
          <cell r="K87">
            <v>594413</v>
          </cell>
          <cell r="L87">
            <v>595913</v>
          </cell>
          <cell r="M87">
            <v>595913</v>
          </cell>
          <cell r="N87">
            <v>595913</v>
          </cell>
        </row>
        <row r="88">
          <cell r="B88" t="str">
            <v>4250.33</v>
          </cell>
          <cell r="C88">
            <v>109550</v>
          </cell>
          <cell r="D88">
            <v>224100</v>
          </cell>
          <cell r="E88">
            <v>343650</v>
          </cell>
          <cell r="F88">
            <v>468200</v>
          </cell>
          <cell r="G88">
            <v>592752</v>
          </cell>
          <cell r="H88">
            <v>717304</v>
          </cell>
          <cell r="I88">
            <v>842056</v>
          </cell>
          <cell r="J88">
            <v>979308</v>
          </cell>
          <cell r="K88">
            <v>1141361</v>
          </cell>
          <cell r="L88">
            <v>1298415</v>
          </cell>
          <cell r="M88">
            <v>1450469</v>
          </cell>
          <cell r="N88">
            <v>1585023</v>
          </cell>
        </row>
        <row r="89">
          <cell r="B89" t="str">
            <v>4250.35</v>
          </cell>
          <cell r="C89">
            <v>25800</v>
          </cell>
          <cell r="D89">
            <v>71800</v>
          </cell>
          <cell r="E89">
            <v>124300</v>
          </cell>
          <cell r="F89">
            <v>194300</v>
          </cell>
          <cell r="G89">
            <v>264300</v>
          </cell>
          <cell r="H89">
            <v>359300</v>
          </cell>
          <cell r="I89">
            <v>499300</v>
          </cell>
          <cell r="J89">
            <v>612191</v>
          </cell>
          <cell r="K89">
            <v>814191</v>
          </cell>
          <cell r="L89">
            <v>995155</v>
          </cell>
          <cell r="M89">
            <v>1135155</v>
          </cell>
          <cell r="N89">
            <v>1180155</v>
          </cell>
        </row>
        <row r="90">
          <cell r="B90" t="str">
            <v>4250.36</v>
          </cell>
          <cell r="C90">
            <v>159917</v>
          </cell>
          <cell r="D90">
            <v>331797</v>
          </cell>
          <cell r="E90">
            <v>567506</v>
          </cell>
          <cell r="F90">
            <v>840136</v>
          </cell>
          <cell r="G90">
            <v>1303265</v>
          </cell>
          <cell r="H90">
            <v>1785894</v>
          </cell>
          <cell r="I90">
            <v>2244135</v>
          </cell>
          <cell r="J90">
            <v>2703058</v>
          </cell>
          <cell r="K90">
            <v>3175717</v>
          </cell>
          <cell r="L90">
            <v>3634860</v>
          </cell>
          <cell r="M90">
            <v>4074738</v>
          </cell>
          <cell r="N90">
            <v>4276629</v>
          </cell>
        </row>
        <row r="91">
          <cell r="B91" t="str">
            <v>4270.34</v>
          </cell>
          <cell r="C91">
            <v>813168.08333333337</v>
          </cell>
          <cell r="D91">
            <v>1626336.1666666667</v>
          </cell>
          <cell r="E91">
            <v>2439504.25</v>
          </cell>
          <cell r="F91">
            <v>3252672.3333333335</v>
          </cell>
          <cell r="G91">
            <v>4065840.416666667</v>
          </cell>
          <cell r="H91">
            <v>4879008.5</v>
          </cell>
          <cell r="I91">
            <v>5692176.583333333</v>
          </cell>
          <cell r="J91">
            <v>6505344.666666666</v>
          </cell>
          <cell r="K91">
            <v>7318512.7499999991</v>
          </cell>
          <cell r="L91">
            <v>8131680.8333333321</v>
          </cell>
          <cell r="M91">
            <v>8944848.916666666</v>
          </cell>
          <cell r="N91">
            <v>9758017</v>
          </cell>
        </row>
        <row r="92">
          <cell r="B92" t="str">
            <v>4330.33</v>
          </cell>
          <cell r="C92">
            <v>6500</v>
          </cell>
          <cell r="D92">
            <v>17700</v>
          </cell>
          <cell r="E92">
            <v>38900</v>
          </cell>
          <cell r="F92">
            <v>60100</v>
          </cell>
          <cell r="G92">
            <v>83800</v>
          </cell>
          <cell r="H92">
            <v>109000</v>
          </cell>
          <cell r="I92">
            <v>134200</v>
          </cell>
          <cell r="J92">
            <v>159400</v>
          </cell>
          <cell r="K92">
            <v>184600</v>
          </cell>
          <cell r="L92">
            <v>199300</v>
          </cell>
          <cell r="M92">
            <v>210500</v>
          </cell>
          <cell r="N92">
            <v>215000</v>
          </cell>
        </row>
        <row r="93">
          <cell r="B93" t="str">
            <v>4330.36</v>
          </cell>
          <cell r="C93">
            <v>9520</v>
          </cell>
          <cell r="D93">
            <v>19040</v>
          </cell>
          <cell r="E93">
            <v>28560</v>
          </cell>
          <cell r="F93">
            <v>38080</v>
          </cell>
          <cell r="G93">
            <v>47600</v>
          </cell>
          <cell r="H93">
            <v>57120</v>
          </cell>
          <cell r="I93">
            <v>66640</v>
          </cell>
          <cell r="J93">
            <v>76160</v>
          </cell>
          <cell r="K93">
            <v>85680</v>
          </cell>
          <cell r="L93">
            <v>95200</v>
          </cell>
          <cell r="M93">
            <v>104720</v>
          </cell>
          <cell r="N93">
            <v>114227</v>
          </cell>
        </row>
        <row r="94">
          <cell r="B94" t="str">
            <v>All.31</v>
          </cell>
          <cell r="C94">
            <v>792723.5965533189</v>
          </cell>
          <cell r="D94">
            <v>1723334.9306947307</v>
          </cell>
          <cell r="E94">
            <v>2818113.6545185591</v>
          </cell>
          <cell r="F94">
            <v>4138108.5416610669</v>
          </cell>
          <cell r="G94">
            <v>5483988.2126375828</v>
          </cell>
          <cell r="H94">
            <v>6480643.0204793233</v>
          </cell>
          <cell r="I94">
            <v>7410745.0750204856</v>
          </cell>
          <cell r="J94">
            <v>8329331.5511083975</v>
          </cell>
          <cell r="K94">
            <v>9739060.2376904078</v>
          </cell>
          <cell r="L94">
            <v>10836976.295910355</v>
          </cell>
          <cell r="M94">
            <v>11735996.415768379</v>
          </cell>
          <cell r="N94">
            <v>12267758.12152257</v>
          </cell>
        </row>
        <row r="95">
          <cell r="B95" t="str">
            <v>All.32</v>
          </cell>
          <cell r="C95">
            <v>8195</v>
          </cell>
          <cell r="D95">
            <v>38185</v>
          </cell>
          <cell r="E95">
            <v>91560</v>
          </cell>
          <cell r="F95">
            <v>174047.51435132034</v>
          </cell>
          <cell r="G95">
            <v>286825.02870264067</v>
          </cell>
          <cell r="H95">
            <v>442469.94259471871</v>
          </cell>
          <cell r="I95">
            <v>585094.97129735933</v>
          </cell>
          <cell r="J95">
            <v>693533</v>
          </cell>
          <cell r="K95">
            <v>717333</v>
          </cell>
          <cell r="L95">
            <v>718833</v>
          </cell>
          <cell r="M95">
            <v>718833</v>
          </cell>
          <cell r="N95">
            <v>718833</v>
          </cell>
        </row>
        <row r="96">
          <cell r="B96" t="str">
            <v>All.33</v>
          </cell>
          <cell r="C96">
            <v>1271324.5578442162</v>
          </cell>
          <cell r="D96">
            <v>2467569.7254795302</v>
          </cell>
          <cell r="E96">
            <v>3674501.8376588197</v>
          </cell>
          <cell r="F96">
            <v>4907161.1922919825</v>
          </cell>
          <cell r="G96">
            <v>6008385.7064382453</v>
          </cell>
          <cell r="H96">
            <v>7159788.9052044274</v>
          </cell>
          <cell r="I96">
            <v>8243580.4485888407</v>
          </cell>
          <cell r="J96">
            <v>9356917.2270165998</v>
          </cell>
          <cell r="K96">
            <v>10500994.272810563</v>
          </cell>
          <cell r="L96">
            <v>11782678.798257412</v>
          </cell>
          <cell r="M96">
            <v>12690507.51753822</v>
          </cell>
          <cell r="N96">
            <v>13718278.117301254</v>
          </cell>
        </row>
        <row r="97">
          <cell r="B97" t="str">
            <v>All.34</v>
          </cell>
          <cell r="C97">
            <v>878475.65740999335</v>
          </cell>
          <cell r="D97">
            <v>1751141.8778954672</v>
          </cell>
          <cell r="E97">
            <v>2623334.2239959044</v>
          </cell>
          <cell r="F97">
            <v>3497360.8070617779</v>
          </cell>
          <cell r="G97">
            <v>4361274.9982158151</v>
          </cell>
          <cell r="H97">
            <v>5223515.2849848159</v>
          </cell>
          <cell r="I97">
            <v>6088194.125189608</v>
          </cell>
          <cell r="J97">
            <v>6946624.3004479986</v>
          </cell>
          <cell r="K97">
            <v>7812779.8597035445</v>
          </cell>
          <cell r="L97">
            <v>8680006.6332774013</v>
          </cell>
          <cell r="M97">
            <v>9542476.4152868316</v>
          </cell>
          <cell r="N97">
            <v>10401787.450312907</v>
          </cell>
        </row>
        <row r="98">
          <cell r="B98" t="str">
            <v>All.35</v>
          </cell>
          <cell r="C98">
            <v>25800</v>
          </cell>
          <cell r="D98">
            <v>71800</v>
          </cell>
          <cell r="E98">
            <v>124300</v>
          </cell>
          <cell r="F98">
            <v>194300</v>
          </cell>
          <cell r="G98">
            <v>264300</v>
          </cell>
          <cell r="H98">
            <v>359300</v>
          </cell>
          <cell r="I98">
            <v>499300</v>
          </cell>
          <cell r="J98">
            <v>612191</v>
          </cell>
          <cell r="K98">
            <v>814191</v>
          </cell>
          <cell r="L98">
            <v>995155</v>
          </cell>
          <cell r="M98">
            <v>1135155</v>
          </cell>
          <cell r="N98">
            <v>1180155</v>
          </cell>
        </row>
        <row r="99">
          <cell r="B99" t="str">
            <v>All.36</v>
          </cell>
          <cell r="C99">
            <v>192801.79993564432</v>
          </cell>
          <cell r="D99">
            <v>392298.14924217039</v>
          </cell>
          <cell r="E99">
            <v>656523.59793782292</v>
          </cell>
          <cell r="F99">
            <v>956971.93888809159</v>
          </cell>
          <cell r="G99">
            <v>1439567.2036896369</v>
          </cell>
          <cell r="H99">
            <v>1945175.1946896664</v>
          </cell>
          <cell r="I99">
            <v>2425152.98051228</v>
          </cell>
          <cell r="J99">
            <v>2904899.8201514883</v>
          </cell>
          <cell r="K99">
            <v>3402656.4365846459</v>
          </cell>
          <cell r="L99">
            <v>3884892.9524401301</v>
          </cell>
          <cell r="M99">
            <v>4340609.0375566809</v>
          </cell>
          <cell r="N99">
            <v>4558748.0400618333</v>
          </cell>
        </row>
        <row r="107">
          <cell r="B107" t="str">
            <v>RC.AG</v>
          </cell>
          <cell r="C107" t="str">
            <v>YTD Jan</v>
          </cell>
          <cell r="D107" t="str">
            <v>YTD Feb</v>
          </cell>
          <cell r="E107" t="str">
            <v>YTD Mar</v>
          </cell>
          <cell r="F107" t="str">
            <v>YTD Apr</v>
          </cell>
          <cell r="G107" t="str">
            <v>YTD May</v>
          </cell>
          <cell r="H107" t="str">
            <v>YTD Jun</v>
          </cell>
          <cell r="I107" t="str">
            <v>YTD Jul</v>
          </cell>
          <cell r="J107" t="str">
            <v>YTD Aug</v>
          </cell>
          <cell r="K107" t="str">
            <v>YTD Sep</v>
          </cell>
          <cell r="L107" t="str">
            <v>YTD Oct</v>
          </cell>
          <cell r="M107" t="str">
            <v>YTD Nov</v>
          </cell>
          <cell r="N107" t="str">
            <v>YTD Dec</v>
          </cell>
        </row>
        <row r="108">
          <cell r="B108" t="str">
            <v>3110.31</v>
          </cell>
          <cell r="C108">
            <v>88321.71</v>
          </cell>
          <cell r="D108">
            <v>229977.74</v>
          </cell>
          <cell r="E108">
            <v>301029.18</v>
          </cell>
          <cell r="F108">
            <v>391949.15</v>
          </cell>
          <cell r="G108">
            <v>458355.06</v>
          </cell>
          <cell r="H108">
            <v>512894.32</v>
          </cell>
          <cell r="I108">
            <v>542777.56999999995</v>
          </cell>
          <cell r="J108">
            <v>576874.59</v>
          </cell>
          <cell r="K108">
            <v>641215.43999999994</v>
          </cell>
          <cell r="L108">
            <v>693888.5199999999</v>
          </cell>
          <cell r="M108">
            <v>718060.95</v>
          </cell>
          <cell r="N108">
            <v>744273.45</v>
          </cell>
        </row>
        <row r="109">
          <cell r="B109" t="str">
            <v>3110.32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B110" t="str">
            <v>3110.33</v>
          </cell>
          <cell r="C110">
            <v>24112.14</v>
          </cell>
          <cell r="D110">
            <v>43232.01</v>
          </cell>
          <cell r="E110">
            <v>73453.48000000001</v>
          </cell>
          <cell r="F110">
            <v>114928.51000000001</v>
          </cell>
          <cell r="G110">
            <v>149495.18</v>
          </cell>
          <cell r="H110">
            <v>160367</v>
          </cell>
          <cell r="I110">
            <v>190325.94</v>
          </cell>
          <cell r="J110">
            <v>198257.71</v>
          </cell>
          <cell r="K110">
            <v>217711.47999999998</v>
          </cell>
          <cell r="L110">
            <v>231932.68</v>
          </cell>
          <cell r="M110">
            <v>257046.28999999998</v>
          </cell>
          <cell r="N110">
            <v>264996.18</v>
          </cell>
        </row>
        <row r="111">
          <cell r="B111" t="str">
            <v>3110.34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B112" t="str">
            <v>3110.35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3110.36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3160.31</v>
          </cell>
          <cell r="C114">
            <v>120277.05</v>
          </cell>
          <cell r="D114">
            <v>217834.03</v>
          </cell>
          <cell r="E114">
            <v>276311.55</v>
          </cell>
          <cell r="F114">
            <v>334804.26</v>
          </cell>
          <cell r="G114">
            <v>380745.36</v>
          </cell>
          <cell r="H114">
            <v>484984.2</v>
          </cell>
          <cell r="I114">
            <v>564230.06000000006</v>
          </cell>
          <cell r="J114">
            <v>657329.44000000006</v>
          </cell>
          <cell r="K114">
            <v>726539.92</v>
          </cell>
          <cell r="L114">
            <v>811116.73</v>
          </cell>
          <cell r="M114">
            <v>849547.67999999993</v>
          </cell>
          <cell r="N114">
            <v>865327.83</v>
          </cell>
        </row>
        <row r="115">
          <cell r="B115" t="str">
            <v>3160.32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B116" t="str">
            <v>3160.33</v>
          </cell>
          <cell r="C116">
            <v>9987.7999999999993</v>
          </cell>
          <cell r="D116">
            <v>54012.28</v>
          </cell>
          <cell r="E116">
            <v>79984.600000000006</v>
          </cell>
          <cell r="F116">
            <v>114964.06</v>
          </cell>
          <cell r="G116">
            <v>162769.72</v>
          </cell>
          <cell r="H116">
            <v>180121.66</v>
          </cell>
          <cell r="I116">
            <v>189221.15</v>
          </cell>
          <cell r="J116">
            <v>221779.15</v>
          </cell>
          <cell r="K116">
            <v>235845.62</v>
          </cell>
          <cell r="L116">
            <v>248502.82</v>
          </cell>
          <cell r="M116">
            <v>257046.32</v>
          </cell>
          <cell r="N116">
            <v>264996.22000000003</v>
          </cell>
        </row>
        <row r="117">
          <cell r="B117" t="str">
            <v>3160.34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B118" t="str">
            <v>3160.35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3160.36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B120" t="str">
            <v>3310.31</v>
          </cell>
          <cell r="C120">
            <v>283407.17</v>
          </cell>
          <cell r="D120">
            <v>519579.81</v>
          </cell>
          <cell r="E120">
            <v>850221.54</v>
          </cell>
          <cell r="F120">
            <v>1180863.27</v>
          </cell>
          <cell r="G120">
            <v>1558739.56</v>
          </cell>
          <cell r="H120">
            <v>1889381.29</v>
          </cell>
          <cell r="I120">
            <v>2408961.16</v>
          </cell>
          <cell r="J120">
            <v>2692368.33</v>
          </cell>
          <cell r="K120">
            <v>3211948.2</v>
          </cell>
          <cell r="L120">
            <v>3684293.5</v>
          </cell>
          <cell r="M120">
            <v>4203873.37</v>
          </cell>
          <cell r="N120">
            <v>4723453.24</v>
          </cell>
        </row>
        <row r="121">
          <cell r="B121" t="str">
            <v>3310.32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B122" t="str">
            <v>3310.33</v>
          </cell>
          <cell r="C122">
            <v>275972.25000000006</v>
          </cell>
          <cell r="D122">
            <v>515376.21000000008</v>
          </cell>
          <cell r="E122">
            <v>817656.59000000008</v>
          </cell>
          <cell r="F122">
            <v>995499.51</v>
          </cell>
          <cell r="G122">
            <v>1224906.3799999999</v>
          </cell>
          <cell r="H122">
            <v>1391173.7599999998</v>
          </cell>
          <cell r="I122">
            <v>1641627.1399999997</v>
          </cell>
          <cell r="J122">
            <v>1820522.3899999997</v>
          </cell>
          <cell r="K122">
            <v>2019148.7599999998</v>
          </cell>
          <cell r="L122">
            <v>2187257.69</v>
          </cell>
          <cell r="M122">
            <v>2381411.69</v>
          </cell>
          <cell r="N122">
            <v>2630812.7999999998</v>
          </cell>
        </row>
        <row r="123">
          <cell r="B123" t="str">
            <v>3310.34</v>
          </cell>
          <cell r="C123">
            <v>39555.24</v>
          </cell>
          <cell r="D123">
            <v>64787.259999999995</v>
          </cell>
          <cell r="E123">
            <v>90550.459999999992</v>
          </cell>
          <cell r="F123">
            <v>123025.47</v>
          </cell>
          <cell r="G123">
            <v>158503.5</v>
          </cell>
          <cell r="H123">
            <v>191222.03</v>
          </cell>
          <cell r="I123">
            <v>236955.01</v>
          </cell>
          <cell r="J123">
            <v>258012.67</v>
          </cell>
          <cell r="K123">
            <v>284563.19</v>
          </cell>
          <cell r="L123">
            <v>319442.15000000002</v>
          </cell>
          <cell r="M123">
            <v>352502.29000000004</v>
          </cell>
          <cell r="N123">
            <v>390748.62000000005</v>
          </cell>
        </row>
        <row r="124">
          <cell r="B124" t="str">
            <v>3310.35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B125" t="str">
            <v>3310.36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B126" t="str">
            <v>3622.31</v>
          </cell>
          <cell r="C126">
            <v>113941.29000000001</v>
          </cell>
          <cell r="D126">
            <v>306381.43</v>
          </cell>
          <cell r="E126">
            <v>531963.57999999996</v>
          </cell>
          <cell r="F126">
            <v>708837.54999999993</v>
          </cell>
          <cell r="G126">
            <v>971053.58999999985</v>
          </cell>
          <cell r="H126">
            <v>1143906.5499999998</v>
          </cell>
          <cell r="I126">
            <v>1303627.0599999998</v>
          </cell>
          <cell r="J126">
            <v>1467907.8499999999</v>
          </cell>
          <cell r="K126">
            <v>1732440.16</v>
          </cell>
          <cell r="L126">
            <v>2013366.98</v>
          </cell>
          <cell r="M126">
            <v>2210539.33</v>
          </cell>
          <cell r="N126">
            <v>2235520.79</v>
          </cell>
        </row>
        <row r="127">
          <cell r="B127" t="str">
            <v>3622.32</v>
          </cell>
          <cell r="C127">
            <v>2200.1799999999998</v>
          </cell>
          <cell r="D127">
            <v>3582.92</v>
          </cell>
          <cell r="E127">
            <v>5697.02</v>
          </cell>
          <cell r="F127">
            <v>31346.39</v>
          </cell>
          <cell r="G127">
            <v>72677.06</v>
          </cell>
          <cell r="H127">
            <v>93157.209999999992</v>
          </cell>
          <cell r="I127">
            <v>95271.31</v>
          </cell>
          <cell r="J127">
            <v>102283.91</v>
          </cell>
          <cell r="K127">
            <v>104398.01000000001</v>
          </cell>
          <cell r="L127">
            <v>112728.96000000001</v>
          </cell>
          <cell r="M127">
            <v>115335.90000000001</v>
          </cell>
          <cell r="N127">
            <v>117450.00000000001</v>
          </cell>
        </row>
        <row r="128">
          <cell r="B128" t="str">
            <v>3622.33</v>
          </cell>
          <cell r="C128">
            <v>9467.81</v>
          </cell>
          <cell r="D128">
            <v>64285.57</v>
          </cell>
          <cell r="E128">
            <v>243121.80999999997</v>
          </cell>
          <cell r="F128">
            <v>320767.96999999997</v>
          </cell>
          <cell r="G128">
            <v>563252.12</v>
          </cell>
          <cell r="H128">
            <v>617796.91</v>
          </cell>
          <cell r="I128">
            <v>721527.08000000007</v>
          </cell>
          <cell r="J128">
            <v>759206.63000000012</v>
          </cell>
          <cell r="K128">
            <v>999616.52000000014</v>
          </cell>
          <cell r="L128">
            <v>1189534.3800000001</v>
          </cell>
          <cell r="M128">
            <v>1246004.9800000002</v>
          </cell>
          <cell r="N128">
            <v>1430000.0300000003</v>
          </cell>
        </row>
        <row r="129">
          <cell r="B129" t="str">
            <v>3622.34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3622.35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B131" t="str">
            <v>3622.36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B132" t="str">
            <v>3720.31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B133" t="str">
            <v>3720.32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B134" t="str">
            <v>3720.33</v>
          </cell>
          <cell r="C134">
            <v>308728.38000000006</v>
          </cell>
          <cell r="D134">
            <v>617456.76000000013</v>
          </cell>
          <cell r="E134">
            <v>926185.14000000013</v>
          </cell>
          <cell r="F134">
            <v>1234913.5200000003</v>
          </cell>
          <cell r="G134">
            <v>1543641.9000000004</v>
          </cell>
          <cell r="H134">
            <v>1852370.2800000005</v>
          </cell>
          <cell r="I134">
            <v>2161098.6600000006</v>
          </cell>
          <cell r="J134">
            <v>2469827.0400000005</v>
          </cell>
          <cell r="K134">
            <v>2778555.4200000004</v>
          </cell>
          <cell r="L134">
            <v>3087283.8000000003</v>
          </cell>
          <cell r="M134">
            <v>3396012.18</v>
          </cell>
          <cell r="N134">
            <v>3704740.56</v>
          </cell>
        </row>
        <row r="135">
          <cell r="B135" t="str">
            <v>3720.34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B136" t="str">
            <v>3720.35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B137" t="str">
            <v>3720.36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B138" t="str">
            <v>4210.31</v>
          </cell>
          <cell r="C138">
            <v>44389.380000000005</v>
          </cell>
          <cell r="D138">
            <v>97048.25</v>
          </cell>
          <cell r="E138">
            <v>131657.60999999999</v>
          </cell>
          <cell r="F138">
            <v>174244.31</v>
          </cell>
          <cell r="G138">
            <v>217634.05</v>
          </cell>
          <cell r="H138">
            <v>268658.39</v>
          </cell>
          <cell r="I138">
            <v>309907.58</v>
          </cell>
          <cell r="J138">
            <v>325316.5</v>
          </cell>
          <cell r="K138">
            <v>343370.82</v>
          </cell>
          <cell r="L138">
            <v>356927.25</v>
          </cell>
          <cell r="M138">
            <v>383663.16</v>
          </cell>
          <cell r="N138">
            <v>399785.33999999997</v>
          </cell>
        </row>
        <row r="139">
          <cell r="B139" t="str">
            <v>4210.32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B140" t="str">
            <v>4210.33</v>
          </cell>
          <cell r="C140">
            <v>300395.05000000005</v>
          </cell>
          <cell r="D140">
            <v>600790.10000000009</v>
          </cell>
          <cell r="E140">
            <v>901185.15000000014</v>
          </cell>
          <cell r="F140">
            <v>1201580.2000000002</v>
          </cell>
          <cell r="G140">
            <v>1501975.2500000002</v>
          </cell>
          <cell r="H140">
            <v>1802370.3000000003</v>
          </cell>
          <cell r="I140">
            <v>2102765.3500000006</v>
          </cell>
          <cell r="J140">
            <v>2403160.4000000004</v>
          </cell>
          <cell r="K140">
            <v>2703555.45</v>
          </cell>
          <cell r="L140">
            <v>3003950.5</v>
          </cell>
          <cell r="M140">
            <v>3304345.55</v>
          </cell>
          <cell r="N140">
            <v>3604740.5999999996</v>
          </cell>
        </row>
        <row r="141">
          <cell r="B141" t="str">
            <v>4210.34</v>
          </cell>
          <cell r="C141">
            <v>21084.910000000003</v>
          </cell>
          <cell r="D141">
            <v>42169.820000000007</v>
          </cell>
          <cell r="E141">
            <v>63254.73000000001</v>
          </cell>
          <cell r="F141">
            <v>84339.640000000014</v>
          </cell>
          <cell r="G141">
            <v>105424.55000000002</v>
          </cell>
          <cell r="H141">
            <v>126509.46000000002</v>
          </cell>
          <cell r="I141">
            <v>147594.37000000002</v>
          </cell>
          <cell r="J141">
            <v>168679.28000000003</v>
          </cell>
          <cell r="K141">
            <v>189764.19000000003</v>
          </cell>
          <cell r="L141">
            <v>210849.10000000003</v>
          </cell>
          <cell r="M141">
            <v>231934.01000000004</v>
          </cell>
          <cell r="N141">
            <v>253018.92000000004</v>
          </cell>
        </row>
        <row r="142">
          <cell r="B142" t="str">
            <v>4210.35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B143" t="str">
            <v>4210.36</v>
          </cell>
          <cell r="C143">
            <v>13990.96</v>
          </cell>
          <cell r="D143">
            <v>27981.919999999998</v>
          </cell>
          <cell r="E143">
            <v>41972.88</v>
          </cell>
          <cell r="F143">
            <v>55963.839999999997</v>
          </cell>
          <cell r="G143">
            <v>69954.799999999988</v>
          </cell>
          <cell r="H143">
            <v>83945.75999999998</v>
          </cell>
          <cell r="I143">
            <v>97936.719999999972</v>
          </cell>
          <cell r="J143">
            <v>111927.67999999996</v>
          </cell>
          <cell r="K143">
            <v>125918.63999999996</v>
          </cell>
          <cell r="L143">
            <v>139909.59999999995</v>
          </cell>
          <cell r="M143">
            <v>153900.55999999994</v>
          </cell>
          <cell r="N143">
            <v>167891.51999999993</v>
          </cell>
        </row>
        <row r="144">
          <cell r="B144" t="str">
            <v>4250.31</v>
          </cell>
          <cell r="C144">
            <v>233333.28</v>
          </cell>
          <cell r="D144">
            <v>466666.56</v>
          </cell>
          <cell r="E144">
            <v>726249.83</v>
          </cell>
          <cell r="F144">
            <v>1003363.1</v>
          </cell>
          <cell r="G144">
            <v>1286551.3799999999</v>
          </cell>
          <cell r="H144">
            <v>1586739.66</v>
          </cell>
          <cell r="I144">
            <v>1890192.94</v>
          </cell>
          <cell r="J144">
            <v>2200381.2199999997</v>
          </cell>
          <cell r="K144">
            <v>2689069.5599999996</v>
          </cell>
          <cell r="L144">
            <v>3007212.8499999996</v>
          </cell>
          <cell r="M144">
            <v>3305166.0999999996</v>
          </cell>
          <cell r="N144">
            <v>3545499.3799999994</v>
          </cell>
        </row>
        <row r="145">
          <cell r="B145" t="str">
            <v>4250.32</v>
          </cell>
          <cell r="C145">
            <v>8195</v>
          </cell>
          <cell r="D145">
            <v>38185</v>
          </cell>
          <cell r="E145">
            <v>91560</v>
          </cell>
          <cell r="F145">
            <v>159935</v>
          </cell>
          <cell r="G145">
            <v>258600.01</v>
          </cell>
          <cell r="H145">
            <v>376000.02</v>
          </cell>
          <cell r="I145">
            <v>490400.03</v>
          </cell>
          <cell r="J145">
            <v>570613</v>
          </cell>
          <cell r="K145">
            <v>594413</v>
          </cell>
          <cell r="L145">
            <v>595912.95999999996</v>
          </cell>
          <cell r="M145">
            <v>595912.95999999996</v>
          </cell>
          <cell r="N145">
            <v>595912.95999999996</v>
          </cell>
        </row>
        <row r="146">
          <cell r="B146" t="str">
            <v>4250.33</v>
          </cell>
          <cell r="C146">
            <v>109551.89</v>
          </cell>
          <cell r="D146">
            <v>224103.78</v>
          </cell>
          <cell r="E146">
            <v>343655.67</v>
          </cell>
          <cell r="F146">
            <v>468207.56</v>
          </cell>
          <cell r="G146">
            <v>592759.44999999995</v>
          </cell>
          <cell r="H146">
            <v>717311.34</v>
          </cell>
          <cell r="I146">
            <v>842063.23</v>
          </cell>
          <cell r="J146">
            <v>979315.12</v>
          </cell>
          <cell r="K146">
            <v>1141367.01</v>
          </cell>
          <cell r="L146">
            <v>1298418.8999999999</v>
          </cell>
          <cell r="M146">
            <v>1450470.79</v>
          </cell>
          <cell r="N146">
            <v>1585022.6400000001</v>
          </cell>
        </row>
        <row r="147">
          <cell r="B147" t="str">
            <v>4250.34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B148" t="str">
            <v>4250.35</v>
          </cell>
          <cell r="C148">
            <v>26009.77</v>
          </cell>
          <cell r="D148">
            <v>72550.58</v>
          </cell>
          <cell r="E148">
            <v>125419.32</v>
          </cell>
          <cell r="F148">
            <v>195992.93</v>
          </cell>
          <cell r="G148">
            <v>266566.53999999998</v>
          </cell>
          <cell r="H148">
            <v>362304.02</v>
          </cell>
          <cell r="I148">
            <v>503778.96</v>
          </cell>
          <cell r="J148">
            <v>617667.86</v>
          </cell>
          <cell r="K148">
            <v>822126.15999999992</v>
          </cell>
          <cell r="L148">
            <v>1005548.46</v>
          </cell>
          <cell r="M148">
            <v>1147597.0699999998</v>
          </cell>
          <cell r="N148">
            <v>1193674.0699999998</v>
          </cell>
        </row>
        <row r="149">
          <cell r="B149" t="str">
            <v>4250.36</v>
          </cell>
          <cell r="C149">
            <v>349998</v>
          </cell>
          <cell r="D149">
            <v>701996</v>
          </cell>
          <cell r="E149">
            <v>1054994</v>
          </cell>
          <cell r="F149">
            <v>1416742.02</v>
          </cell>
          <cell r="G149">
            <v>1778990.03</v>
          </cell>
          <cell r="H149">
            <v>2145738.0300000003</v>
          </cell>
          <cell r="I149">
            <v>2510099.0200000005</v>
          </cell>
          <cell r="J149">
            <v>2874979.6300000004</v>
          </cell>
          <cell r="K149">
            <v>3241759.5100000002</v>
          </cell>
          <cell r="L149">
            <v>3598022.5200000005</v>
          </cell>
          <cell r="M149">
            <v>3952020.5200000005</v>
          </cell>
          <cell r="N149">
            <v>4304023.3500000006</v>
          </cell>
        </row>
        <row r="150">
          <cell r="B150" t="str">
            <v>4270.31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B151" t="str">
            <v>4270.32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B152" t="str">
            <v>4270.33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B153" t="str">
            <v>4270.34</v>
          </cell>
          <cell r="C153">
            <v>813168.06</v>
          </cell>
          <cell r="D153">
            <v>1626336.12</v>
          </cell>
          <cell r="E153">
            <v>2439504.1800000002</v>
          </cell>
          <cell r="F153">
            <v>3252672.24</v>
          </cell>
          <cell r="G153">
            <v>4065840.3000000003</v>
          </cell>
          <cell r="H153">
            <v>4879008.3600000003</v>
          </cell>
          <cell r="I153">
            <v>5692176.4199999999</v>
          </cell>
          <cell r="J153">
            <v>6505344.4800000004</v>
          </cell>
          <cell r="K153">
            <v>7318512.540000001</v>
          </cell>
          <cell r="L153">
            <v>8131680.6000000015</v>
          </cell>
          <cell r="M153">
            <v>8944848.660000002</v>
          </cell>
          <cell r="N153">
            <v>9758016.7200000025</v>
          </cell>
        </row>
        <row r="154">
          <cell r="B154" t="str">
            <v>4270.35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B155" t="str">
            <v>4270.36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B156" t="str">
            <v>4330.31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B157" t="str">
            <v>4330.32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B158" t="str">
            <v>4330.33</v>
          </cell>
          <cell r="C158">
            <v>11598.689999999999</v>
          </cell>
          <cell r="D158">
            <v>16501.199999999997</v>
          </cell>
          <cell r="E158">
            <v>22951.189999999995</v>
          </cell>
          <cell r="F158">
            <v>30270.259999999995</v>
          </cell>
          <cell r="G158">
            <v>55029.619999999995</v>
          </cell>
          <cell r="H158">
            <v>62117.53</v>
          </cell>
          <cell r="I158">
            <v>70048.02</v>
          </cell>
          <cell r="J158">
            <v>134230.94</v>
          </cell>
          <cell r="K158">
            <v>186336.35</v>
          </cell>
          <cell r="L158">
            <v>202826.45</v>
          </cell>
          <cell r="M158">
            <v>208549.96000000002</v>
          </cell>
          <cell r="N158">
            <v>214999.95</v>
          </cell>
        </row>
        <row r="159">
          <cell r="B159" t="str">
            <v>4330.34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B160" t="str">
            <v>4330.35</v>
          </cell>
          <cell r="C160">
            <v>1151.8700000000001</v>
          </cell>
          <cell r="D160">
            <v>1241.1300000000001</v>
          </cell>
          <cell r="E160">
            <v>1285.0400000000002</v>
          </cell>
          <cell r="F160">
            <v>2205.7600000000002</v>
          </cell>
          <cell r="G160">
            <v>3047.6500000000005</v>
          </cell>
          <cell r="H160">
            <v>8705.67</v>
          </cell>
          <cell r="I160">
            <v>10198.98</v>
          </cell>
          <cell r="J160">
            <v>10833.05</v>
          </cell>
          <cell r="K160">
            <v>46395.44</v>
          </cell>
          <cell r="L160">
            <v>47127.590000000004</v>
          </cell>
          <cell r="M160">
            <v>47549.26</v>
          </cell>
          <cell r="N160">
            <v>115147.94</v>
          </cell>
        </row>
        <row r="161">
          <cell r="B161" t="str">
            <v>4330.36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B162" t="str">
            <v>All.31</v>
          </cell>
          <cell r="C162">
            <v>883669.88</v>
          </cell>
          <cell r="D162">
            <v>1837487.82</v>
          </cell>
          <cell r="E162">
            <v>2817433.29</v>
          </cell>
          <cell r="F162">
            <v>3794061.64</v>
          </cell>
          <cell r="G162">
            <v>4873079</v>
          </cell>
          <cell r="H162">
            <v>5886564.4100000001</v>
          </cell>
          <cell r="I162">
            <v>7019696.3699999992</v>
          </cell>
          <cell r="J162">
            <v>7920177.9299999997</v>
          </cell>
          <cell r="K162">
            <v>9344584.1000000015</v>
          </cell>
          <cell r="L162">
            <v>10566805.83</v>
          </cell>
          <cell r="M162">
            <v>11670850.59</v>
          </cell>
          <cell r="N162">
            <v>12513860.029999997</v>
          </cell>
        </row>
        <row r="163">
          <cell r="B163" t="str">
            <v>All.32</v>
          </cell>
          <cell r="C163">
            <v>10395.18</v>
          </cell>
          <cell r="D163">
            <v>41767.919999999998</v>
          </cell>
          <cell r="E163">
            <v>97257.02</v>
          </cell>
          <cell r="F163">
            <v>191281.39</v>
          </cell>
          <cell r="G163">
            <v>331277.07</v>
          </cell>
          <cell r="H163">
            <v>469157.23</v>
          </cell>
          <cell r="I163">
            <v>585671.34000000008</v>
          </cell>
          <cell r="J163">
            <v>672896.91</v>
          </cell>
          <cell r="K163">
            <v>698811.01</v>
          </cell>
          <cell r="L163">
            <v>708641.91999999993</v>
          </cell>
          <cell r="M163">
            <v>711248.86</v>
          </cell>
          <cell r="N163">
            <v>713362.96</v>
          </cell>
        </row>
        <row r="164">
          <cell r="B164" t="str">
            <v>All.33</v>
          </cell>
          <cell r="C164">
            <v>1049814.0100000002</v>
          </cell>
          <cell r="D164">
            <v>2135757.91</v>
          </cell>
          <cell r="E164">
            <v>3408193.6300000004</v>
          </cell>
          <cell r="F164">
            <v>4481131.59</v>
          </cell>
          <cell r="G164">
            <v>5793829.620000001</v>
          </cell>
          <cell r="H164">
            <v>6783628.7800000003</v>
          </cell>
          <cell r="I164">
            <v>7918676.5700000003</v>
          </cell>
          <cell r="J164">
            <v>8986299.379999999</v>
          </cell>
          <cell r="K164">
            <v>10282136.609999999</v>
          </cell>
          <cell r="L164">
            <v>11449707.220000001</v>
          </cell>
          <cell r="M164">
            <v>12500887.760000002</v>
          </cell>
          <cell r="N164">
            <v>13700308.98</v>
          </cell>
        </row>
        <row r="165">
          <cell r="B165" t="str">
            <v>All.34</v>
          </cell>
          <cell r="C165">
            <v>873808.21000000008</v>
          </cell>
          <cell r="D165">
            <v>1733293.2000000002</v>
          </cell>
          <cell r="E165">
            <v>2593309.37</v>
          </cell>
          <cell r="F165">
            <v>3460037.35</v>
          </cell>
          <cell r="G165">
            <v>4329768.3500000006</v>
          </cell>
          <cell r="H165">
            <v>5196739.8500000006</v>
          </cell>
          <cell r="I165">
            <v>6076725.7999999998</v>
          </cell>
          <cell r="J165">
            <v>6932036.4300000006</v>
          </cell>
          <cell r="K165">
            <v>7792839.9200000009</v>
          </cell>
          <cell r="L165">
            <v>8661971.8500000015</v>
          </cell>
          <cell r="M165">
            <v>9529284.9600000028</v>
          </cell>
          <cell r="N165">
            <v>10401784.260000002</v>
          </cell>
        </row>
        <row r="166">
          <cell r="B166" t="str">
            <v>All.35</v>
          </cell>
          <cell r="C166">
            <v>27161.64</v>
          </cell>
          <cell r="D166">
            <v>73791.710000000006</v>
          </cell>
          <cell r="E166">
            <v>126704.36</v>
          </cell>
          <cell r="F166">
            <v>198198.69</v>
          </cell>
          <cell r="G166">
            <v>269614.19</v>
          </cell>
          <cell r="H166">
            <v>371009.69</v>
          </cell>
          <cell r="I166">
            <v>513977.94</v>
          </cell>
          <cell r="J166">
            <v>628500.91</v>
          </cell>
          <cell r="K166">
            <v>868521.59999999986</v>
          </cell>
          <cell r="L166">
            <v>1052676.05</v>
          </cell>
          <cell r="M166">
            <v>1195146.3299999998</v>
          </cell>
          <cell r="N166">
            <v>1308822.0099999998</v>
          </cell>
        </row>
        <row r="167">
          <cell r="B167" t="str">
            <v>All.36</v>
          </cell>
          <cell r="C167">
            <v>363988.96</v>
          </cell>
          <cell r="D167">
            <v>729977.92</v>
          </cell>
          <cell r="E167">
            <v>1096966.8799999999</v>
          </cell>
          <cell r="F167">
            <v>1472705.86</v>
          </cell>
          <cell r="G167">
            <v>1848944.83</v>
          </cell>
          <cell r="H167">
            <v>2229683.79</v>
          </cell>
          <cell r="I167">
            <v>2608035.7400000002</v>
          </cell>
          <cell r="J167">
            <v>2986907.3100000005</v>
          </cell>
          <cell r="K167">
            <v>3367678.1500000004</v>
          </cell>
          <cell r="L167">
            <v>3737932.1200000006</v>
          </cell>
          <cell r="M167">
            <v>4105921.0800000005</v>
          </cell>
          <cell r="N167">
            <v>4471914.87</v>
          </cell>
        </row>
        <row r="173">
          <cell r="B173" t="str">
            <v>RC.AG</v>
          </cell>
          <cell r="C173" t="str">
            <v>YTD Jan</v>
          </cell>
          <cell r="D173" t="str">
            <v>YTD Feb</v>
          </cell>
          <cell r="E173" t="str">
            <v>YTD Mar</v>
          </cell>
          <cell r="F173" t="str">
            <v>YTD Apr</v>
          </cell>
          <cell r="G173" t="str">
            <v>YTD May</v>
          </cell>
          <cell r="H173" t="str">
            <v>YTD Jun</v>
          </cell>
          <cell r="I173" t="str">
            <v>YTD Jul</v>
          </cell>
          <cell r="J173" t="str">
            <v>YTD Aug</v>
          </cell>
          <cell r="K173" t="str">
            <v>YTD Sep</v>
          </cell>
          <cell r="L173" t="str">
            <v>YTD Oct</v>
          </cell>
          <cell r="M173" t="str">
            <v>YTD Nov</v>
          </cell>
          <cell r="N173" t="str">
            <v>YTD Dec</v>
          </cell>
        </row>
        <row r="174">
          <cell r="B174" t="str">
            <v>3110.31</v>
          </cell>
          <cell r="C174">
            <v>44165.919999999998</v>
          </cell>
          <cell r="D174">
            <v>114189.1200000001</v>
          </cell>
          <cell r="E174">
            <v>223107.7200000002</v>
          </cell>
          <cell r="F174">
            <v>307658.82000000018</v>
          </cell>
          <cell r="G174">
            <v>377512.72000000032</v>
          </cell>
          <cell r="H174">
            <v>452864.08000000031</v>
          </cell>
          <cell r="I174">
            <v>487196.5100000003</v>
          </cell>
          <cell r="J174">
            <v>518722.0100000003</v>
          </cell>
          <cell r="K174">
            <v>607504.97000000032</v>
          </cell>
          <cell r="L174">
            <v>675229.60000000033</v>
          </cell>
          <cell r="M174">
            <v>710951.06000000029</v>
          </cell>
          <cell r="N174">
            <v>798903.94000000029</v>
          </cell>
        </row>
        <row r="175">
          <cell r="B175" t="str">
            <v>3110.32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348</v>
          </cell>
          <cell r="N175">
            <v>348</v>
          </cell>
        </row>
        <row r="176">
          <cell r="B176" t="str">
            <v>3110.33</v>
          </cell>
          <cell r="C176">
            <v>19463.71</v>
          </cell>
          <cell r="D176">
            <v>19703.3</v>
          </cell>
          <cell r="E176">
            <v>35572.869999999995</v>
          </cell>
          <cell r="F176">
            <v>74750</v>
          </cell>
          <cell r="G176">
            <v>115009.83</v>
          </cell>
          <cell r="H176">
            <v>134305.60000000001</v>
          </cell>
          <cell r="I176">
            <v>192362.65</v>
          </cell>
          <cell r="J176">
            <v>193706.22</v>
          </cell>
          <cell r="K176">
            <v>201235.05</v>
          </cell>
          <cell r="L176">
            <v>200462.93</v>
          </cell>
          <cell r="M176">
            <v>202675.12</v>
          </cell>
          <cell r="N176">
            <v>206207.63999999998</v>
          </cell>
        </row>
        <row r="177">
          <cell r="B177" t="str">
            <v>3110.34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B178" t="str">
            <v>3110.35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117.93</v>
          </cell>
          <cell r="I178">
            <v>471.72</v>
          </cell>
          <cell r="J178">
            <v>471.72</v>
          </cell>
          <cell r="K178">
            <v>471.72</v>
          </cell>
          <cell r="L178">
            <v>471.72</v>
          </cell>
          <cell r="M178">
            <v>471.72</v>
          </cell>
          <cell r="N178">
            <v>471.72</v>
          </cell>
        </row>
        <row r="179">
          <cell r="B179" t="str">
            <v>3110.36</v>
          </cell>
          <cell r="C179">
            <v>0</v>
          </cell>
          <cell r="D179">
            <v>0</v>
          </cell>
          <cell r="E179">
            <v>0</v>
          </cell>
          <cell r="F179">
            <v>690.71</v>
          </cell>
          <cell r="G179">
            <v>690.71</v>
          </cell>
          <cell r="H179">
            <v>690.71</v>
          </cell>
          <cell r="I179">
            <v>690.71</v>
          </cell>
          <cell r="J179">
            <v>690.71</v>
          </cell>
          <cell r="K179">
            <v>690.71</v>
          </cell>
          <cell r="L179">
            <v>690.71</v>
          </cell>
          <cell r="M179">
            <v>690.71</v>
          </cell>
          <cell r="N179">
            <v>690.71</v>
          </cell>
        </row>
        <row r="180">
          <cell r="B180" t="str">
            <v>3160.31</v>
          </cell>
          <cell r="C180">
            <v>8113.4599999999991</v>
          </cell>
          <cell r="D180">
            <v>29208.23</v>
          </cell>
          <cell r="E180">
            <v>58755.69</v>
          </cell>
          <cell r="F180">
            <v>130911.15</v>
          </cell>
          <cell r="G180">
            <v>229337.66000000009</v>
          </cell>
          <cell r="H180">
            <v>278185.18000000011</v>
          </cell>
          <cell r="I180">
            <v>331075.76000000013</v>
          </cell>
          <cell r="J180">
            <v>403786.68000000023</v>
          </cell>
          <cell r="K180">
            <v>458567.87000000023</v>
          </cell>
          <cell r="L180">
            <v>510888.34000000026</v>
          </cell>
          <cell r="M180">
            <v>529977.63000000024</v>
          </cell>
          <cell r="N180">
            <v>547684.67000000027</v>
          </cell>
        </row>
        <row r="181">
          <cell r="B181" t="str">
            <v>3160.32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B182" t="str">
            <v>3160.33</v>
          </cell>
          <cell r="C182">
            <v>3387.41</v>
          </cell>
          <cell r="D182">
            <v>34812.19</v>
          </cell>
          <cell r="E182">
            <v>51114.710000000006</v>
          </cell>
          <cell r="F182">
            <v>64200.250000000007</v>
          </cell>
          <cell r="G182">
            <v>100884.96</v>
          </cell>
          <cell r="H182">
            <v>109733.48000000001</v>
          </cell>
          <cell r="I182">
            <v>110741.37000000001</v>
          </cell>
          <cell r="J182">
            <v>123868.66</v>
          </cell>
          <cell r="K182">
            <v>128814.89</v>
          </cell>
          <cell r="L182">
            <v>131808.57999999999</v>
          </cell>
          <cell r="M182">
            <v>135655.03999999998</v>
          </cell>
          <cell r="N182">
            <v>157973.07999999999</v>
          </cell>
        </row>
        <row r="183">
          <cell r="B183" t="str">
            <v>3160.34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B184" t="str">
            <v>3160.35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B185" t="str">
            <v>3160.36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B186" t="str">
            <v>3310.31</v>
          </cell>
          <cell r="C186">
            <v>167647.25999999998</v>
          </cell>
          <cell r="D186">
            <v>272762.31999999995</v>
          </cell>
          <cell r="E186">
            <v>493155.62000000011</v>
          </cell>
          <cell r="F186">
            <v>684402.19000000018</v>
          </cell>
          <cell r="G186">
            <v>1074447.1099999999</v>
          </cell>
          <cell r="H186">
            <v>1472871.3199999991</v>
          </cell>
          <cell r="I186">
            <v>2242580.8699999992</v>
          </cell>
          <cell r="J186">
            <v>2510562.939999999</v>
          </cell>
          <cell r="K186">
            <v>3163194.0899999994</v>
          </cell>
          <cell r="L186">
            <v>3651883.6899999995</v>
          </cell>
          <cell r="M186">
            <v>4290515.9799999995</v>
          </cell>
          <cell r="N186">
            <v>4918149.3599999994</v>
          </cell>
        </row>
        <row r="187">
          <cell r="B187" t="str">
            <v>3310.32</v>
          </cell>
          <cell r="C187">
            <v>6862.65</v>
          </cell>
          <cell r="D187">
            <v>11756.16</v>
          </cell>
          <cell r="E187">
            <v>78437.23000000001</v>
          </cell>
          <cell r="F187">
            <v>78437.23000000001</v>
          </cell>
          <cell r="G187">
            <v>78437.23000000001</v>
          </cell>
          <cell r="H187">
            <v>78733.800000000017</v>
          </cell>
          <cell r="I187">
            <v>78733.800000000017</v>
          </cell>
          <cell r="J187">
            <v>78748.49000000002</v>
          </cell>
          <cell r="K187">
            <v>78780.24000000002</v>
          </cell>
          <cell r="L187">
            <v>78780.24000000002</v>
          </cell>
          <cell r="M187">
            <v>79417.760000000024</v>
          </cell>
          <cell r="N187">
            <v>80401.290000000023</v>
          </cell>
        </row>
        <row r="188">
          <cell r="B188" t="str">
            <v>3310.33</v>
          </cell>
          <cell r="C188">
            <v>151908.24</v>
          </cell>
          <cell r="D188">
            <v>360765.74</v>
          </cell>
          <cell r="E188">
            <v>621590.17999999993</v>
          </cell>
          <cell r="F188">
            <v>778626.72</v>
          </cell>
          <cell r="G188">
            <v>1028057.95</v>
          </cell>
          <cell r="H188">
            <v>1226719.44</v>
          </cell>
          <cell r="I188">
            <v>1479841.89</v>
          </cell>
          <cell r="J188">
            <v>1551235.39</v>
          </cell>
          <cell r="K188">
            <v>1580996.8099999998</v>
          </cell>
          <cell r="L188">
            <v>1767238.2599999998</v>
          </cell>
          <cell r="M188">
            <v>1935640.0299999998</v>
          </cell>
          <cell r="N188">
            <v>2047189.4899999998</v>
          </cell>
        </row>
        <row r="189">
          <cell r="B189" t="str">
            <v>3310.34</v>
          </cell>
          <cell r="C189">
            <v>59813.979999999996</v>
          </cell>
          <cell r="D189">
            <v>87567.12</v>
          </cell>
          <cell r="E189">
            <v>109432.12999999999</v>
          </cell>
          <cell r="F189">
            <v>137805.15</v>
          </cell>
          <cell r="G189">
            <v>163366.76</v>
          </cell>
          <cell r="H189">
            <v>185062.84000000003</v>
          </cell>
          <cell r="I189">
            <v>221504.89</v>
          </cell>
          <cell r="J189">
            <v>243803.24000000002</v>
          </cell>
          <cell r="K189">
            <v>267574.34000000003</v>
          </cell>
          <cell r="L189">
            <v>289871.85000000003</v>
          </cell>
          <cell r="M189">
            <v>321951.74000000005</v>
          </cell>
          <cell r="N189">
            <v>335574.47000000003</v>
          </cell>
        </row>
        <row r="190">
          <cell r="B190" t="str">
            <v>3310.35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B191" t="str">
            <v>3310.36</v>
          </cell>
          <cell r="C191">
            <v>0</v>
          </cell>
          <cell r="D191">
            <v>0</v>
          </cell>
          <cell r="E191">
            <v>0</v>
          </cell>
          <cell r="F191">
            <v>168.66</v>
          </cell>
          <cell r="G191">
            <v>168.66</v>
          </cell>
          <cell r="H191">
            <v>168.66</v>
          </cell>
          <cell r="I191">
            <v>168.66</v>
          </cell>
          <cell r="J191">
            <v>168.66</v>
          </cell>
          <cell r="K191">
            <v>168.66</v>
          </cell>
          <cell r="L191">
            <v>168.66</v>
          </cell>
          <cell r="M191">
            <v>168.66</v>
          </cell>
          <cell r="N191">
            <v>168.66</v>
          </cell>
        </row>
        <row r="192">
          <cell r="B192" t="str">
            <v>3622.31</v>
          </cell>
          <cell r="C192">
            <v>89704.950000000797</v>
          </cell>
          <cell r="D192">
            <v>290204.08000000147</v>
          </cell>
          <cell r="E192">
            <v>585759.57000000193</v>
          </cell>
          <cell r="F192">
            <v>755439.71000000276</v>
          </cell>
          <cell r="G192">
            <v>1020184.4400000034</v>
          </cell>
          <cell r="H192">
            <v>1183284.0000000042</v>
          </cell>
          <cell r="I192">
            <v>1502261.0200000049</v>
          </cell>
          <cell r="J192">
            <v>1587095.3200000052</v>
          </cell>
          <cell r="K192">
            <v>1749641.5600000061</v>
          </cell>
          <cell r="L192">
            <v>2049874.3400000068</v>
          </cell>
          <cell r="M192">
            <v>2200199.6300000069</v>
          </cell>
          <cell r="N192">
            <v>2369355.230000007</v>
          </cell>
        </row>
        <row r="193">
          <cell r="B193" t="str">
            <v>3622.32</v>
          </cell>
          <cell r="C193">
            <v>84.58</v>
          </cell>
          <cell r="D193">
            <v>692.81000000000006</v>
          </cell>
          <cell r="E193">
            <v>0</v>
          </cell>
          <cell r="F193">
            <v>28662.85</v>
          </cell>
          <cell r="G193">
            <v>72732.850000000006</v>
          </cell>
          <cell r="H193">
            <v>97760</v>
          </cell>
          <cell r="I193">
            <v>97760</v>
          </cell>
          <cell r="J193">
            <v>104650</v>
          </cell>
          <cell r="K193">
            <v>104650</v>
          </cell>
          <cell r="L193">
            <v>112835.3</v>
          </cell>
          <cell r="M193">
            <v>114832.57</v>
          </cell>
          <cell r="N193">
            <v>114375.46</v>
          </cell>
        </row>
        <row r="194">
          <cell r="B194" t="str">
            <v>3622.33</v>
          </cell>
          <cell r="C194">
            <v>28188.109999999997</v>
          </cell>
          <cell r="D194">
            <v>82763.39</v>
          </cell>
          <cell r="E194">
            <v>310064.7300000001</v>
          </cell>
          <cell r="F194">
            <v>417702.69000000006</v>
          </cell>
          <cell r="G194">
            <v>704317.99</v>
          </cell>
          <cell r="H194">
            <v>758919.33</v>
          </cell>
          <cell r="I194">
            <v>796386.80999999982</v>
          </cell>
          <cell r="J194">
            <v>833735.73999999987</v>
          </cell>
          <cell r="K194">
            <v>1169633.6299999999</v>
          </cell>
          <cell r="L194">
            <v>1159173.6399999999</v>
          </cell>
          <cell r="M194">
            <v>1203918.3099999998</v>
          </cell>
          <cell r="N194">
            <v>1483877.3099999998</v>
          </cell>
        </row>
        <row r="195">
          <cell r="B195" t="str">
            <v>3622.34</v>
          </cell>
          <cell r="C195">
            <v>1515.78</v>
          </cell>
          <cell r="D195">
            <v>0</v>
          </cell>
          <cell r="E195">
            <v>0</v>
          </cell>
          <cell r="F195">
            <v>0</v>
          </cell>
          <cell r="G195">
            <v>225.91</v>
          </cell>
          <cell r="H195">
            <v>225.91</v>
          </cell>
          <cell r="I195">
            <v>225.91</v>
          </cell>
          <cell r="J195">
            <v>225.91</v>
          </cell>
          <cell r="K195">
            <v>225.91</v>
          </cell>
          <cell r="L195">
            <v>225.91</v>
          </cell>
          <cell r="M195">
            <v>225.91</v>
          </cell>
          <cell r="N195">
            <v>225.91</v>
          </cell>
        </row>
        <row r="196">
          <cell r="B196" t="str">
            <v>3622.35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B197" t="str">
            <v>3622.36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B198" t="str">
            <v>3720.31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B199" t="str">
            <v>3720.32</v>
          </cell>
          <cell r="C199">
            <v>320.81</v>
          </cell>
          <cell r="D199">
            <v>320.81</v>
          </cell>
          <cell r="E199">
            <v>320.81</v>
          </cell>
          <cell r="F199">
            <v>320.81</v>
          </cell>
          <cell r="G199">
            <v>320.81</v>
          </cell>
          <cell r="H199">
            <v>320.81</v>
          </cell>
          <cell r="I199">
            <v>350.2</v>
          </cell>
          <cell r="J199">
            <v>350.2</v>
          </cell>
          <cell r="K199">
            <v>350.2</v>
          </cell>
          <cell r="L199">
            <v>350.2</v>
          </cell>
          <cell r="M199">
            <v>350.2</v>
          </cell>
          <cell r="N199">
            <v>350.2</v>
          </cell>
        </row>
        <row r="200">
          <cell r="B200" t="str">
            <v>3720.33</v>
          </cell>
          <cell r="C200">
            <v>563205.04999999807</v>
          </cell>
          <cell r="D200">
            <v>558019.64999999781</v>
          </cell>
          <cell r="E200">
            <v>457802.16999999684</v>
          </cell>
          <cell r="F200">
            <v>1772136.4599999969</v>
          </cell>
          <cell r="G200">
            <v>2056078.3299999968</v>
          </cell>
          <cell r="H200">
            <v>2094651.2399999967</v>
          </cell>
          <cell r="I200">
            <v>2387544.5999999968</v>
          </cell>
          <cell r="J200">
            <v>2873554.3199999956</v>
          </cell>
          <cell r="K200">
            <v>2787924.6299999957</v>
          </cell>
          <cell r="L200">
            <v>3229438.7799999956</v>
          </cell>
          <cell r="M200">
            <v>3204886.1399999955</v>
          </cell>
          <cell r="N200">
            <v>3468098.3699999955</v>
          </cell>
        </row>
        <row r="201">
          <cell r="B201" t="str">
            <v>3720.34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B202" t="str">
            <v>3720.35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B203" t="str">
            <v>3720.36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B204" t="str">
            <v>4210.31</v>
          </cell>
          <cell r="C204">
            <v>19514.899999999998</v>
          </cell>
          <cell r="D204">
            <v>42625.729999999996</v>
          </cell>
          <cell r="E204">
            <v>61986.049999999996</v>
          </cell>
          <cell r="F204">
            <v>66320.759999999995</v>
          </cell>
          <cell r="G204">
            <v>82060.11</v>
          </cell>
          <cell r="H204">
            <v>87635.32</v>
          </cell>
          <cell r="I204">
            <v>91706.790000000008</v>
          </cell>
          <cell r="J204">
            <v>101998.70000000001</v>
          </cell>
          <cell r="K204">
            <v>110459.26000000001</v>
          </cell>
          <cell r="L204">
            <v>117157.96</v>
          </cell>
          <cell r="M204">
            <v>129411.5</v>
          </cell>
          <cell r="N204">
            <v>160924.83000000002</v>
          </cell>
        </row>
        <row r="205">
          <cell r="B205" t="str">
            <v>4210.32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B206" t="str">
            <v>4210.33</v>
          </cell>
          <cell r="C206">
            <v>250750.29</v>
          </cell>
          <cell r="D206">
            <v>643558.18000000098</v>
          </cell>
          <cell r="E206">
            <v>961319.15000000095</v>
          </cell>
          <cell r="F206">
            <v>1233787.6700000009</v>
          </cell>
          <cell r="G206">
            <v>1814028.3199999998</v>
          </cell>
          <cell r="H206">
            <v>1906008.5599999998</v>
          </cell>
          <cell r="I206">
            <v>2083497.8800000001</v>
          </cell>
          <cell r="J206">
            <v>2431423.6700000004</v>
          </cell>
          <cell r="K206">
            <v>3458507.1700000004</v>
          </cell>
          <cell r="L206">
            <v>4652458.5500000007</v>
          </cell>
          <cell r="M206">
            <v>3324528.3000000007</v>
          </cell>
          <cell r="N206">
            <v>3582123.0100000007</v>
          </cell>
        </row>
        <row r="207">
          <cell r="B207" t="str">
            <v>4210.34</v>
          </cell>
          <cell r="C207">
            <v>20764.96</v>
          </cell>
          <cell r="D207">
            <v>28245.279999999999</v>
          </cell>
          <cell r="E207">
            <v>35599.81</v>
          </cell>
          <cell r="F207">
            <v>39228.119999999995</v>
          </cell>
          <cell r="G207">
            <v>45315.359999999993</v>
          </cell>
          <cell r="H207">
            <v>50638.579999999994</v>
          </cell>
          <cell r="I207">
            <v>60048.369999999995</v>
          </cell>
          <cell r="J207">
            <v>64764.06</v>
          </cell>
          <cell r="K207">
            <v>71872.86</v>
          </cell>
          <cell r="L207">
            <v>76276.97</v>
          </cell>
          <cell r="M207">
            <v>106358.54000000001</v>
          </cell>
          <cell r="N207">
            <v>153191.15000000002</v>
          </cell>
        </row>
        <row r="208">
          <cell r="B208" t="str">
            <v>4210.35</v>
          </cell>
          <cell r="C208">
            <v>24541.08</v>
          </cell>
          <cell r="D208">
            <v>58977.42</v>
          </cell>
          <cell r="E208">
            <v>108822.84</v>
          </cell>
          <cell r="F208">
            <v>163347.09</v>
          </cell>
          <cell r="G208">
            <v>220509.82</v>
          </cell>
          <cell r="H208">
            <v>277435.86</v>
          </cell>
          <cell r="I208">
            <v>350667.23</v>
          </cell>
          <cell r="J208">
            <v>415022.56999999989</v>
          </cell>
          <cell r="K208">
            <v>501133.59999999986</v>
          </cell>
          <cell r="L208">
            <v>569634.62999999989</v>
          </cell>
          <cell r="M208">
            <v>640739.11999999988</v>
          </cell>
          <cell r="N208">
            <v>704591.12999999989</v>
          </cell>
        </row>
        <row r="209">
          <cell r="B209" t="str">
            <v>4210.36</v>
          </cell>
          <cell r="C209">
            <v>8813.4599999999991</v>
          </cell>
          <cell r="D209">
            <v>10995.88</v>
          </cell>
          <cell r="E209">
            <v>17510.64</v>
          </cell>
          <cell r="F209">
            <v>23642.76</v>
          </cell>
          <cell r="G209">
            <v>32878.54</v>
          </cell>
          <cell r="H209">
            <v>42684.59</v>
          </cell>
          <cell r="I209">
            <v>49180.27</v>
          </cell>
          <cell r="J209">
            <v>54549.229999999996</v>
          </cell>
          <cell r="K209">
            <v>61643.34</v>
          </cell>
          <cell r="L209">
            <v>69073.75</v>
          </cell>
          <cell r="M209">
            <v>73884.800000000003</v>
          </cell>
          <cell r="N209">
            <v>83585.31</v>
          </cell>
        </row>
        <row r="210">
          <cell r="B210" t="str">
            <v>4250.31</v>
          </cell>
          <cell r="C210">
            <v>370.81999999999994</v>
          </cell>
          <cell r="D210">
            <v>25274.27</v>
          </cell>
          <cell r="E210">
            <v>152907.03</v>
          </cell>
          <cell r="F210">
            <v>210720.82</v>
          </cell>
          <cell r="G210">
            <v>357779.28</v>
          </cell>
          <cell r="H210">
            <v>598997.17000000004</v>
          </cell>
          <cell r="I210">
            <v>785406.23</v>
          </cell>
          <cell r="J210">
            <v>851333.42999999993</v>
          </cell>
          <cell r="K210">
            <v>1162824.47</v>
          </cell>
          <cell r="L210">
            <v>1589757.8</v>
          </cell>
          <cell r="M210">
            <v>1969377.9300000002</v>
          </cell>
          <cell r="N210">
            <v>2942947.7</v>
          </cell>
        </row>
        <row r="211">
          <cell r="B211" t="str">
            <v>4250.32</v>
          </cell>
          <cell r="C211">
            <v>18521.900000000001</v>
          </cell>
          <cell r="D211">
            <v>21858.550000000007</v>
          </cell>
          <cell r="E211">
            <v>16646.989999999987</v>
          </cell>
          <cell r="F211">
            <v>148387.47</v>
          </cell>
          <cell r="G211">
            <v>137508.89000000001</v>
          </cell>
          <cell r="H211">
            <v>224558.58000000002</v>
          </cell>
          <cell r="I211">
            <v>393510.33</v>
          </cell>
          <cell r="J211">
            <v>387523.71</v>
          </cell>
          <cell r="K211">
            <v>496908.80000000005</v>
          </cell>
          <cell r="L211">
            <v>497047.35000000003</v>
          </cell>
          <cell r="M211">
            <v>496908.80000000005</v>
          </cell>
          <cell r="N211">
            <v>498112.23000000004</v>
          </cell>
        </row>
        <row r="212">
          <cell r="B212" t="str">
            <v>4250.33</v>
          </cell>
          <cell r="C212">
            <v>10806.349999999999</v>
          </cell>
          <cell r="D212">
            <v>5567.0499999999993</v>
          </cell>
          <cell r="E212">
            <v>30511.519999999997</v>
          </cell>
          <cell r="F212">
            <v>-161052.39000000001</v>
          </cell>
          <cell r="G212">
            <v>124756.28999999998</v>
          </cell>
          <cell r="H212">
            <v>166181.02999999997</v>
          </cell>
          <cell r="I212">
            <v>199934.19999999995</v>
          </cell>
          <cell r="J212">
            <v>255193.03999999995</v>
          </cell>
          <cell r="K212">
            <v>448728.89999999991</v>
          </cell>
          <cell r="L212">
            <v>492317.40999999992</v>
          </cell>
          <cell r="M212">
            <v>548495.43999999994</v>
          </cell>
          <cell r="N212">
            <v>827278.11999999988</v>
          </cell>
        </row>
        <row r="213">
          <cell r="B213" t="str">
            <v>4250.34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B214" t="str">
            <v>4250.35</v>
          </cell>
          <cell r="C214">
            <v>49045.09</v>
          </cell>
          <cell r="D214">
            <v>96102.64</v>
          </cell>
          <cell r="E214">
            <v>149407.20000000001</v>
          </cell>
          <cell r="F214">
            <v>220388.79</v>
          </cell>
          <cell r="G214">
            <v>289661.19</v>
          </cell>
          <cell r="H214">
            <v>381416.49</v>
          </cell>
          <cell r="I214">
            <v>514087.13</v>
          </cell>
          <cell r="J214">
            <v>559332.01</v>
          </cell>
          <cell r="K214">
            <v>756140.9</v>
          </cell>
          <cell r="L214">
            <v>925198.69000000006</v>
          </cell>
          <cell r="M214">
            <v>1063876.9000000001</v>
          </cell>
          <cell r="N214">
            <v>1331620.6900000002</v>
          </cell>
        </row>
        <row r="215">
          <cell r="B215" t="str">
            <v>4250.36</v>
          </cell>
          <cell r="C215">
            <v>58183.45</v>
          </cell>
          <cell r="D215">
            <v>131401.27999999997</v>
          </cell>
          <cell r="E215">
            <v>204650.50999999995</v>
          </cell>
          <cell r="F215">
            <v>284145.23</v>
          </cell>
          <cell r="G215">
            <v>257743.39999999997</v>
          </cell>
          <cell r="H215">
            <v>353035.41</v>
          </cell>
          <cell r="I215">
            <v>429900.12</v>
          </cell>
          <cell r="J215">
            <v>502975.86</v>
          </cell>
          <cell r="K215">
            <v>576282.94999999995</v>
          </cell>
          <cell r="L215">
            <v>649327.87</v>
          </cell>
          <cell r="M215">
            <v>717108.89</v>
          </cell>
          <cell r="N215">
            <v>824787.12</v>
          </cell>
        </row>
        <row r="216">
          <cell r="B216" t="str">
            <v>4270.31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B217" t="str">
            <v>4270.32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B218" t="str">
            <v>4270.33</v>
          </cell>
          <cell r="C218">
            <v>0</v>
          </cell>
          <cell r="D218">
            <v>0</v>
          </cell>
          <cell r="E218">
            <v>684007.86</v>
          </cell>
          <cell r="F218">
            <v>1144.9799999999814</v>
          </cell>
          <cell r="G218">
            <v>1144.9799999999814</v>
          </cell>
          <cell r="H218">
            <v>1144.9799999999814</v>
          </cell>
          <cell r="I218">
            <v>1144.9799999999814</v>
          </cell>
          <cell r="J218">
            <v>1144.9799999999814</v>
          </cell>
          <cell r="K218">
            <v>1144.9799999999814</v>
          </cell>
          <cell r="L218">
            <v>1144.9799999999814</v>
          </cell>
          <cell r="M218">
            <v>1144.9799999999814</v>
          </cell>
          <cell r="N218">
            <v>1144.9799999999814</v>
          </cell>
        </row>
        <row r="219">
          <cell r="B219" t="str">
            <v>4270.34</v>
          </cell>
          <cell r="C219">
            <v>3468781.8099999991</v>
          </cell>
          <cell r="D219">
            <v>4675085.5700000096</v>
          </cell>
          <cell r="E219">
            <v>5093012.0400000177</v>
          </cell>
          <cell r="F219">
            <v>6617653.800000025</v>
          </cell>
          <cell r="G219">
            <v>7748564.8800000381</v>
          </cell>
          <cell r="H219">
            <v>8763898.140000049</v>
          </cell>
          <cell r="I219">
            <v>9366535.9700000565</v>
          </cell>
          <cell r="J219">
            <v>10081623.290000066</v>
          </cell>
          <cell r="K219">
            <v>10643282.320000079</v>
          </cell>
          <cell r="L219">
            <v>11420479.15000009</v>
          </cell>
          <cell r="M219">
            <v>12454092.060000096</v>
          </cell>
          <cell r="N219">
            <v>12757127.690000098</v>
          </cell>
        </row>
        <row r="220">
          <cell r="B220" t="str">
            <v>4270.35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B221" t="str">
            <v>4270.36</v>
          </cell>
          <cell r="C221">
            <v>633694.37</v>
          </cell>
          <cell r="D221">
            <v>273143.3899999999</v>
          </cell>
          <cell r="E221">
            <v>447000.0999999998</v>
          </cell>
          <cell r="F221">
            <v>665401.85999999975</v>
          </cell>
          <cell r="G221">
            <v>939347.04999999958</v>
          </cell>
          <cell r="H221">
            <v>1289687.5799999994</v>
          </cell>
          <cell r="I221">
            <v>1543456.5899999992</v>
          </cell>
          <cell r="J221">
            <v>1815785.5899999992</v>
          </cell>
          <cell r="K221">
            <v>2082894.8299999991</v>
          </cell>
          <cell r="L221">
            <v>2380624.2499999991</v>
          </cell>
          <cell r="M221">
            <v>2639645.459999999</v>
          </cell>
          <cell r="N221">
            <v>2830019.149999999</v>
          </cell>
        </row>
        <row r="222">
          <cell r="B222" t="str">
            <v>4330.31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B223" t="str">
            <v>4330.32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B224" t="str">
            <v>4330.33</v>
          </cell>
          <cell r="C224">
            <v>13720.94</v>
          </cell>
          <cell r="D224">
            <v>19520.48</v>
          </cell>
          <cell r="E224">
            <v>19520.48</v>
          </cell>
          <cell r="F224">
            <v>20548.579999999998</v>
          </cell>
          <cell r="G224">
            <v>49838.28</v>
          </cell>
          <cell r="H224">
            <v>58223.07</v>
          </cell>
          <cell r="I224">
            <v>67604.66</v>
          </cell>
          <cell r="J224">
            <v>161751.04999999999</v>
          </cell>
          <cell r="K224">
            <v>248408.43</v>
          </cell>
          <cell r="L224">
            <v>267915.77999999997</v>
          </cell>
          <cell r="M224">
            <v>254339.35999999996</v>
          </cell>
          <cell r="N224">
            <v>258964.65999999995</v>
          </cell>
        </row>
        <row r="225">
          <cell r="B225" t="str">
            <v>4330.34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B226" t="str">
            <v>4330.35</v>
          </cell>
          <cell r="C226">
            <v>478.77000000000402</v>
          </cell>
          <cell r="D226">
            <v>-323.28999999998501</v>
          </cell>
          <cell r="E226">
            <v>-323.28999999998501</v>
          </cell>
          <cell r="F226">
            <v>601.38000000001489</v>
          </cell>
          <cell r="G226">
            <v>975.44000000001483</v>
          </cell>
          <cell r="H226">
            <v>16753.400000000012</v>
          </cell>
          <cell r="I226">
            <v>21102.400000000012</v>
          </cell>
          <cell r="J226">
            <v>21102.400000000012</v>
          </cell>
          <cell r="K226">
            <v>21698.650000000012</v>
          </cell>
          <cell r="L226">
            <v>21698.650000000012</v>
          </cell>
          <cell r="M226">
            <v>21698.650000000012</v>
          </cell>
          <cell r="N226">
            <v>21698.650000000012</v>
          </cell>
        </row>
        <row r="227">
          <cell r="B227" t="str">
            <v>4330.36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3399.2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B228" t="str">
            <v>All.31</v>
          </cell>
          <cell r="C228">
            <v>329517.31000000081</v>
          </cell>
          <cell r="D228">
            <v>774263.75000000151</v>
          </cell>
          <cell r="E228">
            <v>1575671.6800000023</v>
          </cell>
          <cell r="F228">
            <v>2155453.450000003</v>
          </cell>
          <cell r="G228">
            <v>3141321.3200000031</v>
          </cell>
          <cell r="H228">
            <v>4073837.0700000036</v>
          </cell>
          <cell r="I228">
            <v>5440227.1800000053</v>
          </cell>
          <cell r="J228">
            <v>5973499.0800000047</v>
          </cell>
          <cell r="K228">
            <v>7252192.2200000053</v>
          </cell>
          <cell r="L228">
            <v>8594791.730000006</v>
          </cell>
          <cell r="M228">
            <v>9830433.730000006</v>
          </cell>
          <cell r="N228">
            <v>11737965.730000008</v>
          </cell>
        </row>
        <row r="229">
          <cell r="B229" t="str">
            <v>All.32</v>
          </cell>
          <cell r="C229">
            <v>25789.940000000002</v>
          </cell>
          <cell r="D229">
            <v>34628.33</v>
          </cell>
          <cell r="E229">
            <v>95405.03</v>
          </cell>
          <cell r="F229">
            <v>255808.36000000002</v>
          </cell>
          <cell r="G229">
            <v>288999.78000000003</v>
          </cell>
          <cell r="H229">
            <v>401373.19000000006</v>
          </cell>
          <cell r="I229">
            <v>570354.33000000007</v>
          </cell>
          <cell r="J229">
            <v>571272.4</v>
          </cell>
          <cell r="K229">
            <v>680689.24000000011</v>
          </cell>
          <cell r="L229">
            <v>689013.09000000008</v>
          </cell>
          <cell r="M229">
            <v>691857.33000000007</v>
          </cell>
          <cell r="N229">
            <v>693587.18</v>
          </cell>
        </row>
        <row r="230">
          <cell r="B230" t="str">
            <v>All.33</v>
          </cell>
          <cell r="C230">
            <v>1041430.099999998</v>
          </cell>
          <cell r="D230">
            <v>1724709.9799999988</v>
          </cell>
          <cell r="E230">
            <v>3171503.6699999976</v>
          </cell>
          <cell r="F230">
            <v>4201844.9599999981</v>
          </cell>
          <cell r="G230">
            <v>5994116.9299999969</v>
          </cell>
          <cell r="H230">
            <v>6455886.7299999967</v>
          </cell>
          <cell r="I230">
            <v>7319059.0399999972</v>
          </cell>
          <cell r="J230">
            <v>8425613.0699999966</v>
          </cell>
          <cell r="K230">
            <v>10025394.489999996</v>
          </cell>
          <cell r="L230">
            <v>11901958.909999995</v>
          </cell>
          <cell r="M230">
            <v>10811282.719999995</v>
          </cell>
          <cell r="N230">
            <v>12032856.659999995</v>
          </cell>
        </row>
        <row r="231">
          <cell r="B231" t="str">
            <v>All.34</v>
          </cell>
          <cell r="C231">
            <v>3550876.5299999993</v>
          </cell>
          <cell r="D231">
            <v>4790897.97000001</v>
          </cell>
          <cell r="E231">
            <v>5238043.9800000181</v>
          </cell>
          <cell r="F231">
            <v>6794687.0700000245</v>
          </cell>
          <cell r="G231">
            <v>7957472.9100000383</v>
          </cell>
          <cell r="H231">
            <v>8999825.4700000491</v>
          </cell>
          <cell r="I231">
            <v>9648315.1400000565</v>
          </cell>
          <cell r="J231">
            <v>10390416.500000067</v>
          </cell>
          <cell r="K231">
            <v>10982955.430000078</v>
          </cell>
          <cell r="L231">
            <v>11786853.88000009</v>
          </cell>
          <cell r="M231">
            <v>12882628.250000095</v>
          </cell>
          <cell r="N231">
            <v>13246119.220000098</v>
          </cell>
        </row>
        <row r="232">
          <cell r="B232" t="str">
            <v>All.35</v>
          </cell>
          <cell r="C232">
            <v>74064.94</v>
          </cell>
          <cell r="D232">
            <v>154756.77000000002</v>
          </cell>
          <cell r="E232">
            <v>257906.75000000003</v>
          </cell>
          <cell r="F232">
            <v>384337.26</v>
          </cell>
          <cell r="G232">
            <v>511146.45</v>
          </cell>
          <cell r="H232">
            <v>675723.68</v>
          </cell>
          <cell r="I232">
            <v>886328.48</v>
          </cell>
          <cell r="J232">
            <v>995928.69999999984</v>
          </cell>
          <cell r="K232">
            <v>1279444.8699999996</v>
          </cell>
          <cell r="L232">
            <v>1517003.69</v>
          </cell>
          <cell r="M232">
            <v>1726786.39</v>
          </cell>
          <cell r="N232">
            <v>2058382.19</v>
          </cell>
        </row>
        <row r="233">
          <cell r="B233" t="str">
            <v>All.36</v>
          </cell>
          <cell r="C233">
            <v>700691.28</v>
          </cell>
          <cell r="D233">
            <v>415540.54999999987</v>
          </cell>
          <cell r="E233">
            <v>669161.24999999977</v>
          </cell>
          <cell r="F233">
            <v>974049.21999999974</v>
          </cell>
          <cell r="G233">
            <v>1230828.3599999994</v>
          </cell>
          <cell r="H233">
            <v>1686266.9499999993</v>
          </cell>
          <cell r="I233">
            <v>2023396.3499999992</v>
          </cell>
          <cell r="J233">
            <v>2377569.2499999991</v>
          </cell>
          <cell r="K233">
            <v>2721680.4899999993</v>
          </cell>
          <cell r="L233">
            <v>3099885.2399999993</v>
          </cell>
          <cell r="M233">
            <v>3431498.5199999991</v>
          </cell>
          <cell r="N233">
            <v>3739250.9499999993</v>
          </cell>
        </row>
      </sheetData>
      <sheetData sheetId="11">
        <row r="4">
          <cell r="B4" t="str">
            <v>RC.AG</v>
          </cell>
          <cell r="C4" t="str">
            <v>YTD Jan</v>
          </cell>
          <cell r="D4" t="str">
            <v>YTD Feb</v>
          </cell>
          <cell r="E4" t="str">
            <v>YTD Mar</v>
          </cell>
          <cell r="F4" t="str">
            <v>YTD Apr</v>
          </cell>
          <cell r="G4" t="str">
            <v>YTD May</v>
          </cell>
          <cell r="H4" t="str">
            <v>YTD Jun</v>
          </cell>
          <cell r="I4" t="str">
            <v>YTD Jul</v>
          </cell>
          <cell r="J4" t="str">
            <v>YTD Aug</v>
          </cell>
          <cell r="K4" t="str">
            <v>YTD Sep</v>
          </cell>
          <cell r="L4" t="str">
            <v>YTD Oct</v>
          </cell>
          <cell r="M4" t="str">
            <v>YTD Nov</v>
          </cell>
          <cell r="N4" t="str">
            <v>YTD Dec</v>
          </cell>
        </row>
        <row r="5">
          <cell r="B5" t="str">
            <v>3110.31</v>
          </cell>
          <cell r="C5">
            <v>260</v>
          </cell>
          <cell r="D5">
            <v>347</v>
          </cell>
          <cell r="E5">
            <v>402</v>
          </cell>
          <cell r="F5">
            <v>467</v>
          </cell>
          <cell r="G5">
            <v>487</v>
          </cell>
          <cell r="H5">
            <v>509</v>
          </cell>
          <cell r="I5">
            <v>552</v>
          </cell>
          <cell r="J5">
            <v>565</v>
          </cell>
          <cell r="K5">
            <v>565</v>
          </cell>
          <cell r="L5">
            <v>565</v>
          </cell>
          <cell r="M5">
            <v>565</v>
          </cell>
          <cell r="N5">
            <v>565</v>
          </cell>
        </row>
        <row r="6">
          <cell r="B6" t="str">
            <v>3110.32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3110.33</v>
          </cell>
          <cell r="C7">
            <v>0</v>
          </cell>
          <cell r="D7">
            <v>2</v>
          </cell>
          <cell r="E7">
            <v>2</v>
          </cell>
          <cell r="F7">
            <v>4</v>
          </cell>
          <cell r="G7">
            <v>6</v>
          </cell>
          <cell r="H7">
            <v>9</v>
          </cell>
          <cell r="I7">
            <v>12</v>
          </cell>
          <cell r="J7">
            <v>12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</row>
        <row r="8">
          <cell r="B8" t="str">
            <v>3160.31</v>
          </cell>
          <cell r="C8">
            <v>70</v>
          </cell>
          <cell r="D8">
            <v>138</v>
          </cell>
          <cell r="E8">
            <v>260</v>
          </cell>
          <cell r="F8">
            <v>330</v>
          </cell>
          <cell r="G8">
            <v>398</v>
          </cell>
          <cell r="H8">
            <v>471</v>
          </cell>
          <cell r="I8">
            <v>569</v>
          </cell>
          <cell r="J8">
            <v>594</v>
          </cell>
          <cell r="K8">
            <v>594</v>
          </cell>
          <cell r="L8">
            <v>594</v>
          </cell>
          <cell r="M8">
            <v>594</v>
          </cell>
          <cell r="N8">
            <v>594</v>
          </cell>
        </row>
        <row r="9">
          <cell r="B9" t="str">
            <v>3160.32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B10" t="str">
            <v>3160.33</v>
          </cell>
          <cell r="C10">
            <v>0</v>
          </cell>
          <cell r="D10">
            <v>2</v>
          </cell>
          <cell r="E10">
            <v>2</v>
          </cell>
          <cell r="F10">
            <v>2</v>
          </cell>
          <cell r="G10">
            <v>3</v>
          </cell>
          <cell r="H10">
            <v>4</v>
          </cell>
          <cell r="I10">
            <v>4</v>
          </cell>
          <cell r="J10">
            <v>4</v>
          </cell>
          <cell r="K10">
            <v>4</v>
          </cell>
          <cell r="L10">
            <v>4</v>
          </cell>
          <cell r="M10">
            <v>4</v>
          </cell>
          <cell r="N10">
            <v>4</v>
          </cell>
        </row>
        <row r="11">
          <cell r="B11" t="str">
            <v>3310.31</v>
          </cell>
          <cell r="C11">
            <v>198</v>
          </cell>
          <cell r="D11">
            <v>435</v>
          </cell>
          <cell r="E11">
            <v>768</v>
          </cell>
          <cell r="F11">
            <v>1081</v>
          </cell>
          <cell r="G11">
            <v>1691</v>
          </cell>
          <cell r="H11">
            <v>2074</v>
          </cell>
          <cell r="I11">
            <v>2300</v>
          </cell>
          <cell r="J11">
            <v>2502</v>
          </cell>
          <cell r="K11">
            <v>2502</v>
          </cell>
          <cell r="L11">
            <v>2502</v>
          </cell>
          <cell r="M11">
            <v>2502</v>
          </cell>
          <cell r="N11">
            <v>2502</v>
          </cell>
        </row>
        <row r="12">
          <cell r="B12" t="str">
            <v>3310.32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B13" t="str">
            <v>3310.33</v>
          </cell>
          <cell r="C13">
            <v>24</v>
          </cell>
          <cell r="D13">
            <v>50</v>
          </cell>
          <cell r="E13">
            <v>69</v>
          </cell>
          <cell r="F13">
            <v>87</v>
          </cell>
          <cell r="G13">
            <v>94</v>
          </cell>
          <cell r="H13">
            <v>124</v>
          </cell>
          <cell r="I13">
            <v>150</v>
          </cell>
          <cell r="J13">
            <v>179</v>
          </cell>
          <cell r="K13">
            <v>179</v>
          </cell>
          <cell r="L13">
            <v>179</v>
          </cell>
          <cell r="M13">
            <v>179</v>
          </cell>
          <cell r="N13">
            <v>179</v>
          </cell>
        </row>
        <row r="14">
          <cell r="B14" t="str">
            <v>3622.31</v>
          </cell>
          <cell r="C14">
            <v>500</v>
          </cell>
          <cell r="D14">
            <v>1157</v>
          </cell>
          <cell r="E14">
            <v>2009</v>
          </cell>
          <cell r="F14">
            <v>4488</v>
          </cell>
          <cell r="G14">
            <v>6867</v>
          </cell>
          <cell r="H14">
            <v>7628</v>
          </cell>
          <cell r="I14">
            <v>8673</v>
          </cell>
          <cell r="J14">
            <v>9235</v>
          </cell>
          <cell r="K14">
            <v>9235</v>
          </cell>
          <cell r="L14">
            <v>9235</v>
          </cell>
          <cell r="M14">
            <v>9235</v>
          </cell>
          <cell r="N14">
            <v>9235</v>
          </cell>
        </row>
        <row r="15">
          <cell r="B15" t="str">
            <v>3622.32</v>
          </cell>
          <cell r="C15">
            <v>0</v>
          </cell>
          <cell r="D15">
            <v>0</v>
          </cell>
          <cell r="E15">
            <v>0</v>
          </cell>
          <cell r="F15">
            <v>137</v>
          </cell>
          <cell r="G15">
            <v>346</v>
          </cell>
          <cell r="H15">
            <v>619</v>
          </cell>
          <cell r="I15">
            <v>619</v>
          </cell>
          <cell r="J15">
            <v>619</v>
          </cell>
          <cell r="K15">
            <v>619</v>
          </cell>
          <cell r="L15">
            <v>619</v>
          </cell>
          <cell r="M15">
            <v>619</v>
          </cell>
          <cell r="N15">
            <v>619</v>
          </cell>
        </row>
        <row r="16">
          <cell r="B16" t="str">
            <v>3622.33</v>
          </cell>
          <cell r="C16">
            <v>23</v>
          </cell>
          <cell r="D16">
            <v>50</v>
          </cell>
          <cell r="E16">
            <v>103</v>
          </cell>
          <cell r="F16">
            <v>165</v>
          </cell>
          <cell r="G16">
            <v>266</v>
          </cell>
          <cell r="H16">
            <v>433</v>
          </cell>
          <cell r="I16">
            <v>563</v>
          </cell>
          <cell r="J16">
            <v>697</v>
          </cell>
          <cell r="K16">
            <v>697</v>
          </cell>
          <cell r="L16">
            <v>697</v>
          </cell>
          <cell r="M16">
            <v>697</v>
          </cell>
          <cell r="N16">
            <v>697</v>
          </cell>
        </row>
        <row r="17">
          <cell r="B17" t="str">
            <v>3720.31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 t="str">
            <v>3720.32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B19" t="str">
            <v>3720.33</v>
          </cell>
          <cell r="C19">
            <v>57</v>
          </cell>
          <cell r="D19">
            <v>95</v>
          </cell>
          <cell r="E19">
            <v>165</v>
          </cell>
          <cell r="F19">
            <v>204</v>
          </cell>
          <cell r="G19">
            <v>271</v>
          </cell>
          <cell r="H19">
            <v>339</v>
          </cell>
          <cell r="I19">
            <v>411</v>
          </cell>
          <cell r="J19">
            <v>481</v>
          </cell>
          <cell r="K19">
            <v>481</v>
          </cell>
          <cell r="L19">
            <v>481</v>
          </cell>
          <cell r="M19">
            <v>481</v>
          </cell>
          <cell r="N19">
            <v>481</v>
          </cell>
        </row>
        <row r="20">
          <cell r="B20" t="str">
            <v>4210.31</v>
          </cell>
          <cell r="C20">
            <v>140</v>
          </cell>
          <cell r="D20">
            <v>248</v>
          </cell>
          <cell r="E20">
            <v>323</v>
          </cell>
          <cell r="F20">
            <v>457</v>
          </cell>
          <cell r="G20">
            <v>495</v>
          </cell>
          <cell r="H20">
            <v>508</v>
          </cell>
          <cell r="I20">
            <v>565</v>
          </cell>
          <cell r="J20">
            <v>619</v>
          </cell>
          <cell r="K20">
            <v>619</v>
          </cell>
          <cell r="L20">
            <v>619</v>
          </cell>
          <cell r="M20">
            <v>619</v>
          </cell>
          <cell r="N20">
            <v>619</v>
          </cell>
        </row>
        <row r="21">
          <cell r="B21" t="str">
            <v>4210.32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 t="str">
            <v>4210.33</v>
          </cell>
          <cell r="C22">
            <v>31</v>
          </cell>
          <cell r="D22">
            <v>50</v>
          </cell>
          <cell r="E22">
            <v>95</v>
          </cell>
          <cell r="F22">
            <v>139</v>
          </cell>
          <cell r="G22">
            <v>193</v>
          </cell>
          <cell r="H22">
            <v>251</v>
          </cell>
          <cell r="I22">
            <v>307</v>
          </cell>
          <cell r="J22">
            <v>351</v>
          </cell>
          <cell r="K22">
            <v>351</v>
          </cell>
          <cell r="L22">
            <v>351</v>
          </cell>
          <cell r="M22">
            <v>351</v>
          </cell>
          <cell r="N22">
            <v>351</v>
          </cell>
        </row>
        <row r="23">
          <cell r="B23" t="str">
            <v>4250.31</v>
          </cell>
          <cell r="C23">
            <v>9</v>
          </cell>
          <cell r="D23">
            <v>24</v>
          </cell>
          <cell r="E23">
            <v>2047</v>
          </cell>
          <cell r="F23">
            <v>3007</v>
          </cell>
          <cell r="G23">
            <v>3411</v>
          </cell>
          <cell r="H23">
            <v>3589</v>
          </cell>
          <cell r="I23">
            <v>3756</v>
          </cell>
          <cell r="J23">
            <v>3940</v>
          </cell>
          <cell r="K23">
            <v>3940</v>
          </cell>
          <cell r="L23">
            <v>3940</v>
          </cell>
          <cell r="M23">
            <v>3940</v>
          </cell>
          <cell r="N23">
            <v>3940</v>
          </cell>
        </row>
        <row r="24">
          <cell r="B24" t="str">
            <v>4250.32</v>
          </cell>
          <cell r="C24">
            <v>162</v>
          </cell>
          <cell r="D24">
            <v>304</v>
          </cell>
          <cell r="E24">
            <v>485</v>
          </cell>
          <cell r="F24">
            <v>593</v>
          </cell>
          <cell r="G24">
            <v>3852</v>
          </cell>
          <cell r="H24">
            <v>7197</v>
          </cell>
          <cell r="I24">
            <v>11344</v>
          </cell>
          <cell r="J24">
            <v>11877</v>
          </cell>
          <cell r="K24">
            <v>11877</v>
          </cell>
          <cell r="L24">
            <v>11877</v>
          </cell>
          <cell r="M24">
            <v>11877</v>
          </cell>
          <cell r="N24">
            <v>11877</v>
          </cell>
        </row>
        <row r="25">
          <cell r="B25" t="str">
            <v>4250.33</v>
          </cell>
          <cell r="C25">
            <v>141</v>
          </cell>
          <cell r="D25">
            <v>264</v>
          </cell>
          <cell r="E25">
            <v>426</v>
          </cell>
          <cell r="F25">
            <v>552</v>
          </cell>
          <cell r="G25">
            <v>817</v>
          </cell>
          <cell r="H25">
            <v>920</v>
          </cell>
          <cell r="I25">
            <v>1052</v>
          </cell>
          <cell r="J25">
            <v>1148</v>
          </cell>
          <cell r="K25">
            <v>1148</v>
          </cell>
          <cell r="L25">
            <v>1148</v>
          </cell>
          <cell r="M25">
            <v>1148</v>
          </cell>
          <cell r="N25">
            <v>1148</v>
          </cell>
        </row>
        <row r="26">
          <cell r="B26" t="str">
            <v>4270.31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4270.32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 t="str">
            <v>4270.33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B29" t="str">
            <v>4330.31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B30" t="str">
            <v>4330.32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B31" t="str">
            <v>4330.33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B32" t="str">
            <v>All.31</v>
          </cell>
          <cell r="C32">
            <v>1177</v>
          </cell>
          <cell r="D32">
            <v>2349</v>
          </cell>
          <cell r="E32">
            <v>5809</v>
          </cell>
          <cell r="F32">
            <v>9830</v>
          </cell>
          <cell r="G32">
            <v>13349</v>
          </cell>
          <cell r="H32">
            <v>14779</v>
          </cell>
          <cell r="I32">
            <v>16415</v>
          </cell>
          <cell r="J32">
            <v>17455</v>
          </cell>
          <cell r="K32">
            <v>17455</v>
          </cell>
          <cell r="L32">
            <v>17455</v>
          </cell>
          <cell r="M32">
            <v>17455</v>
          </cell>
          <cell r="N32">
            <v>17455</v>
          </cell>
        </row>
        <row r="33">
          <cell r="B33" t="str">
            <v>All.32</v>
          </cell>
          <cell r="C33">
            <v>162</v>
          </cell>
          <cell r="D33">
            <v>304</v>
          </cell>
          <cell r="E33">
            <v>485</v>
          </cell>
          <cell r="F33">
            <v>730</v>
          </cell>
          <cell r="G33">
            <v>4198</v>
          </cell>
          <cell r="H33">
            <v>7816</v>
          </cell>
          <cell r="I33">
            <v>11963</v>
          </cell>
          <cell r="J33">
            <v>12496</v>
          </cell>
          <cell r="K33">
            <v>12496</v>
          </cell>
          <cell r="L33">
            <v>12496</v>
          </cell>
          <cell r="M33">
            <v>12496</v>
          </cell>
          <cell r="N33">
            <v>12496</v>
          </cell>
        </row>
        <row r="34">
          <cell r="B34" t="str">
            <v>All.33</v>
          </cell>
          <cell r="C34">
            <v>276</v>
          </cell>
          <cell r="D34">
            <v>513</v>
          </cell>
          <cell r="E34">
            <v>862</v>
          </cell>
          <cell r="F34">
            <v>1153</v>
          </cell>
          <cell r="G34">
            <v>1650</v>
          </cell>
          <cell r="H34">
            <v>2080</v>
          </cell>
          <cell r="I34">
            <v>2499</v>
          </cell>
          <cell r="J34">
            <v>2872</v>
          </cell>
          <cell r="K34">
            <v>2872</v>
          </cell>
          <cell r="L34">
            <v>2872</v>
          </cell>
          <cell r="M34">
            <v>2872</v>
          </cell>
          <cell r="N34">
            <v>2872</v>
          </cell>
        </row>
        <row r="40">
          <cell r="B40" t="str">
            <v>RC.AG</v>
          </cell>
          <cell r="C40" t="str">
            <v>YTD Jan</v>
          </cell>
          <cell r="D40" t="str">
            <v>YTD Feb</v>
          </cell>
          <cell r="E40" t="str">
            <v>YTD Mar</v>
          </cell>
          <cell r="F40" t="str">
            <v>YTD Apr</v>
          </cell>
          <cell r="G40" t="str">
            <v>YTD May</v>
          </cell>
          <cell r="H40" t="str">
            <v>YTD Jun</v>
          </cell>
          <cell r="I40" t="str">
            <v>YTD Jul</v>
          </cell>
          <cell r="J40" t="str">
            <v>YTD Aug</v>
          </cell>
          <cell r="K40" t="str">
            <v>YTD Sep</v>
          </cell>
          <cell r="L40" t="str">
            <v>YTD Oct</v>
          </cell>
          <cell r="M40" t="str">
            <v>YTD Nov</v>
          </cell>
          <cell r="N40" t="str">
            <v>YTD Dec</v>
          </cell>
        </row>
        <row r="41">
          <cell r="B41" t="str">
            <v>3110.31</v>
          </cell>
          <cell r="C41">
            <v>178</v>
          </cell>
          <cell r="D41">
            <v>229</v>
          </cell>
          <cell r="E41">
            <v>297</v>
          </cell>
          <cell r="F41">
            <v>353</v>
          </cell>
          <cell r="G41">
            <v>404</v>
          </cell>
          <cell r="H41">
            <v>476</v>
          </cell>
          <cell r="I41">
            <v>497</v>
          </cell>
          <cell r="J41">
            <v>522</v>
          </cell>
          <cell r="K41">
            <v>604</v>
          </cell>
          <cell r="L41">
            <v>644</v>
          </cell>
          <cell r="M41">
            <v>666</v>
          </cell>
          <cell r="N41">
            <v>666</v>
          </cell>
        </row>
        <row r="42">
          <cell r="B42" t="str">
            <v>3110.32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B43" t="str">
            <v>3110.33</v>
          </cell>
          <cell r="C43">
            <v>2</v>
          </cell>
          <cell r="D43">
            <v>6</v>
          </cell>
          <cell r="E43">
            <v>8</v>
          </cell>
          <cell r="F43">
            <v>9</v>
          </cell>
          <cell r="G43">
            <v>10</v>
          </cell>
          <cell r="H43">
            <v>12</v>
          </cell>
          <cell r="I43">
            <v>15</v>
          </cell>
          <cell r="J43">
            <v>15</v>
          </cell>
          <cell r="K43">
            <v>15</v>
          </cell>
          <cell r="L43">
            <v>15</v>
          </cell>
          <cell r="M43">
            <v>15</v>
          </cell>
          <cell r="N43">
            <v>15</v>
          </cell>
        </row>
        <row r="44">
          <cell r="B44" t="str">
            <v>3160.31</v>
          </cell>
          <cell r="C44">
            <v>69</v>
          </cell>
          <cell r="D44">
            <v>138</v>
          </cell>
          <cell r="E44">
            <v>206</v>
          </cell>
          <cell r="F44">
            <v>272</v>
          </cell>
          <cell r="G44">
            <v>335</v>
          </cell>
          <cell r="H44">
            <v>396</v>
          </cell>
          <cell r="I44">
            <v>459</v>
          </cell>
          <cell r="J44">
            <v>514</v>
          </cell>
          <cell r="K44">
            <v>576</v>
          </cell>
          <cell r="L44">
            <v>634</v>
          </cell>
          <cell r="M44">
            <v>688</v>
          </cell>
          <cell r="N44">
            <v>710</v>
          </cell>
        </row>
        <row r="45">
          <cell r="B45" t="str">
            <v>3160.32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B46" t="str">
            <v>3160.33</v>
          </cell>
          <cell r="C46">
            <v>0</v>
          </cell>
          <cell r="D46">
            <v>2</v>
          </cell>
          <cell r="E46">
            <v>2</v>
          </cell>
          <cell r="F46">
            <v>2</v>
          </cell>
          <cell r="G46">
            <v>3</v>
          </cell>
          <cell r="H46">
            <v>4</v>
          </cell>
          <cell r="I46">
            <v>4</v>
          </cell>
          <cell r="J46">
            <v>4</v>
          </cell>
          <cell r="K46">
            <v>4</v>
          </cell>
          <cell r="L46">
            <v>4</v>
          </cell>
          <cell r="M46">
            <v>4</v>
          </cell>
          <cell r="N46">
            <v>4</v>
          </cell>
        </row>
        <row r="47">
          <cell r="B47" t="str">
            <v>3310.31</v>
          </cell>
          <cell r="C47">
            <v>226</v>
          </cell>
          <cell r="D47">
            <v>475</v>
          </cell>
          <cell r="E47">
            <v>750</v>
          </cell>
          <cell r="F47">
            <v>1211</v>
          </cell>
          <cell r="G47">
            <v>1874</v>
          </cell>
          <cell r="H47">
            <v>2165</v>
          </cell>
          <cell r="I47">
            <v>2441</v>
          </cell>
          <cell r="J47">
            <v>2721</v>
          </cell>
          <cell r="K47">
            <v>3061</v>
          </cell>
          <cell r="L47">
            <v>3370</v>
          </cell>
          <cell r="M47">
            <v>3827</v>
          </cell>
          <cell r="N47">
            <v>4077</v>
          </cell>
        </row>
        <row r="48">
          <cell r="B48" t="str">
            <v>3310.32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B49" t="str">
            <v>3310.33</v>
          </cell>
          <cell r="C49">
            <v>4</v>
          </cell>
          <cell r="D49">
            <v>12</v>
          </cell>
          <cell r="E49">
            <v>31</v>
          </cell>
          <cell r="F49">
            <v>47</v>
          </cell>
          <cell r="G49">
            <v>67</v>
          </cell>
          <cell r="H49">
            <v>113</v>
          </cell>
          <cell r="I49">
            <v>173</v>
          </cell>
          <cell r="J49">
            <v>232</v>
          </cell>
          <cell r="K49">
            <v>294</v>
          </cell>
          <cell r="L49">
            <v>295</v>
          </cell>
          <cell r="M49">
            <v>297</v>
          </cell>
          <cell r="N49">
            <v>297</v>
          </cell>
        </row>
        <row r="50">
          <cell r="B50" t="str">
            <v>3622.31</v>
          </cell>
          <cell r="C50">
            <v>500</v>
          </cell>
          <cell r="D50">
            <v>1300</v>
          </cell>
          <cell r="E50">
            <v>2160</v>
          </cell>
          <cell r="F50">
            <v>3430</v>
          </cell>
          <cell r="G50">
            <v>5114</v>
          </cell>
          <cell r="H50">
            <v>5892</v>
          </cell>
          <cell r="I50">
            <v>6842</v>
          </cell>
          <cell r="J50">
            <v>7642</v>
          </cell>
          <cell r="K50">
            <v>8940</v>
          </cell>
          <cell r="L50">
            <v>10470</v>
          </cell>
          <cell r="M50">
            <v>11555</v>
          </cell>
          <cell r="N50">
            <v>11701</v>
          </cell>
        </row>
        <row r="51">
          <cell r="B51" t="str">
            <v>3622.32</v>
          </cell>
          <cell r="C51">
            <v>0</v>
          </cell>
          <cell r="D51">
            <v>0</v>
          </cell>
          <cell r="E51">
            <v>0</v>
          </cell>
          <cell r="F51">
            <v>100</v>
          </cell>
          <cell r="G51">
            <v>200</v>
          </cell>
          <cell r="H51">
            <v>471</v>
          </cell>
          <cell r="I51">
            <v>671</v>
          </cell>
          <cell r="J51">
            <v>871</v>
          </cell>
          <cell r="K51">
            <v>871</v>
          </cell>
          <cell r="L51">
            <v>871</v>
          </cell>
          <cell r="M51">
            <v>871</v>
          </cell>
          <cell r="N51">
            <v>871</v>
          </cell>
        </row>
        <row r="52">
          <cell r="B52" t="str">
            <v>3622.33</v>
          </cell>
          <cell r="C52">
            <v>9</v>
          </cell>
          <cell r="D52">
            <v>58</v>
          </cell>
          <cell r="E52">
            <v>95</v>
          </cell>
          <cell r="F52">
            <v>144</v>
          </cell>
          <cell r="G52">
            <v>260</v>
          </cell>
          <cell r="H52">
            <v>405</v>
          </cell>
          <cell r="I52">
            <v>531</v>
          </cell>
          <cell r="J52">
            <v>601</v>
          </cell>
          <cell r="K52">
            <v>788</v>
          </cell>
          <cell r="L52">
            <v>791</v>
          </cell>
          <cell r="M52">
            <v>794</v>
          </cell>
          <cell r="N52">
            <v>794</v>
          </cell>
        </row>
        <row r="53">
          <cell r="B53" t="str">
            <v>3720.31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B54" t="str">
            <v>3720.32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B55" t="str">
            <v>3720.33</v>
          </cell>
          <cell r="C55">
            <v>27</v>
          </cell>
          <cell r="D55">
            <v>97</v>
          </cell>
          <cell r="E55">
            <v>160</v>
          </cell>
          <cell r="F55">
            <v>268</v>
          </cell>
          <cell r="G55">
            <v>345</v>
          </cell>
          <cell r="H55">
            <v>416</v>
          </cell>
          <cell r="I55">
            <v>499</v>
          </cell>
          <cell r="J55">
            <v>583</v>
          </cell>
          <cell r="K55">
            <v>602</v>
          </cell>
          <cell r="L55">
            <v>604</v>
          </cell>
          <cell r="M55">
            <v>608</v>
          </cell>
          <cell r="N55">
            <v>608</v>
          </cell>
        </row>
        <row r="56">
          <cell r="B56" t="str">
            <v>4210.31</v>
          </cell>
          <cell r="C56">
            <v>54.583333333333336</v>
          </cell>
          <cell r="D56">
            <v>109.16666666666667</v>
          </cell>
          <cell r="E56">
            <v>163.75</v>
          </cell>
          <cell r="F56">
            <v>218.33333333333334</v>
          </cell>
          <cell r="G56">
            <v>272.91666666666669</v>
          </cell>
          <cell r="H56">
            <v>327.5</v>
          </cell>
          <cell r="I56">
            <v>382.08333333333331</v>
          </cell>
          <cell r="J56">
            <v>436.66666666666663</v>
          </cell>
          <cell r="K56">
            <v>491.24999999999994</v>
          </cell>
          <cell r="L56">
            <v>545.83333333333326</v>
          </cell>
          <cell r="M56">
            <v>600.41666666666663</v>
          </cell>
          <cell r="N56">
            <v>655</v>
          </cell>
        </row>
        <row r="57">
          <cell r="B57" t="str">
            <v>4210.32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B58" t="str">
            <v>4210.33</v>
          </cell>
          <cell r="C58">
            <v>10</v>
          </cell>
          <cell r="D58">
            <v>55</v>
          </cell>
          <cell r="E58">
            <v>99</v>
          </cell>
          <cell r="F58">
            <v>174</v>
          </cell>
          <cell r="G58">
            <v>241</v>
          </cell>
          <cell r="H58">
            <v>289</v>
          </cell>
          <cell r="I58">
            <v>369</v>
          </cell>
          <cell r="J58">
            <v>440</v>
          </cell>
          <cell r="K58">
            <v>466</v>
          </cell>
          <cell r="L58">
            <v>466</v>
          </cell>
          <cell r="M58">
            <v>468</v>
          </cell>
          <cell r="N58">
            <v>468</v>
          </cell>
        </row>
        <row r="59">
          <cell r="B59" t="str">
            <v>4250.31</v>
          </cell>
          <cell r="C59">
            <v>159</v>
          </cell>
          <cell r="D59">
            <v>324</v>
          </cell>
          <cell r="E59">
            <v>2497</v>
          </cell>
          <cell r="F59">
            <v>3525</v>
          </cell>
          <cell r="G59">
            <v>7245</v>
          </cell>
          <cell r="H59">
            <v>10411</v>
          </cell>
          <cell r="I59">
            <v>13518</v>
          </cell>
          <cell r="J59">
            <v>16673</v>
          </cell>
          <cell r="K59">
            <v>17873</v>
          </cell>
          <cell r="L59">
            <v>19824</v>
          </cell>
          <cell r="M59">
            <v>21766</v>
          </cell>
          <cell r="N59">
            <v>22581</v>
          </cell>
        </row>
        <row r="60">
          <cell r="B60" t="str">
            <v>4250.32</v>
          </cell>
          <cell r="C60">
            <v>150</v>
          </cell>
          <cell r="D60">
            <v>300</v>
          </cell>
          <cell r="E60">
            <v>450</v>
          </cell>
          <cell r="F60">
            <v>550</v>
          </cell>
          <cell r="G60">
            <v>3923</v>
          </cell>
          <cell r="H60">
            <v>6903</v>
          </cell>
          <cell r="I60">
            <v>9833</v>
          </cell>
          <cell r="J60">
            <v>12813</v>
          </cell>
          <cell r="K60">
            <v>13028</v>
          </cell>
          <cell r="L60">
            <v>13243</v>
          </cell>
          <cell r="M60">
            <v>13458</v>
          </cell>
          <cell r="N60">
            <v>13488</v>
          </cell>
        </row>
        <row r="61">
          <cell r="B61" t="str">
            <v>4250.33</v>
          </cell>
          <cell r="C61">
            <v>137</v>
          </cell>
          <cell r="D61">
            <v>264</v>
          </cell>
          <cell r="E61">
            <v>429</v>
          </cell>
          <cell r="F61">
            <v>561</v>
          </cell>
          <cell r="G61">
            <v>825</v>
          </cell>
          <cell r="H61">
            <v>926</v>
          </cell>
          <cell r="I61">
            <v>1060</v>
          </cell>
          <cell r="J61">
            <v>1156</v>
          </cell>
          <cell r="K61">
            <v>1156</v>
          </cell>
          <cell r="L61">
            <v>1156</v>
          </cell>
          <cell r="M61">
            <v>1156</v>
          </cell>
          <cell r="N61">
            <v>1156</v>
          </cell>
        </row>
        <row r="62">
          <cell r="B62" t="str">
            <v>4270.31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B63" t="str">
            <v>4270.32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B64" t="str">
            <v>4270.33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B65" t="str">
            <v>4330.31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B66" t="str">
            <v>4330.32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B67" t="str">
            <v>4330.33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B68" t="str">
            <v>All.31</v>
          </cell>
          <cell r="C68">
            <v>1186.5833333333333</v>
          </cell>
          <cell r="D68">
            <v>2575.1666666666665</v>
          </cell>
          <cell r="E68">
            <v>6073.75</v>
          </cell>
          <cell r="F68">
            <v>9009.3333333333339</v>
          </cell>
          <cell r="G68">
            <v>15244.916666666668</v>
          </cell>
          <cell r="H68">
            <v>19667.5</v>
          </cell>
          <cell r="I68">
            <v>24139.083333333332</v>
          </cell>
          <cell r="J68">
            <v>28508.666666666664</v>
          </cell>
          <cell r="K68">
            <v>31545.249999999996</v>
          </cell>
          <cell r="L68">
            <v>35487.833333333328</v>
          </cell>
          <cell r="M68">
            <v>39102.416666666664</v>
          </cell>
          <cell r="N68">
            <v>40390</v>
          </cell>
        </row>
        <row r="69">
          <cell r="B69" t="str">
            <v>All.32</v>
          </cell>
          <cell r="C69">
            <v>150</v>
          </cell>
          <cell r="D69">
            <v>300</v>
          </cell>
          <cell r="E69">
            <v>450</v>
          </cell>
          <cell r="F69">
            <v>650</v>
          </cell>
          <cell r="G69">
            <v>4123</v>
          </cell>
          <cell r="H69">
            <v>7374</v>
          </cell>
          <cell r="I69">
            <v>10504</v>
          </cell>
          <cell r="J69">
            <v>13684</v>
          </cell>
          <cell r="K69">
            <v>13899</v>
          </cell>
          <cell r="L69">
            <v>14114</v>
          </cell>
          <cell r="M69">
            <v>14329</v>
          </cell>
          <cell r="N69">
            <v>14359</v>
          </cell>
        </row>
        <row r="70">
          <cell r="B70" t="str">
            <v>All.33</v>
          </cell>
          <cell r="C70">
            <v>189</v>
          </cell>
          <cell r="D70">
            <v>494</v>
          </cell>
          <cell r="E70">
            <v>824</v>
          </cell>
          <cell r="F70">
            <v>1205</v>
          </cell>
          <cell r="G70">
            <v>1751</v>
          </cell>
          <cell r="H70">
            <v>2165</v>
          </cell>
          <cell r="I70">
            <v>2651</v>
          </cell>
          <cell r="J70">
            <v>3031</v>
          </cell>
          <cell r="K70">
            <v>3325</v>
          </cell>
          <cell r="L70">
            <v>3331</v>
          </cell>
          <cell r="M70">
            <v>3342</v>
          </cell>
          <cell r="N70">
            <v>3342</v>
          </cell>
        </row>
      </sheetData>
      <sheetData sheetId="12"/>
      <sheetData sheetId="13"/>
      <sheetData sheetId="14"/>
      <sheetData sheetId="15"/>
      <sheetData sheetId="16">
        <row r="2">
          <cell r="M2" t="str">
            <v>AG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3DA2-C765-4272-AFA3-65D636905050}">
  <sheetPr>
    <tabColor rgb="FF92D050"/>
    <pageSetUpPr fitToPage="1"/>
  </sheetPr>
  <dimension ref="A6:AX143"/>
  <sheetViews>
    <sheetView tabSelected="1" topLeftCell="A9" zoomScaleNormal="100" zoomScaleSheetLayoutView="100" workbookViewId="0">
      <pane xSplit="1" ySplit="6" topLeftCell="B15" activePane="bottomRight" state="frozen"/>
      <selection activeCell="A9" sqref="A9"/>
      <selection pane="topRight" activeCell="B9" sqref="B9"/>
      <selection pane="bottomLeft" activeCell="A15" sqref="A15"/>
      <selection pane="bottomRight" activeCell="L31" sqref="L31"/>
    </sheetView>
  </sheetViews>
  <sheetFormatPr defaultRowHeight="15" x14ac:dyDescent="0.25"/>
  <cols>
    <col min="1" max="1" width="50.42578125" customWidth="1"/>
    <col min="2" max="2" width="18.140625" customWidth="1"/>
    <col min="3" max="3" width="14.5703125" customWidth="1"/>
    <col min="4" max="4" width="14.28515625" customWidth="1"/>
    <col min="5" max="5" width="15" customWidth="1"/>
    <col min="6" max="7" width="14.28515625" customWidth="1"/>
    <col min="8" max="8" width="16.85546875" customWidth="1"/>
    <col min="9" max="9" width="11.7109375" customWidth="1"/>
    <col min="10" max="10" width="12.140625" customWidth="1"/>
    <col min="11" max="11" width="11" customWidth="1"/>
    <col min="12" max="12" width="12.28515625" customWidth="1"/>
    <col min="13" max="13" width="12.5703125" customWidth="1"/>
    <col min="14" max="14" width="14.28515625" bestFit="1" customWidth="1"/>
    <col min="15" max="15" width="5.7109375" customWidth="1"/>
    <col min="16" max="16" width="11.42578125" customWidth="1"/>
    <col min="17" max="17" width="11.7109375" bestFit="1" customWidth="1"/>
    <col min="18" max="19" width="8.85546875" customWidth="1"/>
    <col min="20" max="20" width="34.7109375" customWidth="1"/>
    <col min="21" max="36" width="8.85546875" customWidth="1"/>
  </cols>
  <sheetData>
    <row r="6" spans="1:50" x14ac:dyDescent="0.25">
      <c r="E6" s="16"/>
      <c r="F6" s="16"/>
    </row>
    <row r="9" spans="1:50" ht="18" x14ac:dyDescent="0.25">
      <c r="A9" s="73" t="s">
        <v>41</v>
      </c>
      <c r="B9" s="73"/>
      <c r="C9" s="73"/>
      <c r="D9" s="73"/>
      <c r="E9" s="73"/>
      <c r="F9" s="73"/>
      <c r="G9" s="73"/>
    </row>
    <row r="10" spans="1:50" ht="18" x14ac:dyDescent="0.25">
      <c r="A10" s="74" t="s">
        <v>40</v>
      </c>
      <c r="B10" s="73"/>
      <c r="C10" s="73"/>
      <c r="D10" s="73"/>
      <c r="E10" s="73"/>
      <c r="F10" s="73"/>
      <c r="G10" s="73"/>
    </row>
    <row r="11" spans="1:50" x14ac:dyDescent="0.25">
      <c r="H11" s="71"/>
      <c r="L11" s="71"/>
    </row>
    <row r="12" spans="1:50" ht="15.75" thickBot="1" x14ac:dyDescent="0.3">
      <c r="G12" s="70"/>
      <c r="H12" s="70" t="s">
        <v>39</v>
      </c>
    </row>
    <row r="13" spans="1:50" ht="51.75" thickBot="1" x14ac:dyDescent="0.3">
      <c r="A13" s="69"/>
      <c r="B13" s="68" t="s">
        <v>38</v>
      </c>
      <c r="C13" s="67" t="s">
        <v>37</v>
      </c>
      <c r="D13" s="66" t="s">
        <v>36</v>
      </c>
      <c r="E13" s="66" t="s">
        <v>35</v>
      </c>
      <c r="F13" s="66" t="s">
        <v>34</v>
      </c>
      <c r="G13" s="66" t="s">
        <v>33</v>
      </c>
      <c r="H13" s="65" t="s">
        <v>42</v>
      </c>
    </row>
    <row r="14" spans="1:50" ht="15.75" thickBot="1" x14ac:dyDescent="0.3">
      <c r="A14" s="64" t="s">
        <v>32</v>
      </c>
      <c r="B14" s="63" t="s">
        <v>31</v>
      </c>
      <c r="C14" s="63" t="s">
        <v>31</v>
      </c>
      <c r="D14" s="63" t="s">
        <v>31</v>
      </c>
      <c r="E14" s="63" t="s">
        <v>31</v>
      </c>
      <c r="F14" s="63" t="s">
        <v>31</v>
      </c>
      <c r="G14" s="63" t="s">
        <v>31</v>
      </c>
      <c r="H14" s="62" t="s">
        <v>31</v>
      </c>
    </row>
    <row r="15" spans="1:50" s="16" customFormat="1" x14ac:dyDescent="0.25">
      <c r="A15" s="61" t="s">
        <v>13</v>
      </c>
      <c r="B15" s="59">
        <v>0</v>
      </c>
      <c r="C15" s="59">
        <v>48560664.280000031</v>
      </c>
      <c r="D15" s="59">
        <v>56904312.719999969</v>
      </c>
      <c r="E15" s="59">
        <v>55051807.640000015</v>
      </c>
      <c r="F15" s="59">
        <v>57721502.269999973</v>
      </c>
      <c r="G15" s="59">
        <v>61176050.679999962</v>
      </c>
      <c r="H15" s="57">
        <v>59924058.773063131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0" s="16" customFormat="1" x14ac:dyDescent="0.25">
      <c r="A16" s="42" t="s">
        <v>26</v>
      </c>
      <c r="B16" s="58">
        <v>0</v>
      </c>
      <c r="C16" s="58">
        <v>67117348.340000018</v>
      </c>
      <c r="D16" s="58">
        <v>63054925.340000004</v>
      </c>
      <c r="E16" s="58">
        <v>64257781.629999995</v>
      </c>
      <c r="F16" s="58">
        <v>73978312.970000014</v>
      </c>
      <c r="G16" s="58">
        <v>67092445.860000052</v>
      </c>
      <c r="H16" s="57">
        <v>66336860.759145312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50" s="16" customFormat="1" x14ac:dyDescent="0.25">
      <c r="A17" s="26" t="s">
        <v>29</v>
      </c>
      <c r="B17" s="39">
        <f t="shared" ref="B17:H17" si="0">SUM(B15:B16)</f>
        <v>0</v>
      </c>
      <c r="C17" s="39">
        <f t="shared" si="0"/>
        <v>115678012.62000005</v>
      </c>
      <c r="D17" s="39">
        <f t="shared" si="0"/>
        <v>119959238.05999997</v>
      </c>
      <c r="E17" s="39">
        <f t="shared" si="0"/>
        <v>119309589.27000001</v>
      </c>
      <c r="F17" s="39">
        <f t="shared" si="0"/>
        <v>131699815.23999998</v>
      </c>
      <c r="G17" s="39">
        <f t="shared" si="0"/>
        <v>128268496.54000002</v>
      </c>
      <c r="H17" s="38">
        <f t="shared" si="0"/>
        <v>126260919.53220844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0" x14ac:dyDescent="0.25">
      <c r="A18" s="41" t="s">
        <v>20</v>
      </c>
      <c r="B18" s="56"/>
      <c r="C18" s="56"/>
      <c r="D18" s="55">
        <f>IF(ISERROR((D17-C17)/C17), "", (D17-C17)/C17)</f>
        <v>3.7009846063518245E-2</v>
      </c>
      <c r="E18" s="55">
        <f>IF(ISERROR((E17-D17)/D17), "", (E17-D17)/D17)</f>
        <v>-5.4155794960537114E-3</v>
      </c>
      <c r="F18" s="55">
        <f>IF(ISERROR((F17-E17)/E17), "", (F17-E17)/E17)</f>
        <v>0.10384937242521754</v>
      </c>
      <c r="G18" s="55">
        <f>IF(ISERROR((G17-F17)/F17), "", (G17-F17)/F17)</f>
        <v>-2.6054088942698801E-2</v>
      </c>
      <c r="H18" s="54">
        <f>IF(ISERROR((H17-G17)/G17), "", (H17-G17)/G17)</f>
        <v>-1.5651364613644816E-2</v>
      </c>
    </row>
    <row r="19" spans="1:50" ht="15.75" thickBot="1" x14ac:dyDescent="0.3">
      <c r="A19" s="41" t="s">
        <v>30</v>
      </c>
      <c r="B19" s="55"/>
      <c r="C19" s="55"/>
      <c r="D19" s="55"/>
      <c r="E19" s="55"/>
      <c r="F19" s="55"/>
      <c r="G19" s="55"/>
      <c r="H19" s="60">
        <f>IF(ISERROR((H17-C17)/C17), "", (H17-C17)/C17)</f>
        <v>9.1485898421967443E-2</v>
      </c>
    </row>
    <row r="20" spans="1:50" s="16" customFormat="1" x14ac:dyDescent="0.25">
      <c r="A20" s="42" t="s">
        <v>25</v>
      </c>
      <c r="B20" s="58">
        <v>0</v>
      </c>
      <c r="C20" s="58">
        <v>36744405.640000001</v>
      </c>
      <c r="D20" s="58">
        <v>33377473.260000009</v>
      </c>
      <c r="E20" s="58">
        <v>34907275.649999999</v>
      </c>
      <c r="F20" s="59">
        <v>32534730.949999977</v>
      </c>
      <c r="G20" s="58">
        <v>38427180.31000004</v>
      </c>
      <c r="H20" s="57">
        <v>37968706.025571428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</row>
    <row r="21" spans="1:50" s="16" customFormat="1" x14ac:dyDescent="0.25">
      <c r="A21" s="42" t="s">
        <v>24</v>
      </c>
      <c r="B21" s="58">
        <v>0</v>
      </c>
      <c r="C21" s="58">
        <v>3497635.53</v>
      </c>
      <c r="D21" s="58">
        <v>2525811.3400000003</v>
      </c>
      <c r="E21" s="58">
        <v>2334673.9800000004</v>
      </c>
      <c r="F21" s="58">
        <v>2423032.1300000004</v>
      </c>
      <c r="G21" s="58">
        <v>2686170.3299999991</v>
      </c>
      <c r="H21" s="57">
        <v>2724168.6056351927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</row>
    <row r="22" spans="1:50" s="16" customFormat="1" x14ac:dyDescent="0.25">
      <c r="A22" s="42" t="s">
        <v>23</v>
      </c>
      <c r="B22" s="58">
        <v>0</v>
      </c>
      <c r="C22" s="58">
        <v>81900893.689999983</v>
      </c>
      <c r="D22" s="58">
        <v>88335429.409999982</v>
      </c>
      <c r="E22" s="58">
        <v>92470721.730000034</v>
      </c>
      <c r="F22" s="58">
        <v>95935675.92000021</v>
      </c>
      <c r="G22" s="58">
        <v>92047562.599999905</v>
      </c>
      <c r="H22" s="57">
        <v>93147650.810564965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0" s="16" customFormat="1" x14ac:dyDescent="0.25">
      <c r="A23" s="42" t="s">
        <v>8</v>
      </c>
      <c r="B23" s="58">
        <v>0</v>
      </c>
      <c r="C23" s="58">
        <v>5192007.1899999995</v>
      </c>
      <c r="D23" s="58">
        <v>4648749.1900000004</v>
      </c>
      <c r="E23" s="58">
        <v>5277110.1700000009</v>
      </c>
      <c r="F23" s="58">
        <v>4889126.3600000003</v>
      </c>
      <c r="G23" s="58">
        <v>5392264.5299999993</v>
      </c>
      <c r="H23" s="57">
        <v>5417508.7510001957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0" s="16" customFormat="1" x14ac:dyDescent="0.25">
      <c r="A24" s="42" t="s">
        <v>7</v>
      </c>
      <c r="B24" s="58">
        <v>0</v>
      </c>
      <c r="C24" s="58">
        <v>968556.44</v>
      </c>
      <c r="D24" s="58">
        <v>965725.74</v>
      </c>
      <c r="E24" s="58">
        <v>957878.78</v>
      </c>
      <c r="F24" s="58">
        <v>819886.51</v>
      </c>
      <c r="G24" s="58">
        <v>1096684.3799999999</v>
      </c>
      <c r="H24" s="57">
        <v>958121.66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0" s="16" customFormat="1" x14ac:dyDescent="0.25">
      <c r="A25" s="26" t="s">
        <v>29</v>
      </c>
      <c r="B25" s="39">
        <f t="shared" ref="B25:H25" si="1">SUM(B20:B24)</f>
        <v>0</v>
      </c>
      <c r="C25" s="39">
        <f t="shared" si="1"/>
        <v>128303498.48999998</v>
      </c>
      <c r="D25" s="39">
        <f t="shared" si="1"/>
        <v>129853188.93999998</v>
      </c>
      <c r="E25" s="39">
        <f t="shared" si="1"/>
        <v>135947660.31000003</v>
      </c>
      <c r="F25" s="39">
        <f t="shared" si="1"/>
        <v>136602451.87000018</v>
      </c>
      <c r="G25" s="39">
        <f t="shared" si="1"/>
        <v>139649862.14999995</v>
      </c>
      <c r="H25" s="38">
        <f t="shared" si="1"/>
        <v>140216155.85277179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0" x14ac:dyDescent="0.25">
      <c r="A26" s="41" t="s">
        <v>20</v>
      </c>
      <c r="B26" s="56"/>
      <c r="C26" s="56"/>
      <c r="D26" s="55">
        <f>IF(ISERROR((D25-C25)/C25), "", (D25-C25)/C25)</f>
        <v>1.2078317958888599E-2</v>
      </c>
      <c r="E26" s="55">
        <f>IF(ISERROR((E25-D25)/D25), "", (E25-D25)/D25)</f>
        <v>4.6933551803768667E-2</v>
      </c>
      <c r="F26" s="55">
        <f>IF(ISERROR((F25-E25)/E25), "", (F25-E25)/E25)</f>
        <v>4.8164974557637621E-3</v>
      </c>
      <c r="G26" s="55">
        <f>IF(ISERROR((G25-F25)/F25), "", (G25-F25)/F25)</f>
        <v>2.2308606019018438E-2</v>
      </c>
      <c r="H26" s="54">
        <f>IF(ISERROR((H25-G25)/G25), "", (H25-G25)/G25)</f>
        <v>4.0550967545071991E-3</v>
      </c>
    </row>
    <row r="27" spans="1:50" ht="24" x14ac:dyDescent="0.25">
      <c r="A27" s="41" t="s">
        <v>28</v>
      </c>
      <c r="B27" s="56"/>
      <c r="C27" s="56"/>
      <c r="D27" s="56"/>
      <c r="E27" s="56"/>
      <c r="F27" s="56"/>
      <c r="G27" s="56"/>
      <c r="H27" s="54">
        <f>IF(ISERROR((H25-C25)/C25), "", (H25-C25)/C25)</f>
        <v>9.2847486646673832E-2</v>
      </c>
    </row>
    <row r="28" spans="1:50" x14ac:dyDescent="0.25">
      <c r="A28" s="50" t="s">
        <v>21</v>
      </c>
      <c r="B28" s="39">
        <v>243900000</v>
      </c>
      <c r="C28" s="39">
        <f t="shared" ref="C28:H28" si="2">C25+C17</f>
        <v>243981511.11000001</v>
      </c>
      <c r="D28" s="39">
        <f t="shared" si="2"/>
        <v>249812426.99999994</v>
      </c>
      <c r="E28" s="39">
        <f t="shared" si="2"/>
        <v>255257249.58000004</v>
      </c>
      <c r="F28" s="39">
        <f t="shared" si="2"/>
        <v>268302267.11000016</v>
      </c>
      <c r="G28" s="39">
        <f t="shared" si="2"/>
        <v>267918358.68999997</v>
      </c>
      <c r="H28" s="38">
        <f t="shared" si="2"/>
        <v>266477075.38498023</v>
      </c>
    </row>
    <row r="29" spans="1:50" x14ac:dyDescent="0.25">
      <c r="A29" s="41" t="s">
        <v>20</v>
      </c>
      <c r="B29" s="12"/>
      <c r="C29" s="56"/>
      <c r="D29" s="55">
        <f>IF(ISERROR((D28-C28)/C28), "", (D28-C28)/C28)</f>
        <v>2.389900719719305E-2</v>
      </c>
      <c r="E29" s="55">
        <f>IF(ISERROR((E28-D28)/D28), "", (E28-D28)/D28)</f>
        <v>2.1795643416890963E-2</v>
      </c>
      <c r="F29" s="55">
        <f>IF(ISERROR((F28-E28)/E28), "", (F28-E28)/E28)</f>
        <v>5.1105375269318992E-2</v>
      </c>
      <c r="G29" s="55">
        <f>IF(ISERROR((G28-F28)/F28), "", (G28-F28)/F28)</f>
        <v>-1.4308802684950793E-3</v>
      </c>
      <c r="H29" s="54">
        <f>IF(ISERROR((H28-G28)/G28), "", (H28-G28)/G28)</f>
        <v>-5.3795615651983019E-3</v>
      </c>
    </row>
    <row r="30" spans="1:50" x14ac:dyDescent="0.25">
      <c r="A30" s="53" t="s">
        <v>22</v>
      </c>
      <c r="B30" s="52">
        <v>0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1">
        <v>5722924.6150203254</v>
      </c>
    </row>
    <row r="31" spans="1:50" s="16" customFormat="1" x14ac:dyDescent="0.25">
      <c r="A31" s="50" t="s">
        <v>27</v>
      </c>
      <c r="B31" s="39">
        <f t="shared" ref="B31:H31" si="3">B30+B28</f>
        <v>243900000</v>
      </c>
      <c r="C31" s="39">
        <f t="shared" si="3"/>
        <v>243981511.11000001</v>
      </c>
      <c r="D31" s="39">
        <f t="shared" si="3"/>
        <v>249812426.99999994</v>
      </c>
      <c r="E31" s="39">
        <f t="shared" si="3"/>
        <v>255257249.58000004</v>
      </c>
      <c r="F31" s="39">
        <f t="shared" si="3"/>
        <v>268302267.11000016</v>
      </c>
      <c r="G31" s="39">
        <f t="shared" si="3"/>
        <v>267918358.68999997</v>
      </c>
      <c r="H31" s="38">
        <f t="shared" si="3"/>
        <v>272200000.00000054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</row>
    <row r="32" spans="1:50" ht="15.75" thickBot="1" x14ac:dyDescent="0.3">
      <c r="A32" s="36" t="s">
        <v>20</v>
      </c>
      <c r="B32" s="9"/>
      <c r="C32" s="35"/>
      <c r="D32" s="34">
        <f>IF(ISERROR((D31-C31)/C31), "", (D31-C31)/C31)</f>
        <v>2.389900719719305E-2</v>
      </c>
      <c r="E32" s="34">
        <f>IF(ISERROR((E31-D31)/D31), "", (E31-D31)/D31)</f>
        <v>2.1795643416890963E-2</v>
      </c>
      <c r="F32" s="34">
        <f>IF(ISERROR((F31-E31)/E31), "", (F31-E31)/E31)</f>
        <v>5.1105375269318992E-2</v>
      </c>
      <c r="G32" s="34">
        <f>IF(ISERROR((G31-F31)/F31), "", (G31-F31)/F31)</f>
        <v>-1.4308802684950793E-3</v>
      </c>
      <c r="H32" s="72">
        <f>IF(ISERROR((H31-G31)/G31), "", (H31-G31)/G31)</f>
        <v>1.5981141908064326E-2</v>
      </c>
      <c r="I32" s="37"/>
    </row>
    <row r="33" spans="1:50" x14ac:dyDescent="0.25">
      <c r="A33" s="46"/>
      <c r="B33" s="49"/>
      <c r="C33" s="49"/>
      <c r="D33" s="48"/>
      <c r="E33" s="48"/>
      <c r="F33" s="48"/>
      <c r="G33" s="48"/>
      <c r="H33" s="47"/>
      <c r="I33" s="1"/>
    </row>
    <row r="34" spans="1:50" ht="15.75" thickBot="1" x14ac:dyDescent="0.3">
      <c r="A34" s="46"/>
      <c r="B34" s="46"/>
      <c r="C34" s="46"/>
      <c r="D34" s="46"/>
      <c r="E34" s="46"/>
      <c r="F34" s="46"/>
      <c r="G34" s="46"/>
      <c r="H34" s="1"/>
      <c r="I34" s="1"/>
    </row>
    <row r="35" spans="1:50" ht="36" x14ac:dyDescent="0.25">
      <c r="A35" s="45"/>
      <c r="B35" s="44" t="str">
        <f t="shared" ref="B35:H35" si="4">B13</f>
        <v>Last Rebasing Year (2015 Board-Approved)</v>
      </c>
      <c r="C35" s="44" t="str">
        <f t="shared" si="4"/>
        <v>2015 Actuals</v>
      </c>
      <c r="D35" s="44" t="str">
        <f t="shared" si="4"/>
        <v>2016 Actuals</v>
      </c>
      <c r="E35" s="44" t="str">
        <f t="shared" si="4"/>
        <v>2017 Actuals</v>
      </c>
      <c r="F35" s="44" t="str">
        <f t="shared" si="4"/>
        <v>2018 Actuals</v>
      </c>
      <c r="G35" s="44" t="str">
        <f t="shared" si="4"/>
        <v>2019 Bridge Year</v>
      </c>
      <c r="H35" s="43" t="str">
        <f t="shared" si="4"/>
        <v>Test Year</v>
      </c>
      <c r="I35" s="1"/>
    </row>
    <row r="36" spans="1:50" s="16" customFormat="1" x14ac:dyDescent="0.25">
      <c r="A36" s="42" t="s">
        <v>13</v>
      </c>
      <c r="B36" s="25">
        <f t="shared" ref="B36:H37" si="5">B15</f>
        <v>0</v>
      </c>
      <c r="C36" s="25">
        <f t="shared" si="5"/>
        <v>48560664.280000031</v>
      </c>
      <c r="D36" s="25">
        <f t="shared" si="5"/>
        <v>56904312.719999969</v>
      </c>
      <c r="E36" s="25">
        <f t="shared" si="5"/>
        <v>55051807.640000015</v>
      </c>
      <c r="F36" s="25">
        <f t="shared" si="5"/>
        <v>57721502.269999973</v>
      </c>
      <c r="G36" s="25">
        <f t="shared" si="5"/>
        <v>61176050.679999962</v>
      </c>
      <c r="H36" s="40">
        <f t="shared" si="5"/>
        <v>59924058.773063131</v>
      </c>
      <c r="I36" s="37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</row>
    <row r="37" spans="1:50" s="16" customFormat="1" x14ac:dyDescent="0.25">
      <c r="A37" s="42" t="s">
        <v>26</v>
      </c>
      <c r="B37" s="25">
        <f t="shared" si="5"/>
        <v>0</v>
      </c>
      <c r="C37" s="25">
        <f t="shared" si="5"/>
        <v>67117348.340000018</v>
      </c>
      <c r="D37" s="25">
        <f t="shared" si="5"/>
        <v>63054925.340000004</v>
      </c>
      <c r="E37" s="25">
        <f t="shared" si="5"/>
        <v>64257781.629999995</v>
      </c>
      <c r="F37" s="25">
        <f t="shared" si="5"/>
        <v>73978312.970000014</v>
      </c>
      <c r="G37" s="25">
        <f t="shared" si="5"/>
        <v>67092445.860000052</v>
      </c>
      <c r="H37" s="40">
        <f t="shared" si="5"/>
        <v>66336860.759145312</v>
      </c>
      <c r="I37" s="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</row>
    <row r="38" spans="1:50" s="16" customFormat="1" x14ac:dyDescent="0.25">
      <c r="A38" s="42" t="s">
        <v>25</v>
      </c>
      <c r="B38" s="25">
        <f t="shared" ref="B38:H42" si="6">B20</f>
        <v>0</v>
      </c>
      <c r="C38" s="25">
        <f t="shared" si="6"/>
        <v>36744405.640000001</v>
      </c>
      <c r="D38" s="25">
        <f t="shared" si="6"/>
        <v>33377473.260000009</v>
      </c>
      <c r="E38" s="25">
        <f t="shared" si="6"/>
        <v>34907275.649999999</v>
      </c>
      <c r="F38" s="25">
        <f t="shared" si="6"/>
        <v>32534730.949999977</v>
      </c>
      <c r="G38" s="25">
        <f t="shared" si="6"/>
        <v>38427180.31000004</v>
      </c>
      <c r="H38" s="40">
        <f t="shared" si="6"/>
        <v>37968706.025571428</v>
      </c>
      <c r="I38" s="37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</row>
    <row r="39" spans="1:50" s="16" customFormat="1" x14ac:dyDescent="0.25">
      <c r="A39" s="42" t="s">
        <v>24</v>
      </c>
      <c r="B39" s="25">
        <f t="shared" si="6"/>
        <v>0</v>
      </c>
      <c r="C39" s="25">
        <f t="shared" si="6"/>
        <v>3497635.53</v>
      </c>
      <c r="D39" s="25">
        <f t="shared" si="6"/>
        <v>2525811.3400000003</v>
      </c>
      <c r="E39" s="25">
        <f t="shared" si="6"/>
        <v>2334673.9800000004</v>
      </c>
      <c r="F39" s="25">
        <f t="shared" si="6"/>
        <v>2423032.1300000004</v>
      </c>
      <c r="G39" s="25">
        <f t="shared" si="6"/>
        <v>2686170.3299999991</v>
      </c>
      <c r="H39" s="40">
        <f t="shared" si="6"/>
        <v>2724168.6056351927</v>
      </c>
      <c r="I39" s="37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</row>
    <row r="40" spans="1:50" s="16" customFormat="1" x14ac:dyDescent="0.25">
      <c r="A40" s="42" t="s">
        <v>23</v>
      </c>
      <c r="B40" s="25">
        <f t="shared" si="6"/>
        <v>0</v>
      </c>
      <c r="C40" s="25">
        <f t="shared" si="6"/>
        <v>81900893.689999983</v>
      </c>
      <c r="D40" s="25">
        <f t="shared" si="6"/>
        <v>88335429.409999982</v>
      </c>
      <c r="E40" s="25">
        <f t="shared" si="6"/>
        <v>92470721.730000034</v>
      </c>
      <c r="F40" s="25">
        <f t="shared" si="6"/>
        <v>95935675.92000021</v>
      </c>
      <c r="G40" s="25">
        <f t="shared" si="6"/>
        <v>92047562.599999905</v>
      </c>
      <c r="H40" s="40">
        <f t="shared" si="6"/>
        <v>93147650.810564965</v>
      </c>
      <c r="I40" s="37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</row>
    <row r="41" spans="1:50" s="16" customFormat="1" x14ac:dyDescent="0.25">
      <c r="A41" s="42" t="s">
        <v>8</v>
      </c>
      <c r="B41" s="25">
        <f t="shared" si="6"/>
        <v>0</v>
      </c>
      <c r="C41" s="25">
        <f t="shared" si="6"/>
        <v>5192007.1899999995</v>
      </c>
      <c r="D41" s="25">
        <f t="shared" si="6"/>
        <v>4648749.1900000004</v>
      </c>
      <c r="E41" s="25">
        <f t="shared" si="6"/>
        <v>5277110.1700000009</v>
      </c>
      <c r="F41" s="25">
        <f t="shared" si="6"/>
        <v>4889126.3600000003</v>
      </c>
      <c r="G41" s="25">
        <f t="shared" si="6"/>
        <v>5392264.5299999993</v>
      </c>
      <c r="H41" s="40">
        <f t="shared" si="6"/>
        <v>5417508.7510001957</v>
      </c>
      <c r="I41" s="37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</row>
    <row r="42" spans="1:50" s="16" customFormat="1" x14ac:dyDescent="0.25">
      <c r="A42" s="42" t="s">
        <v>7</v>
      </c>
      <c r="B42" s="25">
        <f t="shared" si="6"/>
        <v>0</v>
      </c>
      <c r="C42" s="25">
        <f t="shared" si="6"/>
        <v>968556.44</v>
      </c>
      <c r="D42" s="25">
        <f t="shared" si="6"/>
        <v>965725.74</v>
      </c>
      <c r="E42" s="25">
        <f t="shared" si="6"/>
        <v>957878.78</v>
      </c>
      <c r="F42" s="25">
        <f t="shared" si="6"/>
        <v>819886.51</v>
      </c>
      <c r="G42" s="25">
        <f t="shared" si="6"/>
        <v>1096684.3799999999</v>
      </c>
      <c r="H42" s="40">
        <f t="shared" si="6"/>
        <v>958121.66</v>
      </c>
      <c r="I42" s="37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</row>
    <row r="43" spans="1:50" s="16" customFormat="1" ht="16.149999999999999" customHeight="1" x14ac:dyDescent="0.25">
      <c r="A43" s="41" t="s">
        <v>22</v>
      </c>
      <c r="B43" s="25">
        <f t="shared" ref="B43:H43" si="7">B30</f>
        <v>0</v>
      </c>
      <c r="C43" s="25">
        <f t="shared" si="7"/>
        <v>0</v>
      </c>
      <c r="D43" s="25">
        <f t="shared" si="7"/>
        <v>0</v>
      </c>
      <c r="E43" s="25">
        <f t="shared" si="7"/>
        <v>0</v>
      </c>
      <c r="F43" s="25">
        <f t="shared" si="7"/>
        <v>0</v>
      </c>
      <c r="G43" s="25">
        <f t="shared" si="7"/>
        <v>0</v>
      </c>
      <c r="H43" s="40">
        <f t="shared" si="7"/>
        <v>5722924.6150203254</v>
      </c>
      <c r="I43" s="37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</row>
    <row r="44" spans="1:50" s="16" customFormat="1" x14ac:dyDescent="0.25">
      <c r="A44" s="26" t="s">
        <v>21</v>
      </c>
      <c r="B44" s="39">
        <f>+B31</f>
        <v>243900000</v>
      </c>
      <c r="C44" s="39">
        <f t="shared" ref="C44:H44" si="8">SUM(C36:C43)</f>
        <v>243981511.11000001</v>
      </c>
      <c r="D44" s="39">
        <f t="shared" si="8"/>
        <v>249812427</v>
      </c>
      <c r="E44" s="39">
        <f t="shared" si="8"/>
        <v>255257249.58000004</v>
      </c>
      <c r="F44" s="39">
        <f t="shared" si="8"/>
        <v>268302267.11000019</v>
      </c>
      <c r="G44" s="39">
        <f t="shared" si="8"/>
        <v>267918358.68999997</v>
      </c>
      <c r="H44" s="38">
        <f t="shared" si="8"/>
        <v>272200000.00000054</v>
      </c>
      <c r="I44" s="37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</row>
    <row r="45" spans="1:50" ht="15.75" thickBot="1" x14ac:dyDescent="0.3">
      <c r="A45" s="36" t="s">
        <v>20</v>
      </c>
      <c r="B45" s="9"/>
      <c r="C45" s="35"/>
      <c r="D45" s="34">
        <f>IF(ISERROR((D44-C44)/C44), "", (D44-C44)/C44)</f>
        <v>2.3899007197193293E-2</v>
      </c>
      <c r="E45" s="34">
        <f>IF(ISERROR((E44-D44)/D44), "", (E44-D44)/D44)</f>
        <v>2.1795643416890716E-2</v>
      </c>
      <c r="F45" s="34">
        <f>IF(ISERROR((F44-E44)/E44), "", (F44-E44)/E44)</f>
        <v>5.110537526931911E-2</v>
      </c>
      <c r="G45" s="34">
        <f>IF(ISERROR((G44-F44)/F44), "", (G44-F44)/F44)</f>
        <v>-1.4308802684951901E-3</v>
      </c>
      <c r="H45" s="33">
        <f>IF(ISERROR((H44-G44)/G44), "", (H44-G44)/G44)</f>
        <v>1.5981141908064326E-2</v>
      </c>
      <c r="I45" s="32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1"/>
    </row>
    <row r="47" spans="1:50" ht="15.75" thickBo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50" ht="40.9" customHeight="1" thickBot="1" x14ac:dyDescent="0.3">
      <c r="A48" s="31"/>
      <c r="B48" s="30" t="str">
        <f>B13</f>
        <v>Last Rebasing Year (2015 Board-Approved)</v>
      </c>
      <c r="C48" s="30" t="str">
        <f>C13</f>
        <v>2015 Actuals</v>
      </c>
      <c r="D48" s="30" t="s">
        <v>19</v>
      </c>
      <c r="E48" s="30" t="str">
        <f>D13</f>
        <v>2016 Actuals</v>
      </c>
      <c r="F48" s="30" t="s">
        <v>18</v>
      </c>
      <c r="G48" s="30" t="str">
        <f>E13</f>
        <v>2017 Actuals</v>
      </c>
      <c r="H48" s="30" t="s">
        <v>17</v>
      </c>
      <c r="I48" s="30" t="str">
        <f>F13</f>
        <v>2018 Actuals</v>
      </c>
      <c r="J48" s="30" t="s">
        <v>16</v>
      </c>
      <c r="K48" s="30" t="str">
        <f>G13</f>
        <v>2019 Bridge Year</v>
      </c>
      <c r="L48" s="30" t="s">
        <v>15</v>
      </c>
      <c r="M48" s="30" t="str">
        <f>H13</f>
        <v>Test Year</v>
      </c>
      <c r="N48" s="29" t="s">
        <v>14</v>
      </c>
    </row>
    <row r="49" spans="1:50" s="16" customFormat="1" x14ac:dyDescent="0.25">
      <c r="A49" s="28" t="s">
        <v>13</v>
      </c>
      <c r="B49" s="27">
        <f>B15</f>
        <v>0</v>
      </c>
      <c r="C49" s="27">
        <f>C15</f>
        <v>48560664.280000031</v>
      </c>
      <c r="D49" s="24">
        <f t="shared" ref="D49:D56" si="9">B49-C49</f>
        <v>-48560664.280000031</v>
      </c>
      <c r="E49" s="24">
        <f>D15</f>
        <v>56904312.719999969</v>
      </c>
      <c r="F49" s="24">
        <f t="shared" ref="F49:F56" si="10">E49-C49</f>
        <v>8343648.439999938</v>
      </c>
      <c r="G49" s="24">
        <f>E15</f>
        <v>55051807.640000015</v>
      </c>
      <c r="H49" s="24">
        <f t="shared" ref="H49:H56" si="11">G49-E49</f>
        <v>-1852505.0799999535</v>
      </c>
      <c r="I49" s="24">
        <f>F15</f>
        <v>57721502.269999973</v>
      </c>
      <c r="J49" s="24">
        <f t="shared" ref="J49:J56" si="12">I49-G49</f>
        <v>2669694.629999958</v>
      </c>
      <c r="K49" s="24">
        <f>G15</f>
        <v>61176050.679999962</v>
      </c>
      <c r="L49" s="24">
        <f t="shared" ref="L49:L56" si="13">K49-I49</f>
        <v>3454548.409999989</v>
      </c>
      <c r="M49" s="24">
        <f>H15</f>
        <v>59924058.773063131</v>
      </c>
      <c r="N49" s="23">
        <f t="shared" ref="N49:N56" si="14">M49-K49</f>
        <v>-1251991.9069368318</v>
      </c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</row>
    <row r="50" spans="1:50" s="16" customFormat="1" x14ac:dyDescent="0.25">
      <c r="A50" s="20" t="s">
        <v>12</v>
      </c>
      <c r="B50" s="25">
        <f>B16</f>
        <v>0</v>
      </c>
      <c r="C50" s="25">
        <f>C16</f>
        <v>67117348.340000018</v>
      </c>
      <c r="D50" s="22">
        <f t="shared" si="9"/>
        <v>-67117348.340000018</v>
      </c>
      <c r="E50" s="22">
        <f>D16</f>
        <v>63054925.340000004</v>
      </c>
      <c r="F50" s="22">
        <f t="shared" si="10"/>
        <v>-4062423.0000000149</v>
      </c>
      <c r="G50" s="22">
        <f>E16</f>
        <v>64257781.629999995</v>
      </c>
      <c r="H50" s="24">
        <f t="shared" si="11"/>
        <v>1202856.2899999917</v>
      </c>
      <c r="I50" s="22">
        <f>F16</f>
        <v>73978312.970000014</v>
      </c>
      <c r="J50" s="24">
        <f t="shared" si="12"/>
        <v>9720531.3400000185</v>
      </c>
      <c r="K50" s="22">
        <f>G16</f>
        <v>67092445.860000052</v>
      </c>
      <c r="L50" s="24">
        <f t="shared" si="13"/>
        <v>-6885867.1099999622</v>
      </c>
      <c r="M50" s="24">
        <f>H16</f>
        <v>66336860.759145312</v>
      </c>
      <c r="N50" s="23">
        <f t="shared" si="14"/>
        <v>-755585.10085473955</v>
      </c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</row>
    <row r="51" spans="1:50" s="16" customFormat="1" x14ac:dyDescent="0.25">
      <c r="A51" s="20" t="s">
        <v>11</v>
      </c>
      <c r="B51" s="25">
        <f t="shared" ref="B51:C55" si="15">B20</f>
        <v>0</v>
      </c>
      <c r="C51" s="25">
        <f t="shared" si="15"/>
        <v>36744405.640000001</v>
      </c>
      <c r="D51" s="22">
        <f t="shared" si="9"/>
        <v>-36744405.640000001</v>
      </c>
      <c r="E51" s="22">
        <f>D20</f>
        <v>33377473.260000009</v>
      </c>
      <c r="F51" s="22">
        <f t="shared" si="10"/>
        <v>-3366932.3799999915</v>
      </c>
      <c r="G51" s="22">
        <f>E20</f>
        <v>34907275.649999999</v>
      </c>
      <c r="H51" s="24">
        <f t="shared" si="11"/>
        <v>1529802.3899999894</v>
      </c>
      <c r="I51" s="22">
        <f>F20</f>
        <v>32534730.949999977</v>
      </c>
      <c r="J51" s="24">
        <f t="shared" si="12"/>
        <v>-2372544.7000000216</v>
      </c>
      <c r="K51" s="22">
        <f>G20</f>
        <v>38427180.31000004</v>
      </c>
      <c r="L51" s="24">
        <f t="shared" si="13"/>
        <v>5892449.3600000627</v>
      </c>
      <c r="M51" s="22">
        <f>H20</f>
        <v>37968706.025571428</v>
      </c>
      <c r="N51" s="23">
        <f t="shared" si="14"/>
        <v>-458474.2844286114</v>
      </c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</row>
    <row r="52" spans="1:50" s="16" customFormat="1" x14ac:dyDescent="0.25">
      <c r="A52" s="20" t="s">
        <v>10</v>
      </c>
      <c r="B52" s="25">
        <f t="shared" si="15"/>
        <v>0</v>
      </c>
      <c r="C52" s="25">
        <f t="shared" si="15"/>
        <v>3497635.53</v>
      </c>
      <c r="D52" s="22">
        <f t="shared" si="9"/>
        <v>-3497635.53</v>
      </c>
      <c r="E52" s="22">
        <f>D21</f>
        <v>2525811.3400000003</v>
      </c>
      <c r="F52" s="22">
        <f t="shared" si="10"/>
        <v>-971824.18999999948</v>
      </c>
      <c r="G52" s="22">
        <f>E21</f>
        <v>2334673.9800000004</v>
      </c>
      <c r="H52" s="24">
        <f t="shared" si="11"/>
        <v>-191137.35999999987</v>
      </c>
      <c r="I52" s="22">
        <f>F21</f>
        <v>2423032.1300000004</v>
      </c>
      <c r="J52" s="24">
        <f t="shared" si="12"/>
        <v>88358.149999999907</v>
      </c>
      <c r="K52" s="22">
        <f>G21</f>
        <v>2686170.3299999991</v>
      </c>
      <c r="L52" s="24">
        <f t="shared" si="13"/>
        <v>263138.19999999879</v>
      </c>
      <c r="M52" s="22">
        <f>H21</f>
        <v>2724168.6056351927</v>
      </c>
      <c r="N52" s="23">
        <f t="shared" si="14"/>
        <v>37998.275635193568</v>
      </c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</row>
    <row r="53" spans="1:50" s="16" customFormat="1" x14ac:dyDescent="0.25">
      <c r="A53" s="20" t="s">
        <v>9</v>
      </c>
      <c r="B53" s="25">
        <f t="shared" si="15"/>
        <v>0</v>
      </c>
      <c r="C53" s="25">
        <f t="shared" si="15"/>
        <v>81900893.689999983</v>
      </c>
      <c r="D53" s="22">
        <f t="shared" si="9"/>
        <v>-81900893.689999983</v>
      </c>
      <c r="E53" s="22">
        <f>D22</f>
        <v>88335429.409999982</v>
      </c>
      <c r="F53" s="22">
        <f t="shared" si="10"/>
        <v>6434535.7199999988</v>
      </c>
      <c r="G53" s="22">
        <f>E22</f>
        <v>92470721.730000034</v>
      </c>
      <c r="H53" s="24">
        <f t="shared" si="11"/>
        <v>4135292.3200000525</v>
      </c>
      <c r="I53" s="22">
        <f>F22</f>
        <v>95935675.92000021</v>
      </c>
      <c r="J53" s="24">
        <f t="shared" si="12"/>
        <v>3464954.1900001764</v>
      </c>
      <c r="K53" s="22">
        <f>G22</f>
        <v>92047562.599999905</v>
      </c>
      <c r="L53" s="24">
        <f t="shared" si="13"/>
        <v>-3888113.3200003058</v>
      </c>
      <c r="M53" s="22">
        <f>H22</f>
        <v>93147650.810564965</v>
      </c>
      <c r="N53" s="23">
        <f t="shared" si="14"/>
        <v>1100088.2105650604</v>
      </c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</row>
    <row r="54" spans="1:50" s="16" customFormat="1" x14ac:dyDescent="0.25">
      <c r="A54" s="26" t="s">
        <v>8</v>
      </c>
      <c r="B54" s="25">
        <f t="shared" si="15"/>
        <v>0</v>
      </c>
      <c r="C54" s="25">
        <f t="shared" si="15"/>
        <v>5192007.1899999995</v>
      </c>
      <c r="D54" s="22">
        <f t="shared" si="9"/>
        <v>-5192007.1899999995</v>
      </c>
      <c r="E54" s="22">
        <f>D23</f>
        <v>4648749.1900000004</v>
      </c>
      <c r="F54" s="22">
        <f t="shared" si="10"/>
        <v>-543257.99999999907</v>
      </c>
      <c r="G54" s="22">
        <f>E23</f>
        <v>5277110.1700000009</v>
      </c>
      <c r="H54" s="24">
        <f t="shared" si="11"/>
        <v>628360.98000000045</v>
      </c>
      <c r="I54" s="22">
        <f>F23</f>
        <v>4889126.3600000003</v>
      </c>
      <c r="J54" s="24">
        <f t="shared" si="12"/>
        <v>-387983.81000000052</v>
      </c>
      <c r="K54" s="22">
        <f>G23</f>
        <v>5392264.5299999993</v>
      </c>
      <c r="L54" s="24">
        <f t="shared" si="13"/>
        <v>503138.16999999899</v>
      </c>
      <c r="M54" s="22">
        <f>H23</f>
        <v>5417508.7510001957</v>
      </c>
      <c r="N54" s="23">
        <f t="shared" si="14"/>
        <v>25244.221000196412</v>
      </c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</row>
    <row r="55" spans="1:50" s="16" customFormat="1" x14ac:dyDescent="0.25">
      <c r="A55" s="26" t="s">
        <v>7</v>
      </c>
      <c r="B55" s="25">
        <f t="shared" si="15"/>
        <v>0</v>
      </c>
      <c r="C55" s="25">
        <f t="shared" si="15"/>
        <v>968556.44</v>
      </c>
      <c r="D55" s="22">
        <f t="shared" si="9"/>
        <v>-968556.44</v>
      </c>
      <c r="E55" s="22">
        <f>D24</f>
        <v>965725.74</v>
      </c>
      <c r="F55" s="22">
        <f t="shared" si="10"/>
        <v>-2830.6999999999534</v>
      </c>
      <c r="G55" s="22">
        <f>E24</f>
        <v>957878.78</v>
      </c>
      <c r="H55" s="24">
        <f t="shared" si="11"/>
        <v>-7846.9599999999627</v>
      </c>
      <c r="I55" s="22">
        <f>F24</f>
        <v>819886.51</v>
      </c>
      <c r="J55" s="24">
        <f t="shared" si="12"/>
        <v>-137992.27000000002</v>
      </c>
      <c r="K55" s="22">
        <f>G24</f>
        <v>1096684.3799999999</v>
      </c>
      <c r="L55" s="24">
        <f t="shared" si="13"/>
        <v>276797.86999999988</v>
      </c>
      <c r="M55" s="22">
        <f>H24</f>
        <v>958121.66</v>
      </c>
      <c r="N55" s="23">
        <f t="shared" si="14"/>
        <v>-138562.71999999986</v>
      </c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</row>
    <row r="56" spans="1:50" s="16" customFormat="1" x14ac:dyDescent="0.25">
      <c r="A56" s="26" t="str">
        <f>A43</f>
        <v>Cash vs. Accrual OPEB and Monthly Billing</v>
      </c>
      <c r="B56" s="25">
        <v>0</v>
      </c>
      <c r="C56" s="25">
        <v>0</v>
      </c>
      <c r="D56" s="22">
        <f t="shared" si="9"/>
        <v>0</v>
      </c>
      <c r="E56" s="22">
        <f>D43</f>
        <v>0</v>
      </c>
      <c r="F56" s="22">
        <f t="shared" si="10"/>
        <v>0</v>
      </c>
      <c r="G56" s="22">
        <f>E43</f>
        <v>0</v>
      </c>
      <c r="H56" s="24">
        <f t="shared" si="11"/>
        <v>0</v>
      </c>
      <c r="I56" s="22">
        <f>F43</f>
        <v>0</v>
      </c>
      <c r="J56" s="24">
        <f t="shared" si="12"/>
        <v>0</v>
      </c>
      <c r="K56" s="22">
        <f>G43</f>
        <v>0</v>
      </c>
      <c r="L56" s="24">
        <f t="shared" si="13"/>
        <v>0</v>
      </c>
      <c r="M56" s="22">
        <f>H30</f>
        <v>5722924.6150203254</v>
      </c>
      <c r="N56" s="23">
        <f t="shared" si="14"/>
        <v>5722924.6150203254</v>
      </c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</row>
    <row r="57" spans="1:50" s="16" customFormat="1" x14ac:dyDescent="0.25">
      <c r="A57" s="20" t="s">
        <v>6</v>
      </c>
      <c r="B57" s="22">
        <v>243900000</v>
      </c>
      <c r="C57" s="22">
        <f t="shared" ref="C57:N57" si="16">SUM(C49:C56)</f>
        <v>243981511.11000001</v>
      </c>
      <c r="D57" s="22">
        <f t="shared" si="16"/>
        <v>-243981511.11000001</v>
      </c>
      <c r="E57" s="22">
        <f t="shared" si="16"/>
        <v>249812427</v>
      </c>
      <c r="F57" s="22">
        <f t="shared" si="16"/>
        <v>5830915.8899999317</v>
      </c>
      <c r="G57" s="22">
        <f t="shared" si="16"/>
        <v>255257249.58000004</v>
      </c>
      <c r="H57" s="22">
        <f t="shared" si="16"/>
        <v>5444822.5800000811</v>
      </c>
      <c r="I57" s="22">
        <f t="shared" si="16"/>
        <v>268302267.11000019</v>
      </c>
      <c r="J57" s="22">
        <f t="shared" si="16"/>
        <v>13045017.530000132</v>
      </c>
      <c r="K57" s="22">
        <f t="shared" si="16"/>
        <v>267918358.68999997</v>
      </c>
      <c r="L57" s="22">
        <f t="shared" si="16"/>
        <v>-383908.42000021855</v>
      </c>
      <c r="M57" s="22">
        <f t="shared" si="16"/>
        <v>272200000.00000054</v>
      </c>
      <c r="N57" s="21">
        <f t="shared" si="16"/>
        <v>4281641.3100005928</v>
      </c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</row>
    <row r="58" spans="1:50" s="16" customFormat="1" ht="24" x14ac:dyDescent="0.25">
      <c r="A58" s="20" t="s">
        <v>5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1">
        <v>0</v>
      </c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</row>
    <row r="59" spans="1:50" s="16" customFormat="1" x14ac:dyDescent="0.25">
      <c r="A59" s="20" t="s">
        <v>4</v>
      </c>
      <c r="B59" s="18">
        <f t="shared" ref="B59:N59" si="17">B57-B58</f>
        <v>243900000</v>
      </c>
      <c r="C59" s="18">
        <f t="shared" si="17"/>
        <v>243981511.11000001</v>
      </c>
      <c r="D59" s="18">
        <f t="shared" si="17"/>
        <v>-243981511.11000001</v>
      </c>
      <c r="E59" s="18">
        <f t="shared" si="17"/>
        <v>249812427</v>
      </c>
      <c r="F59" s="18">
        <f t="shared" si="17"/>
        <v>5830915.8899999317</v>
      </c>
      <c r="G59" s="18">
        <f t="shared" si="17"/>
        <v>255257249.58000004</v>
      </c>
      <c r="H59" s="18">
        <f t="shared" si="17"/>
        <v>5444822.5800000811</v>
      </c>
      <c r="I59" s="18">
        <f t="shared" si="17"/>
        <v>268302267.11000019</v>
      </c>
      <c r="J59" s="18">
        <f t="shared" si="17"/>
        <v>13045017.530000132</v>
      </c>
      <c r="K59" s="18">
        <f t="shared" si="17"/>
        <v>267918358.68999997</v>
      </c>
      <c r="L59" s="18">
        <f t="shared" si="17"/>
        <v>-383908.42000021855</v>
      </c>
      <c r="M59" s="18">
        <f t="shared" si="17"/>
        <v>272200000.00000054</v>
      </c>
      <c r="N59" s="17">
        <f t="shared" si="17"/>
        <v>4281641.3100005928</v>
      </c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</row>
    <row r="60" spans="1:50" s="16" customFormat="1" x14ac:dyDescent="0.25">
      <c r="A60" s="19" t="s">
        <v>3</v>
      </c>
      <c r="B60" s="12"/>
      <c r="C60" s="12"/>
      <c r="D60" s="12"/>
      <c r="E60" s="12"/>
      <c r="F60" s="18">
        <f>F59</f>
        <v>5830915.8899999317</v>
      </c>
      <c r="G60" s="12"/>
      <c r="H60" s="18">
        <f>H59</f>
        <v>5444822.5800000811</v>
      </c>
      <c r="I60" s="12"/>
      <c r="J60" s="18">
        <f>J59</f>
        <v>13045017.530000132</v>
      </c>
      <c r="K60" s="12"/>
      <c r="L60" s="18">
        <f>L59</f>
        <v>-383908.42000021855</v>
      </c>
      <c r="M60" s="12"/>
      <c r="N60" s="17">
        <f>N59</f>
        <v>4281641.3100005928</v>
      </c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x14ac:dyDescent="0.25">
      <c r="A61" s="14" t="s">
        <v>2</v>
      </c>
      <c r="B61" s="12"/>
      <c r="C61" s="12"/>
      <c r="D61" s="12"/>
      <c r="E61" s="12"/>
      <c r="F61" s="15">
        <f>IF(ISERROR(F60/C59), "", F60/C59)</f>
        <v>2.3899007197193071E-2</v>
      </c>
      <c r="G61" s="12"/>
      <c r="H61" s="15">
        <f>IF(ISERROR(H60/E59), "", H60/E59)</f>
        <v>2.1795643416890869E-2</v>
      </c>
      <c r="I61" s="12"/>
      <c r="J61" s="15">
        <f>IF(ISERROR(J60/G59), "", J60/G59)</f>
        <v>5.1105375269319041E-2</v>
      </c>
      <c r="K61" s="12"/>
      <c r="L61" s="15">
        <f>IF(ISERROR(L60/I59), "", L60/I59)</f>
        <v>-1.4308802684951649E-3</v>
      </c>
      <c r="M61" s="12"/>
      <c r="N61" s="11">
        <f>IF(ISERROR(N60/K59), "", N60/K59)</f>
        <v>1.5981141908064416E-2</v>
      </c>
    </row>
    <row r="62" spans="1:50" ht="24" x14ac:dyDescent="0.25">
      <c r="A62" s="14" t="s">
        <v>43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1">
        <f>IF(ISERROR(N60/I59), "", N60/I59)</f>
        <v>1.5958274807440144E-2</v>
      </c>
    </row>
    <row r="63" spans="1:50" x14ac:dyDescent="0.25">
      <c r="A63" s="13" t="s">
        <v>1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1">
        <f>AVERAGE(F61:N61)</f>
        <v>2.2270057504594445E-2</v>
      </c>
    </row>
    <row r="64" spans="1:50" ht="15.75" thickBot="1" x14ac:dyDescent="0.3">
      <c r="A64" s="10" t="s">
        <v>0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8">
        <f>IF((M59-C59)=0, "", (M59/C59)^(1/5)-1)</f>
        <v>2.2130248509746542E-2</v>
      </c>
    </row>
    <row r="65" spans="1:13" ht="13.15" customHeight="1" x14ac:dyDescent="0.25">
      <c r="A65" s="7"/>
      <c r="B65" s="6"/>
      <c r="C65" s="6"/>
      <c r="D65" s="6"/>
      <c r="E65" s="5"/>
      <c r="F65" s="5"/>
      <c r="G65" s="5"/>
      <c r="H65" s="5"/>
      <c r="I65" s="5"/>
      <c r="J65" s="5"/>
      <c r="K65" s="5"/>
      <c r="L65" s="5"/>
    </row>
    <row r="66" spans="1:1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71" spans="1:13" x14ac:dyDescent="0.25">
      <c r="A71" s="4"/>
      <c r="B71" s="2"/>
      <c r="C71" s="2"/>
      <c r="D71" s="2"/>
      <c r="E71" s="2"/>
      <c r="F71" s="2"/>
      <c r="G71" s="2"/>
      <c r="H71" s="1"/>
      <c r="I71" s="1"/>
      <c r="J71" s="1"/>
      <c r="K71" s="1"/>
    </row>
    <row r="72" spans="1:13" x14ac:dyDescent="0.25">
      <c r="A72" s="4"/>
      <c r="B72" s="2"/>
      <c r="C72" s="2"/>
      <c r="D72" s="2"/>
      <c r="E72" s="2"/>
      <c r="F72" s="2"/>
      <c r="G72" s="2"/>
      <c r="H72" s="1"/>
      <c r="I72" s="1"/>
      <c r="J72" s="1"/>
      <c r="K72" s="1"/>
    </row>
    <row r="73" spans="1:13" x14ac:dyDescent="0.25">
      <c r="B73" s="2"/>
      <c r="C73" s="2"/>
      <c r="D73" s="2"/>
      <c r="E73" s="2"/>
      <c r="F73" s="2"/>
      <c r="G73" s="2"/>
      <c r="H73" s="1"/>
      <c r="I73" s="1"/>
      <c r="J73" s="1"/>
      <c r="K73" s="1"/>
    </row>
    <row r="74" spans="1:13" x14ac:dyDescent="0.25">
      <c r="A74" s="3"/>
      <c r="B74" s="2"/>
      <c r="C74" s="2"/>
      <c r="D74" s="2"/>
      <c r="E74" s="2"/>
      <c r="F74" s="2"/>
      <c r="G74" s="2"/>
      <c r="H74" s="1"/>
      <c r="I74" s="1"/>
      <c r="J74" s="1"/>
      <c r="K74" s="1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</sheetData>
  <mergeCells count="2">
    <mergeCell ref="A9:G9"/>
    <mergeCell ref="A10:G10"/>
  </mergeCells>
  <dataValidations count="1">
    <dataValidation type="list" allowBlank="1" showInputMessage="1" showErrorMessage="1" sqref="B14:H14" xr:uid="{67A15162-6895-49B9-823F-CDF42FFEA698}">
      <formula1>"CGAAP, MIFRS, USGAAP, ASPE"</formula1>
    </dataValidation>
  </dataValidations>
  <printOptions horizontalCentered="1"/>
  <pageMargins left="0.70866141732283472" right="0.70866141732283472" top="1.7322834645669292" bottom="0.74803149606299213" header="0.70866141732283472" footer="0.31496062992125984"/>
  <pageSetup scale="52" fitToHeight="0" orientation="landscape" r:id="rId1"/>
  <headerFooter scaleWithDoc="0">
    <oddHeader>&amp;R&amp;7Toronto Hydro-Electric System Limited
EB-2018-0165
Draft Rate Order
&amp;"-,Bold"Schedule 7&amp;"-,Regular"
FILED:  January 21, 2020
Page &amp;P of &amp;N</oddHeader>
  </headerFooter>
  <rowBreaks count="1" manualBreakCount="1">
    <brk id="45" max="13" man="1"/>
  </rowBreaks>
  <ignoredErrors>
    <ignoredError sqref="G49:N6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4193EC-ADEB-469D-907E-6BAF11372ED9}"/>
</file>

<file path=customXml/itemProps2.xml><?xml version="1.0" encoding="utf-8"?>
<ds:datastoreItem xmlns:ds="http://schemas.openxmlformats.org/officeDocument/2006/customXml" ds:itemID="{8B31D3D3-F340-49DC-B74B-39CD235FABB7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sharepoint/v3/field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12f68b52-648b-46a0-8463-d3282342a499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EFB00F7-EB33-4A9D-AB6A-48B66EFDC4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App2-JA</vt:lpstr>
      <vt:lpstr>'App2-JA'!Print_Area</vt:lpstr>
      <vt:lpstr>'App2-JA'!Print_Titles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Tariq Siddiqui</dc:creator>
  <cp:lastModifiedBy>Elissar El-hage</cp:lastModifiedBy>
  <cp:lastPrinted>2020-01-14T13:45:36Z</cp:lastPrinted>
  <dcterms:created xsi:type="dcterms:W3CDTF">2020-01-08T21:50:32Z</dcterms:created>
  <dcterms:modified xsi:type="dcterms:W3CDTF">2020-01-20T18:42:02Z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0x01010025A9BE3F8399684E98F75AD82101D2E8</vt:lpwstr>
  </property>
</Properties>
</file>