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T6" i="1"/>
  <c r="V6" i="1" s="1"/>
  <c r="M24" i="1"/>
  <c r="O24" i="1" s="1"/>
  <c r="T24" i="1" s="1"/>
  <c r="V24" i="1" s="1"/>
  <c r="T16" i="1"/>
  <c r="V16" i="1" s="1"/>
  <c r="T26" i="1"/>
  <c r="V26" i="1" s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V23" i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<sst xmlns="http://schemas.openxmlformats.org/spreadsheetml/2006/main" count="91" uniqueCount="54">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</sst>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T1" workbookViewId="0">
      <selection activeCell="AD13" sqref="AD13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74.9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x14ac:dyDescent="0.25">
      <c r="A2" s="4">
        <v>1</v>
      </c>
      <c r="B2" s="5" t="s">
        <v>31</v>
      </c>
      <c r="C2" s="6" t="s">
        <v>20</v>
      </c>
      <c r="D2" s="29">
        <v>157475880.34560001</v>
      </c>
      <c r="E2" s="8"/>
      <c r="F2" s="8"/>
      <c r="G2" s="8"/>
      <c r="H2" s="8"/>
      <c r="I2" s="8"/>
      <c r="J2" s="8"/>
      <c r="K2" s="9">
        <f>IFERROR(D2+E2+G2-J2,0)</f>
        <v>157475880.34560001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6299035.2138240002</v>
      </c>
      <c r="U2" s="9"/>
      <c r="V2" s="9">
        <f>IF(K2&lt;0,0,K2-S2-T2)</f>
        <v>151176845.13177601</v>
      </c>
    </row>
    <row r="3" spans="1:22" x14ac:dyDescent="0.25">
      <c r="A3" s="4" t="s">
        <v>26</v>
      </c>
      <c r="B3" s="5" t="s">
        <v>32</v>
      </c>
      <c r="C3" s="6" t="s">
        <v>20</v>
      </c>
      <c r="D3" s="29">
        <v>26784947.251399998</v>
      </c>
      <c r="E3" s="8">
        <v>7064568</v>
      </c>
      <c r="F3" s="8">
        <v>7064568</v>
      </c>
      <c r="G3" s="8"/>
      <c r="H3" s="8"/>
      <c r="I3" s="8"/>
      <c r="J3" s="8"/>
      <c r="K3" s="9">
        <f t="shared" ref="K3:K33" si="0">IFERROR(D3+E3+G3-J3,"")</f>
        <v>33849515.251399994</v>
      </c>
      <c r="L3" s="9">
        <f t="shared" ref="L3:L34" si="1">IF((J3+H3-E3+F3-I3)&lt;0,0,(J3+H3-E3+F3-I3))</f>
        <v>0</v>
      </c>
      <c r="M3" s="9">
        <f t="shared" ref="M3:M34" si="2">IF((F3-L3)&lt;0,0,(F3-L3))</f>
        <v>7064568</v>
      </c>
      <c r="N3" s="10">
        <v>0.5</v>
      </c>
      <c r="O3" s="9">
        <f t="shared" ref="O3:O34" si="3">M3*N3</f>
        <v>3532284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2242907.9550839998</v>
      </c>
      <c r="U3" s="9"/>
      <c r="V3" s="9">
        <f t="shared" ref="V3:V34" si="6">IF(K3&lt;0,0,K3-S3-T3)</f>
        <v>31606607.296315994</v>
      </c>
    </row>
    <row r="4" spans="1:22" x14ac:dyDescent="0.25">
      <c r="A4" s="4">
        <v>2</v>
      </c>
      <c r="B4" s="5" t="s">
        <v>33</v>
      </c>
      <c r="C4" s="6" t="s">
        <v>20</v>
      </c>
      <c r="D4" s="29">
        <v>46603348.989600003</v>
      </c>
      <c r="E4" s="13"/>
      <c r="F4" s="13"/>
      <c r="G4" s="8"/>
      <c r="H4" s="8"/>
      <c r="I4" s="8"/>
      <c r="J4" s="8"/>
      <c r="K4" s="9">
        <f t="shared" si="0"/>
        <v>46603348.989600003</v>
      </c>
      <c r="L4" s="9">
        <f t="shared" si="1"/>
        <v>0</v>
      </c>
      <c r="M4" s="9">
        <f t="shared" si="2"/>
        <v>0</v>
      </c>
      <c r="N4" s="10">
        <v>0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2796200.9393759998</v>
      </c>
      <c r="U4" s="9"/>
      <c r="V4" s="9">
        <f t="shared" si="6"/>
        <v>43807148.050224006</v>
      </c>
    </row>
    <row r="5" spans="1:22" x14ac:dyDescent="0.25">
      <c r="A5" s="4">
        <v>3</v>
      </c>
      <c r="B5" s="5" t="s">
        <v>34</v>
      </c>
      <c r="C5" s="6" t="s">
        <v>20</v>
      </c>
      <c r="D5" s="29">
        <v>7485389.1500000004</v>
      </c>
      <c r="E5" s="13"/>
      <c r="F5" s="13"/>
      <c r="G5" s="8"/>
      <c r="H5" s="8"/>
      <c r="I5" s="8"/>
      <c r="J5" s="8"/>
      <c r="K5" s="9">
        <f t="shared" si="0"/>
        <v>7485389.1500000004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374269.45750000002</v>
      </c>
      <c r="U5" s="9"/>
      <c r="V5" s="9">
        <f t="shared" si="6"/>
        <v>7111119.6925000008</v>
      </c>
    </row>
    <row r="6" spans="1:22" x14ac:dyDescent="0.25">
      <c r="A6" s="4">
        <v>6</v>
      </c>
      <c r="B6" s="5" t="s">
        <v>35</v>
      </c>
      <c r="C6" s="6" t="s">
        <v>20</v>
      </c>
      <c r="D6" s="7">
        <v>0</v>
      </c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x14ac:dyDescent="0.25">
      <c r="A7" s="4">
        <v>8</v>
      </c>
      <c r="B7" s="5" t="s">
        <v>36</v>
      </c>
      <c r="C7" s="6" t="s">
        <v>20</v>
      </c>
      <c r="D7" s="29">
        <v>13748197.559999999</v>
      </c>
      <c r="E7" s="8">
        <v>4684276</v>
      </c>
      <c r="F7" s="8">
        <v>4684276</v>
      </c>
      <c r="G7" s="8"/>
      <c r="H7" s="8"/>
      <c r="I7" s="8"/>
      <c r="J7" s="8"/>
      <c r="K7" s="9">
        <f t="shared" si="0"/>
        <v>18432473.559999999</v>
      </c>
      <c r="L7" s="9">
        <f t="shared" si="1"/>
        <v>0</v>
      </c>
      <c r="M7" s="9">
        <f t="shared" si="2"/>
        <v>4684276</v>
      </c>
      <c r="N7" s="10">
        <v>0.5</v>
      </c>
      <c r="O7" s="9">
        <f t="shared" si="3"/>
        <v>2342138</v>
      </c>
      <c r="P7" s="9">
        <f t="shared" si="4"/>
        <v>0</v>
      </c>
      <c r="Q7" s="11">
        <v>0.2</v>
      </c>
      <c r="R7" s="12"/>
      <c r="S7" s="12"/>
      <c r="T7" s="9">
        <f t="shared" si="5"/>
        <v>4154922.3119999999</v>
      </c>
      <c r="U7" s="9"/>
      <c r="V7" s="9">
        <f t="shared" si="6"/>
        <v>14277551.248</v>
      </c>
    </row>
    <row r="8" spans="1:22" x14ac:dyDescent="0.25">
      <c r="A8" s="4">
        <v>10</v>
      </c>
      <c r="B8" s="5" t="s">
        <v>37</v>
      </c>
      <c r="C8" s="6" t="s">
        <v>20</v>
      </c>
      <c r="D8" s="29">
        <v>3685019.1300000004</v>
      </c>
      <c r="E8" s="8">
        <v>1572486</v>
      </c>
      <c r="F8" s="8">
        <v>1572486</v>
      </c>
      <c r="G8" s="8"/>
      <c r="H8" s="8"/>
      <c r="I8" s="8"/>
      <c r="J8" s="8"/>
      <c r="K8" s="9">
        <f t="shared" si="0"/>
        <v>5257505.1300000008</v>
      </c>
      <c r="L8" s="9">
        <f t="shared" si="1"/>
        <v>0</v>
      </c>
      <c r="M8" s="9">
        <f t="shared" si="2"/>
        <v>1572486</v>
      </c>
      <c r="N8" s="10">
        <v>0.5</v>
      </c>
      <c r="O8" s="9">
        <f t="shared" si="3"/>
        <v>786243</v>
      </c>
      <c r="P8" s="9">
        <f t="shared" si="4"/>
        <v>0</v>
      </c>
      <c r="Q8" s="11">
        <v>0.3</v>
      </c>
      <c r="R8" s="12"/>
      <c r="S8" s="12"/>
      <c r="T8" s="9">
        <f t="shared" si="5"/>
        <v>1813124.4390000002</v>
      </c>
      <c r="U8" s="9"/>
      <c r="V8" s="9">
        <f t="shared" si="6"/>
        <v>3444380.6910000006</v>
      </c>
    </row>
    <row r="9" spans="1:22" x14ac:dyDescent="0.25">
      <c r="A9" s="4">
        <v>10.1</v>
      </c>
      <c r="B9" s="5" t="s">
        <v>38</v>
      </c>
      <c r="C9" s="6" t="s">
        <v>20</v>
      </c>
      <c r="D9" s="7">
        <v>0</v>
      </c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x14ac:dyDescent="0.25">
      <c r="A10" s="4">
        <v>12</v>
      </c>
      <c r="B10" s="5" t="s">
        <v>39</v>
      </c>
      <c r="C10" s="6" t="s">
        <v>20</v>
      </c>
      <c r="D10" s="7">
        <v>0</v>
      </c>
      <c r="E10" s="8">
        <v>11398852</v>
      </c>
      <c r="F10" s="8">
        <v>11398852</v>
      </c>
      <c r="G10" s="8"/>
      <c r="H10" s="8"/>
      <c r="I10" s="8"/>
      <c r="J10" s="8"/>
      <c r="K10" s="9">
        <f t="shared" si="0"/>
        <v>11398852</v>
      </c>
      <c r="L10" s="9">
        <f t="shared" si="1"/>
        <v>0</v>
      </c>
      <c r="M10" s="9">
        <f t="shared" si="2"/>
        <v>11398852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11398852</v>
      </c>
      <c r="U10" s="9"/>
      <c r="V10" s="9">
        <f t="shared" si="6"/>
        <v>0</v>
      </c>
    </row>
    <row r="11" spans="1:22" x14ac:dyDescent="0.25">
      <c r="A11" s="14" t="s">
        <v>27</v>
      </c>
      <c r="B11" s="5" t="s">
        <v>40</v>
      </c>
      <c r="C11" s="6" t="s">
        <v>20</v>
      </c>
      <c r="D11" s="7">
        <v>0</v>
      </c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x14ac:dyDescent="0.25">
      <c r="A12" s="14" t="s">
        <v>28</v>
      </c>
      <c r="B12" s="5" t="s">
        <v>41</v>
      </c>
      <c r="C12" s="6" t="s">
        <v>20</v>
      </c>
      <c r="D12" s="7">
        <v>0</v>
      </c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x14ac:dyDescent="0.25">
      <c r="A13" s="14" t="s">
        <v>29</v>
      </c>
      <c r="B13" s="5" t="s">
        <v>42</v>
      </c>
      <c r="C13" s="6" t="s">
        <v>20</v>
      </c>
      <c r="D13" s="7">
        <v>0</v>
      </c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x14ac:dyDescent="0.25">
      <c r="A14" s="14" t="s">
        <v>30</v>
      </c>
      <c r="B14" s="5" t="s">
        <v>43</v>
      </c>
      <c r="C14" s="6" t="s">
        <v>20</v>
      </c>
      <c r="D14" s="7">
        <v>0</v>
      </c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x14ac:dyDescent="0.25">
      <c r="A15" s="4">
        <v>14</v>
      </c>
      <c r="B15" s="5" t="s">
        <v>44</v>
      </c>
      <c r="C15" s="6" t="s">
        <v>20</v>
      </c>
      <c r="D15" s="7">
        <v>0</v>
      </c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x14ac:dyDescent="0.25">
      <c r="A16" s="4">
        <v>14.1</v>
      </c>
      <c r="B16" s="17" t="s">
        <v>22</v>
      </c>
      <c r="C16" s="6" t="s">
        <v>20</v>
      </c>
      <c r="D16" s="29">
        <v>10138519.5363</v>
      </c>
      <c r="E16" s="13"/>
      <c r="F16" s="13"/>
      <c r="G16" s="8"/>
      <c r="H16" s="8"/>
      <c r="I16" s="8"/>
      <c r="J16" s="8"/>
      <c r="K16" s="9">
        <f t="shared" si="0"/>
        <v>10138519.5363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709696.36754100001</v>
      </c>
      <c r="U16" s="9"/>
      <c r="V16" s="9">
        <f t="shared" si="6"/>
        <v>9428823.1687589996</v>
      </c>
    </row>
    <row r="17" spans="1:22" x14ac:dyDescent="0.25">
      <c r="A17" s="4">
        <v>14.1</v>
      </c>
      <c r="B17" s="17" t="s">
        <v>23</v>
      </c>
      <c r="C17" s="6" t="s">
        <v>20</v>
      </c>
      <c r="D17" s="29">
        <v>414175.24250000005</v>
      </c>
      <c r="E17" s="8">
        <v>89596</v>
      </c>
      <c r="F17" s="8">
        <v>89596</v>
      </c>
      <c r="G17" s="8"/>
      <c r="H17" s="8"/>
      <c r="I17" s="8"/>
      <c r="J17" s="8"/>
      <c r="K17" s="9">
        <f t="shared" si="0"/>
        <v>503771.24250000005</v>
      </c>
      <c r="L17" s="9">
        <f t="shared" si="1"/>
        <v>0</v>
      </c>
      <c r="M17" s="9">
        <f t="shared" si="2"/>
        <v>89596</v>
      </c>
      <c r="N17" s="10">
        <v>0.5</v>
      </c>
      <c r="O17" s="9">
        <f t="shared" si="3"/>
        <v>44798</v>
      </c>
      <c r="P17" s="9">
        <f t="shared" si="4"/>
        <v>0</v>
      </c>
      <c r="Q17" s="11">
        <v>0.05</v>
      </c>
      <c r="R17" s="12"/>
      <c r="S17" s="12"/>
      <c r="T17" s="9">
        <f t="shared" si="7"/>
        <v>27428.462125000005</v>
      </c>
      <c r="U17" s="9"/>
      <c r="V17" s="9">
        <f t="shared" si="6"/>
        <v>476342.78037500003</v>
      </c>
    </row>
    <row r="18" spans="1:22" x14ac:dyDescent="0.25">
      <c r="A18" s="4">
        <v>17</v>
      </c>
      <c r="B18" s="5" t="s">
        <v>45</v>
      </c>
      <c r="C18" s="6" t="s">
        <v>20</v>
      </c>
      <c r="D18" s="7">
        <v>0</v>
      </c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0</v>
      </c>
      <c r="U18" s="9"/>
      <c r="V18" s="9">
        <f t="shared" si="6"/>
        <v>0</v>
      </c>
    </row>
    <row r="19" spans="1:22" x14ac:dyDescent="0.25">
      <c r="A19" s="4">
        <v>42</v>
      </c>
      <c r="B19" s="5" t="s">
        <v>46</v>
      </c>
      <c r="C19" s="6" t="s">
        <v>20</v>
      </c>
      <c r="D19" s="29">
        <v>196150.87359999999</v>
      </c>
      <c r="E19" s="8"/>
      <c r="F19" s="8"/>
      <c r="G19" s="8"/>
      <c r="H19" s="8"/>
      <c r="I19" s="8"/>
      <c r="J19" s="8"/>
      <c r="K19" s="9">
        <f t="shared" si="0"/>
        <v>196150.87359999999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23538.104831999997</v>
      </c>
      <c r="U19" s="9"/>
      <c r="V19" s="9">
        <f t="shared" si="6"/>
        <v>172612.76876800001</v>
      </c>
    </row>
    <row r="20" spans="1:22" x14ac:dyDescent="0.25">
      <c r="A20" s="4">
        <v>43.1</v>
      </c>
      <c r="B20" s="5" t="s">
        <v>47</v>
      </c>
      <c r="C20" s="6" t="s">
        <v>20</v>
      </c>
      <c r="D20" s="7">
        <v>0</v>
      </c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x14ac:dyDescent="0.25">
      <c r="A21" s="4">
        <v>43.2</v>
      </c>
      <c r="B21" s="5" t="s">
        <v>47</v>
      </c>
      <c r="C21" s="6" t="s">
        <v>20</v>
      </c>
      <c r="D21" s="7">
        <v>0</v>
      </c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x14ac:dyDescent="0.25">
      <c r="A22" s="4">
        <v>45</v>
      </c>
      <c r="B22" s="5" t="s">
        <v>48</v>
      </c>
      <c r="C22" s="6" t="s">
        <v>20</v>
      </c>
      <c r="D22" s="29">
        <v>1315.5724999999998</v>
      </c>
      <c r="E22" s="13"/>
      <c r="F22" s="13"/>
      <c r="G22" s="8"/>
      <c r="H22" s="8"/>
      <c r="I22" s="8"/>
      <c r="J22" s="8"/>
      <c r="K22" s="9">
        <f t="shared" si="0"/>
        <v>1315.5724999999998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592.00762499999996</v>
      </c>
      <c r="U22" s="9"/>
      <c r="V22" s="9">
        <f t="shared" si="6"/>
        <v>723.5648749999998</v>
      </c>
    </row>
    <row r="23" spans="1:22" x14ac:dyDescent="0.25">
      <c r="A23" s="4">
        <v>46</v>
      </c>
      <c r="B23" s="5" t="s">
        <v>49</v>
      </c>
      <c r="C23" s="6" t="s">
        <v>20</v>
      </c>
      <c r="D23" s="7">
        <v>0</v>
      </c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25">
      <c r="A24" s="4">
        <v>47</v>
      </c>
      <c r="B24" s="5" t="s">
        <v>50</v>
      </c>
      <c r="C24" s="6" t="s">
        <v>20</v>
      </c>
      <c r="D24" s="29">
        <v>489497668.62559998</v>
      </c>
      <c r="E24" s="8">
        <v>82851650</v>
      </c>
      <c r="F24" s="8">
        <v>82851650</v>
      </c>
      <c r="G24" s="8"/>
      <c r="H24" s="8"/>
      <c r="I24" s="8"/>
      <c r="J24" s="8"/>
      <c r="K24" s="9">
        <f t="shared" si="0"/>
        <v>572349318.62559998</v>
      </c>
      <c r="L24" s="9">
        <f t="shared" si="1"/>
        <v>0</v>
      </c>
      <c r="M24" s="9">
        <f t="shared" si="2"/>
        <v>82851650</v>
      </c>
      <c r="N24" s="10">
        <v>0.5</v>
      </c>
      <c r="O24" s="9">
        <f t="shared" si="3"/>
        <v>41425825</v>
      </c>
      <c r="P24" s="9">
        <f t="shared" si="4"/>
        <v>0</v>
      </c>
      <c r="Q24" s="11">
        <v>0.08</v>
      </c>
      <c r="R24" s="12"/>
      <c r="S24" s="12"/>
      <c r="T24" s="9">
        <f t="shared" si="7"/>
        <v>49102011.490047999</v>
      </c>
      <c r="U24" s="9"/>
      <c r="V24" s="9">
        <f t="shared" si="6"/>
        <v>523247307.13555199</v>
      </c>
    </row>
    <row r="25" spans="1:22" x14ac:dyDescent="0.25">
      <c r="A25" s="4">
        <v>50</v>
      </c>
      <c r="B25" s="5" t="s">
        <v>51</v>
      </c>
      <c r="C25" s="6" t="s">
        <v>20</v>
      </c>
      <c r="D25" s="29">
        <v>877638.39874999993</v>
      </c>
      <c r="E25" s="8">
        <v>919028</v>
      </c>
      <c r="F25" s="8">
        <v>919028</v>
      </c>
      <c r="G25" s="8"/>
      <c r="H25" s="8"/>
      <c r="I25" s="8"/>
      <c r="J25" s="8"/>
      <c r="K25" s="9">
        <f t="shared" si="0"/>
        <v>1796666.3987499999</v>
      </c>
      <c r="L25" s="9">
        <f t="shared" si="1"/>
        <v>0</v>
      </c>
      <c r="M25" s="9">
        <f t="shared" si="2"/>
        <v>919028</v>
      </c>
      <c r="N25" s="10">
        <v>0.5</v>
      </c>
      <c r="O25" s="9">
        <f t="shared" si="3"/>
        <v>459514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1240899.2193125</v>
      </c>
      <c r="U25" s="9"/>
      <c r="V25" s="9">
        <f t="shared" si="6"/>
        <v>555767.17943749996</v>
      </c>
    </row>
    <row r="26" spans="1:22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756908250.67584991</v>
      </c>
      <c r="E35" s="24">
        <f>SUM(E2:E34)</f>
        <v>108580456</v>
      </c>
      <c r="F35" s="24">
        <f>SUM(F2:F34)</f>
        <v>108580456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865488706.67585003</v>
      </c>
      <c r="L35" s="24">
        <f t="shared" si="9"/>
        <v>0</v>
      </c>
      <c r="M35" s="24">
        <f t="shared" si="9"/>
        <v>108580456</v>
      </c>
      <c r="N35" s="24"/>
      <c r="O35" s="24">
        <f t="shared" ref="O35:P35" si="10">SUM(O2:O34)</f>
        <v>48590802</v>
      </c>
      <c r="P35" s="24">
        <f t="shared" si="10"/>
        <v>0</v>
      </c>
      <c r="Q35" s="25"/>
      <c r="R35" s="26">
        <f>SUM(R2:R34)</f>
        <v>0</v>
      </c>
      <c r="S35" s="26">
        <f>SUM(S2:S34)</f>
        <v>0</v>
      </c>
      <c r="T35" s="26">
        <f>SUM(T2:T34)</f>
        <v>80183477.9682675</v>
      </c>
      <c r="U35" s="27" t="s">
        <v>25</v>
      </c>
      <c r="V35" s="28">
        <f>SUM(V2:V34)</f>
        <v>785305228.70758259</v>
      </c>
    </row>
  </sheetData>
  <conditionalFormatting sqref="A7:B10 A15:B15 B11:B14 A2:J2 A3:B4 E3:J3 E7:J15 E23:J34 A18:B34 E18:F21">
    <cfRule type="expression" dxfId="22" priority="19" stopIfTrue="1">
      <formula>LEN(A2)&gt;0</formula>
    </cfRule>
  </conditionalFormatting>
  <conditionalFormatting sqref="A6:B6 E6:J6">
    <cfRule type="expression" dxfId="21" priority="18" stopIfTrue="1">
      <formula>LEN(A6)&gt;0</formula>
    </cfRule>
  </conditionalFormatting>
  <conditionalFormatting sqref="A5:B5">
    <cfRule type="expression" dxfId="20" priority="17" stopIfTrue="1">
      <formula>LEN(A5)&gt;0</formula>
    </cfRule>
  </conditionalFormatting>
  <conditionalFormatting sqref="A16">
    <cfRule type="expression" dxfId="19" priority="16" stopIfTrue="1">
      <formula>LEN(A16)&gt;0</formula>
    </cfRule>
  </conditionalFormatting>
  <conditionalFormatting sqref="A17 E17">
    <cfRule type="expression" dxfId="18" priority="15" stopIfTrue="1">
      <formula>LEN(A17)&gt;0</formula>
    </cfRule>
  </conditionalFormatting>
  <conditionalFormatting sqref="B16:B17">
    <cfRule type="expression" dxfId="17" priority="14" stopIfTrue="1">
      <formula>LEN(B16)&gt;0</formula>
    </cfRule>
  </conditionalFormatting>
  <conditionalFormatting sqref="E4:E5">
    <cfRule type="expression" dxfId="16" priority="13" stopIfTrue="1">
      <formula>LEN(E4)&gt;0</formula>
    </cfRule>
  </conditionalFormatting>
  <conditionalFormatting sqref="F4:F5">
    <cfRule type="expression" dxfId="15" priority="12" stopIfTrue="1">
      <formula>LEN(F4)&gt;0</formula>
    </cfRule>
  </conditionalFormatting>
  <conditionalFormatting sqref="E16:F16">
    <cfRule type="expression" dxfId="14" priority="11" stopIfTrue="1">
      <formula>LEN(E16)&gt;0</formula>
    </cfRule>
  </conditionalFormatting>
  <conditionalFormatting sqref="E22:F22">
    <cfRule type="expression" dxfId="13" priority="10" stopIfTrue="1">
      <formula>LEN(E22)&gt;0</formula>
    </cfRule>
  </conditionalFormatting>
  <conditionalFormatting sqref="G4:J5">
    <cfRule type="expression" dxfId="12" priority="9" stopIfTrue="1">
      <formula>LEN(G4)&gt;0</formula>
    </cfRule>
  </conditionalFormatting>
  <conditionalFormatting sqref="G16:J22">
    <cfRule type="expression" dxfId="11" priority="8" stopIfTrue="1">
      <formula>LEN(G16)&gt;0</formula>
    </cfRule>
  </conditionalFormatting>
  <conditionalFormatting sqref="N27:N34">
    <cfRule type="expression" dxfId="10" priority="7" stopIfTrue="1">
      <formula>ISBLANK(N27)</formula>
    </cfRule>
  </conditionalFormatting>
  <conditionalFormatting sqref="Q16:Q17 Q26:Q34 S27:S34">
    <cfRule type="expression" dxfId="9" priority="6" stopIfTrue="1">
      <formula>ISBLANK(Q16)</formula>
    </cfRule>
  </conditionalFormatting>
  <conditionalFormatting sqref="O27:O34">
    <cfRule type="expression" dxfId="8" priority="5" stopIfTrue="1">
      <formula>ISBLANK(O27)</formula>
    </cfRule>
  </conditionalFormatting>
  <conditionalFormatting sqref="C3:C34">
    <cfRule type="expression" dxfId="7" priority="4" stopIfTrue="1">
      <formula>LEN(C3)&gt;0</formula>
    </cfRule>
  </conditionalFormatting>
  <conditionalFormatting sqref="R27:R34">
    <cfRule type="expression" dxfId="6" priority="3" stopIfTrue="1">
      <formula>ISBLANK(R27)</formula>
    </cfRule>
  </conditionalFormatting>
  <conditionalFormatting sqref="F17">
    <cfRule type="expression" dxfId="5" priority="2" stopIfTrue="1">
      <formula>LEN(F17)&gt;0</formula>
    </cfRule>
  </conditionalFormatting>
  <conditionalFormatting sqref="D3:D34">
    <cfRule type="expression" dxfId="4" priority="1" stopIfTrue="1">
      <formula>LEN(D3)&gt;0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bettinay</cp:lastModifiedBy>
  <dcterms:created xsi:type="dcterms:W3CDTF">2019-11-19T16:36:15Z</dcterms:created>
  <dcterms:modified xsi:type="dcterms:W3CDTF">2019-11-27T20:52:39Z</dcterms:modified>
</cp:coreProperties>
</file>