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O20" i="1"/>
  <c r="L20" i="1"/>
  <c r="M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4" i="1" l="1"/>
  <c r="V24" i="1" s="1"/>
  <c r="T23" i="1"/>
  <c r="T6" i="1"/>
  <c r="V6" i="1" s="1"/>
  <c r="M24" i="1"/>
  <c r="O24" i="1" s="1"/>
  <c r="T16" i="1"/>
  <c r="V16" i="1" s="1"/>
  <c r="T26" i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V26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V23" i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<sst xmlns="http://schemas.openxmlformats.org/spreadsheetml/2006/main" count="91" uniqueCount="54">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</sst>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5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5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5" fontId="5" fillId="4" borderId="1" xfId="1" applyNumberFormat="1" applyFont="1" applyFill="1" applyBorder="1" applyAlignment="1" applyProtection="1">
      <alignment horizontal="center"/>
      <protection locked="0"/>
    </xf>
    <xf numFmtId="16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5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5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5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5" fontId="3" fillId="5" borderId="4" xfId="1" applyNumberFormat="1" applyFont="1" applyFill="1" applyBorder="1" applyProtection="1"/>
    <xf numFmtId="165" fontId="4" fillId="0" borderId="4" xfId="3" quotePrefix="1" applyNumberFormat="1" applyFill="1" applyBorder="1" applyAlignment="1" applyProtection="1">
      <alignment horizontal="center"/>
    </xf>
    <xf numFmtId="165" fontId="3" fillId="0" borderId="4" xfId="1" applyNumberFormat="1" applyFont="1" applyFill="1" applyBorder="1" applyProtection="1"/>
    <xf numFmtId="164" fontId="5" fillId="0" borderId="1" xfId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9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35"/>
  <sheetViews>
    <sheetView tabSelected="1" workbookViewId="0"/>
  </sheetViews>
  <sheetFormatPr defaultRowHeight="15" x14ac:dyDescent="0.25"/>
  <cols>
    <col min="2" max="2" width="70.7109375" customWidth="1"/>
    <col min="3" max="22" width="15.7109375" customWidth="1"/>
  </cols>
  <sheetData>
    <row r="1" spans="1:22" ht="174.9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x14ac:dyDescent="0.25">
      <c r="A2" s="4">
        <v>1</v>
      </c>
      <c r="B2" s="5" t="s">
        <v>31</v>
      </c>
      <c r="C2" s="6" t="s">
        <v>20</v>
      </c>
      <c r="D2" s="29">
        <v>128917465</v>
      </c>
      <c r="E2" s="8"/>
      <c r="F2" s="8"/>
      <c r="G2" s="8"/>
      <c r="H2" s="8"/>
      <c r="I2" s="8"/>
      <c r="J2" s="8"/>
      <c r="K2" s="9">
        <f>IFERROR(D2+E2+G2-J2,0)</f>
        <v>128917465</v>
      </c>
      <c r="L2" s="9">
        <f>IF((J2+H2-E2+F2-I2)&lt;0,0,(J2+H2-E2+F2-I2))</f>
        <v>0</v>
      </c>
      <c r="M2" s="9">
        <f>IF((F2-L2)&lt;0,0,(F2-L2))</f>
        <v>0</v>
      </c>
      <c r="N2" s="10">
        <v>0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5156698.6000000006</v>
      </c>
      <c r="U2" s="9"/>
      <c r="V2" s="9">
        <f>IF(K2&lt;0,0,K2-S2-T2)</f>
        <v>123760766.40000001</v>
      </c>
    </row>
    <row r="3" spans="1:22" x14ac:dyDescent="0.25">
      <c r="A3" s="4" t="s">
        <v>26</v>
      </c>
      <c r="B3" s="5" t="s">
        <v>32</v>
      </c>
      <c r="C3" s="6" t="s">
        <v>20</v>
      </c>
      <c r="D3" s="29">
        <v>78043542</v>
      </c>
      <c r="E3" s="8">
        <v>1283620</v>
      </c>
      <c r="F3" s="8">
        <v>1283620</v>
      </c>
      <c r="G3" s="8"/>
      <c r="H3" s="8"/>
      <c r="I3" s="8"/>
      <c r="J3" s="8"/>
      <c r="K3" s="9">
        <f t="shared" ref="K3:K33" si="0">IFERROR(D3+E3+G3-J3,"")</f>
        <v>79327162</v>
      </c>
      <c r="L3" s="9">
        <f t="shared" ref="L3:L34" si="1">IF((J3+H3-E3+F3-I3)&lt;0,0,(J3+H3-E3+F3-I3))</f>
        <v>0</v>
      </c>
      <c r="M3" s="9">
        <f t="shared" ref="M3:M34" si="2">IF((F3-L3)&lt;0,0,(F3-L3))</f>
        <v>1283620</v>
      </c>
      <c r="N3" s="10">
        <v>0</v>
      </c>
      <c r="O3" s="9">
        <f t="shared" ref="O3:O34" si="3">M3*N3</f>
        <v>0</v>
      </c>
      <c r="P3" s="9">
        <f t="shared" ref="P3:P34" si="4">IF((0.5*(E3-F3-H3+I3-J3))&lt;0,0,(0.5*(E3-F3-H3+I3-J3)))</f>
        <v>0</v>
      </c>
      <c r="Q3" s="11">
        <v>0.06</v>
      </c>
      <c r="R3" s="12"/>
      <c r="S3" s="12"/>
      <c r="T3" s="9">
        <f t="shared" ref="T3:T10" si="5">IF(OR(K3&lt;0,S3&gt;0),0,(K3+O3-P3)*Q3)</f>
        <v>4759629.72</v>
      </c>
      <c r="U3" s="9"/>
      <c r="V3" s="9">
        <f t="shared" ref="V3:V34" si="6">IF(K3&lt;0,0,K3-S3-T3)</f>
        <v>74567532.280000001</v>
      </c>
    </row>
    <row r="4" spans="1:22" x14ac:dyDescent="0.25">
      <c r="A4" s="4">
        <v>2</v>
      </c>
      <c r="B4" s="5" t="s">
        <v>33</v>
      </c>
      <c r="C4" s="6" t="s">
        <v>20</v>
      </c>
      <c r="D4" s="29">
        <v>36385516</v>
      </c>
      <c r="E4" s="13"/>
      <c r="F4" s="13"/>
      <c r="G4" s="8"/>
      <c r="H4" s="8"/>
      <c r="I4" s="8"/>
      <c r="J4" s="8"/>
      <c r="K4" s="9">
        <f t="shared" si="0"/>
        <v>36385516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2183130.96</v>
      </c>
      <c r="U4" s="9"/>
      <c r="V4" s="9">
        <f t="shared" si="6"/>
        <v>34202385.039999999</v>
      </c>
    </row>
    <row r="5" spans="1:22" x14ac:dyDescent="0.25">
      <c r="A5" s="4">
        <v>3</v>
      </c>
      <c r="B5" s="5" t="s">
        <v>34</v>
      </c>
      <c r="C5" s="6" t="s">
        <v>20</v>
      </c>
      <c r="D5" s="29">
        <v>4335934</v>
      </c>
      <c r="E5" s="13"/>
      <c r="F5" s="13"/>
      <c r="G5" s="8"/>
      <c r="H5" s="8"/>
      <c r="I5" s="8"/>
      <c r="J5" s="8"/>
      <c r="K5" s="9">
        <f t="shared" si="0"/>
        <v>4335934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216796.7</v>
      </c>
      <c r="U5" s="9"/>
      <c r="V5" s="9">
        <f t="shared" si="6"/>
        <v>4119137.3</v>
      </c>
    </row>
    <row r="6" spans="1:22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x14ac:dyDescent="0.25">
      <c r="A7" s="4">
        <v>8</v>
      </c>
      <c r="B7" s="5" t="s">
        <v>36</v>
      </c>
      <c r="C7" s="6" t="s">
        <v>20</v>
      </c>
      <c r="D7" s="29">
        <v>11628424</v>
      </c>
      <c r="E7" s="8">
        <v>1279222</v>
      </c>
      <c r="F7" s="8">
        <v>1279222</v>
      </c>
      <c r="G7" s="8"/>
      <c r="H7" s="8"/>
      <c r="I7" s="8"/>
      <c r="J7" s="8"/>
      <c r="K7" s="9">
        <f t="shared" si="0"/>
        <v>12907646</v>
      </c>
      <c r="L7" s="9">
        <f t="shared" si="1"/>
        <v>0</v>
      </c>
      <c r="M7" s="9">
        <f t="shared" si="2"/>
        <v>1279222</v>
      </c>
      <c r="N7" s="10">
        <v>0</v>
      </c>
      <c r="O7" s="9">
        <f t="shared" si="3"/>
        <v>0</v>
      </c>
      <c r="P7" s="9">
        <f t="shared" si="4"/>
        <v>0</v>
      </c>
      <c r="Q7" s="11">
        <v>0.2</v>
      </c>
      <c r="R7" s="12"/>
      <c r="S7" s="12"/>
      <c r="T7" s="9">
        <f t="shared" si="5"/>
        <v>2581529.2000000002</v>
      </c>
      <c r="U7" s="9"/>
      <c r="V7" s="9">
        <f t="shared" si="6"/>
        <v>10326116.800000001</v>
      </c>
    </row>
    <row r="8" spans="1:22" x14ac:dyDescent="0.25">
      <c r="A8" s="4">
        <v>10</v>
      </c>
      <c r="B8" s="5" t="s">
        <v>37</v>
      </c>
      <c r="C8" s="6" t="s">
        <v>20</v>
      </c>
      <c r="D8" s="29">
        <v>5629030</v>
      </c>
      <c r="E8" s="8">
        <v>1844412</v>
      </c>
      <c r="F8" s="8">
        <v>1844412</v>
      </c>
      <c r="G8" s="8"/>
      <c r="H8" s="8"/>
      <c r="I8" s="8"/>
      <c r="J8" s="8"/>
      <c r="K8" s="9">
        <f t="shared" si="0"/>
        <v>7473442</v>
      </c>
      <c r="L8" s="9">
        <f t="shared" si="1"/>
        <v>0</v>
      </c>
      <c r="M8" s="9">
        <f t="shared" si="2"/>
        <v>1844412</v>
      </c>
      <c r="N8" s="10">
        <v>0</v>
      </c>
      <c r="O8" s="9">
        <f t="shared" si="3"/>
        <v>0</v>
      </c>
      <c r="P8" s="9">
        <f t="shared" si="4"/>
        <v>0</v>
      </c>
      <c r="Q8" s="11">
        <v>0.3</v>
      </c>
      <c r="R8" s="12"/>
      <c r="S8" s="12"/>
      <c r="T8" s="9">
        <f t="shared" si="5"/>
        <v>2242032.6</v>
      </c>
      <c r="U8" s="9"/>
      <c r="V8" s="9">
        <f t="shared" si="6"/>
        <v>5231409.4000000004</v>
      </c>
    </row>
    <row r="9" spans="1:22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x14ac:dyDescent="0.25">
      <c r="A10" s="4">
        <v>12</v>
      </c>
      <c r="B10" s="5" t="s">
        <v>39</v>
      </c>
      <c r="C10" s="6" t="s">
        <v>20</v>
      </c>
      <c r="D10" s="7">
        <v>0</v>
      </c>
      <c r="E10" s="8">
        <v>69232</v>
      </c>
      <c r="F10" s="8">
        <v>69232</v>
      </c>
      <c r="G10" s="8"/>
      <c r="H10" s="8"/>
      <c r="I10" s="8"/>
      <c r="J10" s="8"/>
      <c r="K10" s="9">
        <f t="shared" si="0"/>
        <v>69232</v>
      </c>
      <c r="L10" s="9">
        <f t="shared" si="1"/>
        <v>0</v>
      </c>
      <c r="M10" s="9">
        <f t="shared" si="2"/>
        <v>69232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69232</v>
      </c>
      <c r="U10" s="9"/>
      <c r="V10" s="9">
        <f t="shared" si="6"/>
        <v>0</v>
      </c>
    </row>
    <row r="11" spans="1:22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x14ac:dyDescent="0.25">
      <c r="A16" s="4">
        <v>14.1</v>
      </c>
      <c r="B16" s="17" t="s">
        <v>22</v>
      </c>
      <c r="C16" s="6" t="s">
        <v>20</v>
      </c>
      <c r="D16" s="29">
        <v>7500207</v>
      </c>
      <c r="E16" s="13"/>
      <c r="F16" s="13"/>
      <c r="G16" s="8"/>
      <c r="H16" s="8"/>
      <c r="I16" s="8"/>
      <c r="J16" s="8"/>
      <c r="K16" s="9">
        <f t="shared" si="0"/>
        <v>7500207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525014.49000000011</v>
      </c>
      <c r="U16" s="9"/>
      <c r="V16" s="9">
        <f t="shared" si="6"/>
        <v>6975192.5099999998</v>
      </c>
    </row>
    <row r="17" spans="1:22" x14ac:dyDescent="0.25">
      <c r="A17" s="4">
        <v>14.1</v>
      </c>
      <c r="B17" s="17" t="s">
        <v>23</v>
      </c>
      <c r="C17" s="6" t="s">
        <v>20</v>
      </c>
      <c r="D17" s="29">
        <v>55109121</v>
      </c>
      <c r="E17" s="8">
        <v>2135698</v>
      </c>
      <c r="F17" s="8">
        <v>2135698</v>
      </c>
      <c r="G17" s="8"/>
      <c r="H17" s="8"/>
      <c r="I17" s="8"/>
      <c r="J17" s="8"/>
      <c r="K17" s="9">
        <f t="shared" si="0"/>
        <v>57244819</v>
      </c>
      <c r="L17" s="9">
        <f t="shared" si="1"/>
        <v>0</v>
      </c>
      <c r="M17" s="9">
        <f t="shared" si="2"/>
        <v>2135698</v>
      </c>
      <c r="N17" s="10">
        <v>0</v>
      </c>
      <c r="O17" s="9">
        <f t="shared" si="3"/>
        <v>0</v>
      </c>
      <c r="P17" s="9">
        <f t="shared" si="4"/>
        <v>0</v>
      </c>
      <c r="Q17" s="11">
        <v>0.05</v>
      </c>
      <c r="R17" s="12"/>
      <c r="S17" s="12"/>
      <c r="T17" s="9">
        <f t="shared" si="7"/>
        <v>2862240.95</v>
      </c>
      <c r="U17" s="9"/>
      <c r="V17" s="9">
        <f t="shared" si="6"/>
        <v>54382578.049999997</v>
      </c>
    </row>
    <row r="18" spans="1:22" x14ac:dyDescent="0.25">
      <c r="A18" s="4">
        <v>17</v>
      </c>
      <c r="B18" s="5" t="s">
        <v>45</v>
      </c>
      <c r="C18" s="6" t="s">
        <v>20</v>
      </c>
      <c r="D18" s="29">
        <v>737193</v>
      </c>
      <c r="E18" s="8"/>
      <c r="F18" s="8"/>
      <c r="G18" s="8"/>
      <c r="H18" s="8"/>
      <c r="I18" s="8"/>
      <c r="J18" s="8"/>
      <c r="K18" s="9">
        <f t="shared" si="0"/>
        <v>737193</v>
      </c>
      <c r="L18" s="9">
        <f t="shared" si="1"/>
        <v>0</v>
      </c>
      <c r="M18" s="9">
        <f t="shared" si="2"/>
        <v>0</v>
      </c>
      <c r="N18" s="10">
        <v>0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58975.44</v>
      </c>
      <c r="U18" s="9"/>
      <c r="V18" s="9">
        <f t="shared" si="6"/>
        <v>678217.56</v>
      </c>
    </row>
    <row r="19" spans="1:22" x14ac:dyDescent="0.25">
      <c r="A19" s="4">
        <v>42</v>
      </c>
      <c r="B19" s="5" t="s">
        <v>46</v>
      </c>
      <c r="C19" s="6" t="s">
        <v>20</v>
      </c>
      <c r="D19" s="29">
        <v>1857052</v>
      </c>
      <c r="E19" s="8">
        <v>17278</v>
      </c>
      <c r="F19" s="8">
        <v>17278</v>
      </c>
      <c r="G19" s="8"/>
      <c r="H19" s="8"/>
      <c r="I19" s="8"/>
      <c r="J19" s="8"/>
      <c r="K19" s="9">
        <f t="shared" si="0"/>
        <v>1874330</v>
      </c>
      <c r="L19" s="9">
        <f t="shared" si="1"/>
        <v>0</v>
      </c>
      <c r="M19" s="9">
        <f t="shared" si="2"/>
        <v>17278</v>
      </c>
      <c r="N19" s="10">
        <v>0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224919.6</v>
      </c>
      <c r="U19" s="9"/>
      <c r="V19" s="9">
        <f t="shared" si="6"/>
        <v>1649410.4</v>
      </c>
    </row>
    <row r="20" spans="1:22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0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0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x14ac:dyDescent="0.25">
      <c r="A22" s="4">
        <v>45</v>
      </c>
      <c r="B22" s="5" t="s">
        <v>48</v>
      </c>
      <c r="C22" s="6" t="s">
        <v>20</v>
      </c>
      <c r="D22" s="29">
        <v>120</v>
      </c>
      <c r="E22" s="13"/>
      <c r="F22" s="13"/>
      <c r="G22" s="8"/>
      <c r="H22" s="8"/>
      <c r="I22" s="8"/>
      <c r="J22" s="8"/>
      <c r="K22" s="9">
        <f t="shared" si="0"/>
        <v>120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54</v>
      </c>
      <c r="U22" s="9"/>
      <c r="V22" s="9">
        <f t="shared" si="6"/>
        <v>66</v>
      </c>
    </row>
    <row r="23" spans="1:22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x14ac:dyDescent="0.25">
      <c r="A24" s="4">
        <v>47</v>
      </c>
      <c r="B24" s="5" t="s">
        <v>50</v>
      </c>
      <c r="C24" s="6" t="s">
        <v>20</v>
      </c>
      <c r="D24" s="29">
        <v>646600455</v>
      </c>
      <c r="E24" s="8">
        <v>73617583</v>
      </c>
      <c r="F24" s="8">
        <v>73617583</v>
      </c>
      <c r="G24" s="8"/>
      <c r="H24" s="8"/>
      <c r="I24" s="8"/>
      <c r="J24" s="8"/>
      <c r="K24" s="9">
        <f t="shared" si="0"/>
        <v>720218038</v>
      </c>
      <c r="L24" s="9">
        <f t="shared" si="1"/>
        <v>0</v>
      </c>
      <c r="M24" s="9">
        <f t="shared" si="2"/>
        <v>73617583</v>
      </c>
      <c r="N24" s="10">
        <v>0</v>
      </c>
      <c r="O24" s="9">
        <f t="shared" si="3"/>
        <v>0</v>
      </c>
      <c r="P24" s="9">
        <f t="shared" si="4"/>
        <v>0</v>
      </c>
      <c r="Q24" s="11">
        <v>0.08</v>
      </c>
      <c r="R24" s="12"/>
      <c r="S24" s="12"/>
      <c r="T24" s="9">
        <f t="shared" si="7"/>
        <v>57617443.039999999</v>
      </c>
      <c r="U24" s="9"/>
      <c r="V24" s="9">
        <f t="shared" si="6"/>
        <v>662600594.96000004</v>
      </c>
    </row>
    <row r="25" spans="1:22" x14ac:dyDescent="0.25">
      <c r="A25" s="4">
        <v>50</v>
      </c>
      <c r="B25" s="5" t="s">
        <v>51</v>
      </c>
      <c r="C25" s="6" t="s">
        <v>20</v>
      </c>
      <c r="D25" s="29">
        <v>520685</v>
      </c>
      <c r="E25" s="8">
        <v>887744</v>
      </c>
      <c r="F25" s="8">
        <v>887744</v>
      </c>
      <c r="G25" s="8"/>
      <c r="H25" s="8"/>
      <c r="I25" s="8"/>
      <c r="J25" s="8"/>
      <c r="K25" s="9">
        <f t="shared" si="0"/>
        <v>1408429</v>
      </c>
      <c r="L25" s="9">
        <f t="shared" si="1"/>
        <v>0</v>
      </c>
      <c r="M25" s="9">
        <f t="shared" si="2"/>
        <v>887744</v>
      </c>
      <c r="N25" s="10">
        <v>0</v>
      </c>
      <c r="O25" s="9">
        <f t="shared" si="3"/>
        <v>0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774635.95000000007</v>
      </c>
      <c r="U25" s="9"/>
      <c r="V25" s="9">
        <f t="shared" si="6"/>
        <v>633793.04999999993</v>
      </c>
    </row>
    <row r="26" spans="1:22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.75" thickBot="1" x14ac:dyDescent="0.3">
      <c r="A35" s="21"/>
      <c r="B35" s="22" t="s">
        <v>24</v>
      </c>
      <c r="C35" s="23"/>
      <c r="D35" s="24">
        <f>SUM(D2:D34)</f>
        <v>977264744</v>
      </c>
      <c r="E35" s="24">
        <f>SUM(E2:E34)</f>
        <v>81134789</v>
      </c>
      <c r="F35" s="24">
        <f>SUM(F2:F34)</f>
        <v>81134789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1058399533</v>
      </c>
      <c r="L35" s="24">
        <f t="shared" si="9"/>
        <v>0</v>
      </c>
      <c r="M35" s="24">
        <f t="shared" si="9"/>
        <v>81134789</v>
      </c>
      <c r="N35" s="24"/>
      <c r="O35" s="24">
        <f t="shared" ref="O35:P35" si="10">SUM(O2:O34)</f>
        <v>0</v>
      </c>
      <c r="P35" s="24">
        <f t="shared" si="10"/>
        <v>0</v>
      </c>
      <c r="Q35" s="25"/>
      <c r="R35" s="26">
        <f>SUM(R2:R34)</f>
        <v>0</v>
      </c>
      <c r="S35" s="26">
        <f>SUM(S2:S34)</f>
        <v>0</v>
      </c>
      <c r="T35" s="26">
        <f>SUM(T2:T34)</f>
        <v>79272333.25</v>
      </c>
      <c r="U35" s="27" t="s">
        <v>25</v>
      </c>
      <c r="V35" s="28">
        <f>SUM(V2:V34)</f>
        <v>979127199.75</v>
      </c>
    </row>
  </sheetData>
  <conditionalFormatting sqref="A7:B10 A15:B15 B11:B14 A2:J2 A3:B4 E3:J3 E7:J15 E18:F21 E23:J34 A18:B34">
    <cfRule type="expression" dxfId="18" priority="19" stopIfTrue="1">
      <formula>LEN(A2)&gt;0</formula>
    </cfRule>
  </conditionalFormatting>
  <conditionalFormatting sqref="A6:B6 E6:J6">
    <cfRule type="expression" dxfId="17" priority="18" stopIfTrue="1">
      <formula>LEN(A6)&gt;0</formula>
    </cfRule>
  </conditionalFormatting>
  <conditionalFormatting sqref="A5:B5">
    <cfRule type="expression" dxfId="16" priority="17" stopIfTrue="1">
      <formula>LEN(A5)&gt;0</formula>
    </cfRule>
  </conditionalFormatting>
  <conditionalFormatting sqref="A16">
    <cfRule type="expression" dxfId="15" priority="16" stopIfTrue="1">
      <formula>LEN(A16)&gt;0</formula>
    </cfRule>
  </conditionalFormatting>
  <conditionalFormatting sqref="A17 E17">
    <cfRule type="expression" dxfId="14" priority="15" stopIfTrue="1">
      <formula>LEN(A17)&gt;0</formula>
    </cfRule>
  </conditionalFormatting>
  <conditionalFormatting sqref="B16:B17">
    <cfRule type="expression" dxfId="13" priority="14" stopIfTrue="1">
      <formula>LEN(B16)&gt;0</formula>
    </cfRule>
  </conditionalFormatting>
  <conditionalFormatting sqref="E4:E5">
    <cfRule type="expression" dxfId="12" priority="13" stopIfTrue="1">
      <formula>LEN(E4)&gt;0</formula>
    </cfRule>
  </conditionalFormatting>
  <conditionalFormatting sqref="F4:F5">
    <cfRule type="expression" dxfId="11" priority="12" stopIfTrue="1">
      <formula>LEN(F4)&gt;0</formula>
    </cfRule>
  </conditionalFormatting>
  <conditionalFormatting sqref="E16:F16">
    <cfRule type="expression" dxfId="10" priority="11" stopIfTrue="1">
      <formula>LEN(E16)&gt;0</formula>
    </cfRule>
  </conditionalFormatting>
  <conditionalFormatting sqref="E22:F22">
    <cfRule type="expression" dxfId="9" priority="10" stopIfTrue="1">
      <formula>LEN(E22)&gt;0</formula>
    </cfRule>
  </conditionalFormatting>
  <conditionalFormatting sqref="G4:J5">
    <cfRule type="expression" dxfId="8" priority="9" stopIfTrue="1">
      <formula>LEN(G4)&gt;0</formula>
    </cfRule>
  </conditionalFormatting>
  <conditionalFormatting sqref="G16:J22">
    <cfRule type="expression" dxfId="7" priority="8" stopIfTrue="1">
      <formula>LEN(G16)&gt;0</formula>
    </cfRule>
  </conditionalFormatting>
  <conditionalFormatting sqref="N27:N34">
    <cfRule type="expression" dxfId="6" priority="7" stopIfTrue="1">
      <formula>ISBLANK(N27)</formula>
    </cfRule>
  </conditionalFormatting>
  <conditionalFormatting sqref="Q16:Q17 Q26:Q34 S27:S34">
    <cfRule type="expression" dxfId="5" priority="6" stopIfTrue="1">
      <formula>ISBLANK(Q16)</formula>
    </cfRule>
  </conditionalFormatting>
  <conditionalFormatting sqref="O27:O34">
    <cfRule type="expression" dxfId="4" priority="5" stopIfTrue="1">
      <formula>ISBLANK(O27)</formula>
    </cfRule>
  </conditionalFormatting>
  <conditionalFormatting sqref="C3:C34">
    <cfRule type="expression" dxfId="3" priority="4" stopIfTrue="1">
      <formula>LEN(C3)&gt;0</formula>
    </cfRule>
  </conditionalFormatting>
  <conditionalFormatting sqref="R27:R34">
    <cfRule type="expression" dxfId="2" priority="3" stopIfTrue="1">
      <formula>ISBLANK(R27)</formula>
    </cfRule>
  </conditionalFormatting>
  <conditionalFormatting sqref="F17">
    <cfRule type="expression" dxfId="1" priority="2" stopIfTrue="1">
      <formula>LEN(F17)&gt;0</formula>
    </cfRule>
  </conditionalFormatting>
  <conditionalFormatting sqref="D3:D34">
    <cfRule type="expression" dxfId="0" priority="1" stopIfTrue="1">
      <formula>LEN(D3)&gt;0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paperSize="3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amyy</cp:lastModifiedBy>
  <cp:lastPrinted>2020-01-24T22:14:50Z</cp:lastPrinted>
  <dcterms:created xsi:type="dcterms:W3CDTF">2019-11-19T16:36:15Z</dcterms:created>
  <dcterms:modified xsi:type="dcterms:W3CDTF">2020-01-24T22:14:58Z</dcterms:modified>
</cp:coreProperties>
</file>