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 Rate Application\2 - Interrogatories Round 1\0-Files for Submission\"/>
    </mc:Choice>
  </mc:AlternateContent>
  <xr:revisionPtr revIDLastSave="0" documentId="8_{201C8B94-9567-4E4D-A19C-3B66503C31E2}" xr6:coauthVersionLast="36" xr6:coauthVersionMax="36" xr10:uidLastSave="{00000000-0000-0000-0000-000000000000}"/>
  <bookViews>
    <workbookView xWindow="0" yWindow="0" windowWidth="23040" windowHeight="7680" activeTab="1" xr2:uid="{3DDAF90A-C0A5-4B50-A56E-EEC9C7E8190F}"/>
  </bookViews>
  <sheets>
    <sheet name="Sheet2" sheetId="2" r:id="rId1"/>
    <sheet name="Participant Incentive Payments" sheetId="1" r:id="rId2"/>
  </sheets>
  <externalReferences>
    <externalReference r:id="rId3"/>
    <externalReference r:id="rId4"/>
  </externalReferences>
  <definedNames>
    <definedName name="_xlnm._FilterDatabase" localSheetId="1" hidden="1">'Participant Incentive Payments'!$A$1:$K$189</definedName>
    <definedName name="BillClass">[1]PickLists!$C$1:$C$12</definedName>
    <definedName name="Program_Activity">OFFSET(#REF!,,,COUNTIF(#REF!,"?*"))</definedName>
  </definedNames>
  <calcPr calcId="191029" concurrentCalc="0"/>
  <pivotCaches>
    <pivotCache cacheId="17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9" i="1" l="1"/>
  <c r="G180" i="1"/>
  <c r="G181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2" i="1"/>
  <c r="H180" i="1"/>
  <c r="H179" i="1"/>
  <c r="E191" i="1"/>
  <c r="E186" i="1"/>
  <c r="D191" i="1"/>
  <c r="J191" i="1"/>
  <c r="D192" i="1"/>
  <c r="J192" i="1"/>
  <c r="D208" i="1"/>
  <c r="J208" i="1"/>
  <c r="D211" i="1"/>
  <c r="D212" i="1"/>
  <c r="J212" i="1"/>
  <c r="D207" i="1"/>
  <c r="J207" i="1"/>
  <c r="D196" i="1"/>
  <c r="E207" i="1"/>
  <c r="E188" i="1"/>
  <c r="E187" i="1"/>
  <c r="D202" i="1"/>
  <c r="J202" i="1"/>
  <c r="D187" i="1"/>
  <c r="J187" i="1"/>
  <c r="D186" i="1"/>
  <c r="D213" i="1"/>
  <c r="J213" i="1"/>
  <c r="D203" i="1"/>
  <c r="J203" i="1"/>
  <c r="D197" i="1"/>
  <c r="J197" i="1"/>
  <c r="E212" i="1"/>
  <c r="E197" i="1"/>
  <c r="E213" i="1"/>
  <c r="D188" i="1"/>
  <c r="J188" i="1"/>
  <c r="E185" i="1"/>
  <c r="D198" i="1"/>
  <c r="J198" i="1"/>
  <c r="E196" i="1"/>
  <c r="E198" i="1"/>
  <c r="E201" i="1"/>
  <c r="E206" i="1"/>
  <c r="E193" i="1"/>
  <c r="E203" i="1"/>
  <c r="E202" i="1"/>
  <c r="E211" i="1"/>
  <c r="D201" i="1"/>
  <c r="E208" i="1"/>
  <c r="D206" i="1"/>
  <c r="E192" i="1"/>
  <c r="E194" i="1"/>
  <c r="D185" i="1"/>
  <c r="D193" i="1"/>
  <c r="J193" i="1"/>
  <c r="J194" i="1"/>
  <c r="E214" i="1"/>
  <c r="E189" i="1"/>
  <c r="J186" i="1"/>
  <c r="J189" i="1"/>
  <c r="D189" i="1"/>
  <c r="H189" i="1"/>
  <c r="H181" i="1"/>
  <c r="E209" i="1"/>
  <c r="J206" i="1"/>
  <c r="J209" i="1"/>
  <c r="D209" i="1"/>
  <c r="E204" i="1"/>
  <c r="D194" i="1"/>
  <c r="G194" i="1"/>
  <c r="J211" i="1"/>
  <c r="J214" i="1"/>
  <c r="D214" i="1"/>
  <c r="G214" i="1"/>
  <c r="J201" i="1"/>
  <c r="J204" i="1"/>
  <c r="D204" i="1"/>
  <c r="E199" i="1"/>
  <c r="D199" i="1"/>
  <c r="J196" i="1"/>
  <c r="J199" i="1"/>
  <c r="G204" i="1"/>
  <c r="H199" i="1"/>
  <c r="H209" i="1"/>
</calcChain>
</file>

<file path=xl/sharedStrings.xml><?xml version="1.0" encoding="utf-8"?>
<sst xmlns="http://schemas.openxmlformats.org/spreadsheetml/2006/main" count="845" uniqueCount="47">
  <si>
    <t>LDC Name</t>
  </si>
  <si>
    <t>Program Name</t>
  </si>
  <si>
    <t>LDC Application ID</t>
  </si>
  <si>
    <t>Application Submission Date</t>
  </si>
  <si>
    <t>Anticipated Project Completion Date</t>
  </si>
  <si>
    <t>kW</t>
  </si>
  <si>
    <t>kWh</t>
  </si>
  <si>
    <t>Bill Class</t>
  </si>
  <si>
    <t>Greater Sudbury Hydro Inc.</t>
  </si>
  <si>
    <t>Retrofit</t>
  </si>
  <si>
    <t>Q4 2019</t>
  </si>
  <si>
    <t>Q1 2020</t>
  </si>
  <si>
    <t>GS&gt;50</t>
  </si>
  <si>
    <t>Q2 2019</t>
  </si>
  <si>
    <t>Q3 2019</t>
  </si>
  <si>
    <t>GS&lt;50</t>
  </si>
  <si>
    <t>Q2 2020</t>
  </si>
  <si>
    <t>Q3 2020</t>
  </si>
  <si>
    <t>Q4 2020</t>
  </si>
  <si>
    <t>Streetlights</t>
  </si>
  <si>
    <t xml:space="preserve">Greater Sudbury Hydro Inc. </t>
  </si>
  <si>
    <t>Small Business Lighting</t>
  </si>
  <si>
    <t>GSH-2019-004</t>
  </si>
  <si>
    <t>GSH-2019-005</t>
  </si>
  <si>
    <t>GSH-2019-009</t>
  </si>
  <si>
    <t>GSH-2019-010</t>
  </si>
  <si>
    <t>GSH-2019-012</t>
  </si>
  <si>
    <t>GSH-2019-015</t>
  </si>
  <si>
    <t>Audit Funding</t>
  </si>
  <si>
    <t>GSH-Audit-2016-002</t>
  </si>
  <si>
    <t>GSH-Audit-2017-001</t>
  </si>
  <si>
    <t>GSH-Audit-2019-001</t>
  </si>
  <si>
    <t>GSH-Audit-2019-002</t>
  </si>
  <si>
    <t>HPNC</t>
  </si>
  <si>
    <t>GSH-HPNC-2015-001</t>
  </si>
  <si>
    <t>GSH-HPNC-2018-001</t>
  </si>
  <si>
    <t>Sum of kW</t>
  </si>
  <si>
    <t>Sum of kWh</t>
  </si>
  <si>
    <t>Row Labels</t>
  </si>
  <si>
    <t>(blank)</t>
  </si>
  <si>
    <t>Grand Total</t>
  </si>
  <si>
    <t>4,187,169 kWh if completed</t>
  </si>
  <si>
    <t>Total</t>
  </si>
  <si>
    <t>2019-&gt;2020</t>
  </si>
  <si>
    <t>Notes</t>
  </si>
  <si>
    <t>CANCELLED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</si>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</sst>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#,##0_ ;\-#,##0\ "/>
    <numFmt numFmtId="166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Fill="1"/>
    <xf numFmtId="165" fontId="0" fillId="0" borderId="0" xfId="1" applyNumberFormat="1" applyFont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0" xfId="1" applyNumberFormat="1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166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166" fontId="4" fillId="0" borderId="0" xfId="0" applyNumberFormat="1" applyFont="1" applyAlignment="1">
      <alignment horizontal="center"/>
    </xf>
    <xf numFmtId="164" fontId="0" fillId="0" borderId="0" xfId="0" applyNumberFormat="1"/>
    <xf numFmtId="164" fontId="4" fillId="0" borderId="0" xfId="0" applyNumberFormat="1" applyFont="1"/>
    <xf numFmtId="43" fontId="4" fillId="0" borderId="0" xfId="0" applyNumberFormat="1" applyFont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43" fontId="0" fillId="3" borderId="0" xfId="1" applyFont="1" applyFill="1" applyAlignment="1">
      <alignment horizontal="center"/>
    </xf>
    <xf numFmtId="0" fontId="0" fillId="3" borderId="0" xfId="0" applyFill="1"/>
  </cellXfs>
  <cellStyles count="2">
    <cellStyle name="Comma" xfId="1" builtinId="3"/>
    <cellStyle name="Normal" xfId="0" builtinId="0"/>
  </cellStyles>
  <dxfs count="3"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%20-%20Programs\C2%20-%20Retrofit\2015\Applications%202015\2015%20SudburyApp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greements\Termination%20of%20Framework\Post%20Termination%20Budget%20and%20Back%20up\1%20-%20Incentives%20Post%20Term%20Budg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Apps"/>
      <sheetName val="Old Apps Ending in 2015"/>
      <sheetName val="Head Office Applications"/>
      <sheetName val="PickLists"/>
    </sheetNames>
    <sheetDataSet>
      <sheetData sheetId="0"/>
      <sheetData sheetId="1"/>
      <sheetData sheetId="2"/>
      <sheetData sheetId="3">
        <row r="1">
          <cell r="C1" t="str">
            <v>G1-GS&lt;50kW</v>
          </cell>
        </row>
        <row r="2">
          <cell r="C2" t="str">
            <v>G2-GS&gt;50kW Eligible</v>
          </cell>
        </row>
        <row r="3">
          <cell r="C3" t="str">
            <v>G3-GS&gt;50kW WAP</v>
          </cell>
        </row>
        <row r="4">
          <cell r="C4" t="str">
            <v>G4-GS&gt;50 Interval</v>
          </cell>
        </row>
        <row r="5">
          <cell r="C5" t="str">
            <v>G7-GS&lt;50 MUD</v>
          </cell>
        </row>
        <row r="6">
          <cell r="C6" t="str">
            <v>G8-GS&gt;50 MUD</v>
          </cell>
        </row>
        <row r="7">
          <cell r="C7" t="str">
            <v>Z2-GS&gt;50kW West Nip Eligible</v>
          </cell>
        </row>
        <row r="8">
          <cell r="C8" t="str">
            <v>Z3-WAP</v>
          </cell>
        </row>
        <row r="9">
          <cell r="C9" t="str">
            <v>Z3-GS&gt;50kW West Nip</v>
          </cell>
        </row>
        <row r="10">
          <cell r="C10" t="str">
            <v>Z4-GS&gt;50 West Nip Interval</v>
          </cell>
        </row>
        <row r="11">
          <cell r="C11" t="str">
            <v>Z8-GS&gt;50kW West Nip MUD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heet2"/>
      <sheetName val="Participant Incentive Payments"/>
      <sheetName val="Administrative Expenses"/>
      <sheetName val="Version"/>
      <sheetName val="Admin Exp Category Descrip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nnelly, Erin" refreshedDate="43672.643130902776" createdVersion="6" refreshedVersion="6" minRefreshableVersion="3" recordCount="196" xr:uid="{C5FCEE31-3C88-4B85-A846-0DE778CAA644}">
  <cacheSource type="worksheet">
    <worksheetSource ref="A1:I180" sheet="Participant Incentive Payments"/>
  </cacheSource>
  <cacheFields count="40">
    <cacheField name="LDC Name" numFmtId="0">
      <sharedItems/>
    </cacheField>
    <cacheField name="Program Name" numFmtId="0">
      <sharedItems/>
    </cacheField>
    <cacheField name="LDC Application ID" numFmtId="0">
      <sharedItems containsMixedTypes="1" containsNumber="1" containsInteger="1" minValue="143749" maxValue="207284"/>
    </cacheField>
    <cacheField name="Application Phase ID" numFmtId="0">
      <sharedItems containsBlank="1"/>
    </cacheField>
    <cacheField name="Anticipated Incentive Amount ($)" numFmtId="44">
      <sharedItems containsString="0" containsBlank="1" containsNumber="1" minValue="176.34100000000001" maxValue="725048.50000000012"/>
    </cacheField>
    <cacheField name="Incentive Amount Taxable (Yes/No)" numFmtId="0">
      <sharedItems containsBlank="1"/>
    </cacheField>
    <cacheField name="Application Submission Date" numFmtId="14">
      <sharedItems containsNonDate="0" containsDate="1" containsString="0" containsBlank="1" minDate="2015-05-12T15:02:24" maxDate="2019-03-30T00:00:00"/>
    </cacheField>
    <cacheField name="Anticipated Project Completion Date" numFmtId="0">
      <sharedItems containsBlank="1"/>
    </cacheField>
    <cacheField name="Anticipated Particpant Incentive Payment Date" numFmtId="0">
      <sharedItems containsBlank="1"/>
    </cacheField>
    <cacheField name="Anticipated Reporting Period_x000a_(submission to IESO)" numFmtId="0">
      <sharedItems containsBlank="1"/>
    </cacheField>
    <cacheField name="Applicant Company Name" numFmtId="0">
      <sharedItems containsBlank="1"/>
    </cacheField>
    <cacheField name="Applicant First Name" numFmtId="0">
      <sharedItems containsBlank="1"/>
    </cacheField>
    <cacheField name="Applicant Last Name" numFmtId="0">
      <sharedItems containsBlank="1"/>
    </cacheField>
    <cacheField name="Applicant Primary Phone Number" numFmtId="1">
      <sharedItems containsBlank="1" containsMixedTypes="1" containsNumber="1" containsInteger="1" minValue="4164625120" maxValue="7056907428"/>
    </cacheField>
    <cacheField name="Applicant Email Address" numFmtId="0">
      <sharedItems containsBlank="1"/>
    </cacheField>
    <cacheField name="Applicant Address 1" numFmtId="0">
      <sharedItems/>
    </cacheField>
    <cacheField name="Applicant Address 2" numFmtId="0">
      <sharedItems containsBlank="1"/>
    </cacheField>
    <cacheField name="Applicant Address 3" numFmtId="0">
      <sharedItems containsNonDate="0" containsString="0" containsBlank="1"/>
    </cacheField>
    <cacheField name="Applicant City" numFmtId="0">
      <sharedItems/>
    </cacheField>
    <cacheField name="Applicant Postal Code" numFmtId="0">
      <sharedItems containsBlank="1" containsMixedTypes="1" containsNumber="1" containsInteger="1" minValue="44128" maxValue="44128"/>
    </cacheField>
    <cacheField name="Facility Name" numFmtId="0">
      <sharedItems containsBlank="1"/>
    </cacheField>
    <cacheField name="Building Type" numFmtId="0">
      <sharedItems containsBlank="1"/>
    </cacheField>
    <cacheField name="Building Address 1" numFmtId="0">
      <sharedItems containsBlank="1"/>
    </cacheField>
    <cacheField name="Building Address 2" numFmtId="0">
      <sharedItems containsBlank="1"/>
    </cacheField>
    <cacheField name="Building Address 3" numFmtId="0">
      <sharedItems containsNonDate="0" containsString="0" containsBlank="1"/>
    </cacheField>
    <cacheField name="Building City" numFmtId="0">
      <sharedItems containsBlank="1"/>
    </cacheField>
    <cacheField name="Building Postal Code" numFmtId="0">
      <sharedItems containsBlank="1"/>
    </cacheField>
    <cacheField name="Project Start Date" numFmtId="14">
      <sharedItems containsNonDate="0" containsDate="1" containsString="0" containsBlank="1" minDate="2015-05-15T00:00:00" maxDate="2019-04-30T00:00:00"/>
    </cacheField>
    <cacheField name="Extension Agreement Granted (Yes/No)" numFmtId="0">
      <sharedItems containsBlank="1"/>
    </cacheField>
    <cacheField name="Comments" numFmtId="0">
      <sharedItems containsBlank="1"/>
    </cacheField>
    <cacheField name="Cheque Date" numFmtId="0">
      <sharedItems containsNonDate="0" containsString="0" containsBlank="1"/>
    </cacheField>
    <cacheField name="Amount Per Invoice" numFmtId="0">
      <sharedItems containsBlank="1" containsMixedTypes="1" containsNumber="1" minValue="273.31" maxValue="28432.69"/>
    </cacheField>
    <cacheField name="Difference" numFmtId="0">
      <sharedItems containsString="0" containsBlank="1" containsNumber="1" minValue="-100" maxValue="2937.7560000000012"/>
    </cacheField>
    <cacheField name="Date Marked as Invoiced in CDMIS" numFmtId="0">
      <sharedItems containsNonDate="0" containsDate="1" containsString="0" containsBlank="1" minDate="2019-04-18T00:00:00" maxDate="2019-04-19T00:00:00"/>
    </cacheField>
    <cacheField name="Date Marked Invoice as Paid" numFmtId="0">
      <sharedItems containsNonDate="0" containsDate="1" containsString="0" containsBlank="1" minDate="2019-04-23T00:00:00" maxDate="2019-05-28T00:00:00"/>
    </cacheField>
    <cacheField name="Monthly report" numFmtId="0">
      <sharedItems containsNonDate="0" containsDate="1" containsString="0" containsBlank="1" minDate="2019-04-01T00:00:00" maxDate="2019-07-02T00:00:00"/>
    </cacheField>
    <cacheField name="Funds from IESO Confirmed Received" numFmtId="0">
      <sharedItems containsNonDate="0" containsString="0" containsBlank="1"/>
    </cacheField>
    <cacheField name="kW" numFmtId="0">
      <sharedItems containsString="0" containsBlank="1" containsNumber="1" minValue="0" maxValue="311.7"/>
    </cacheField>
    <cacheField name="kWh" numFmtId="0">
      <sharedItems containsString="0" containsBlank="1" containsNumber="1" minValue="1820" maxValue="1719987"/>
    </cacheField>
    <cacheField name="Bill Class" numFmtId="0">
      <sharedItems containsBlank="1" count="4">
        <s v="GS&gt;50"/>
        <s v="GS&lt;50"/>
        <m/>
        <s v="Streetlight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s v="Greater Sudbury Hydro Inc."/>
    <s v="Retrofit"/>
    <n v="143749"/>
    <s v="Post-Project Submission - Saved as Draft"/>
    <n v="2400.2000000000003"/>
    <s v="Yes"/>
    <d v="2015-05-12T15:02:24"/>
    <s v="Q4 2019"/>
    <s v="Q4 2019"/>
    <s v="Q1 2020"/>
    <s v="JOURNAL PRINTING"/>
    <s v="COSIMO"/>
    <s v="MICELOTTA"/>
    <s v="7056737127"/>
    <s v="cmicelotta@journal-printing.com"/>
    <s v="34 FIR LANE"/>
    <m/>
    <m/>
    <s v="SUDBURY"/>
    <s v="P3C1Z6"/>
    <s v="JOURNAL PRINTING  MAIN FLOOR"/>
    <s v="Large Office"/>
    <s v="34 FIR LANE"/>
    <m/>
    <m/>
    <s v="SUDBURY"/>
    <s v="P3C1Z6"/>
    <d v="2015-05-15T00:00:00"/>
    <s v="Yes"/>
    <m/>
    <m/>
    <m/>
    <m/>
    <m/>
    <m/>
    <m/>
    <m/>
    <n v="5.7089999999999996"/>
    <n v="12934.7"/>
    <x v="0"/>
  </r>
  <r>
    <s v="Greater Sudbury Hydro Inc."/>
    <s v="Retrofit"/>
    <n v="143919"/>
    <s v="Post-Project Submission - Returned by LDC for Participant Edit(s)"/>
    <n v="5637.5000000000009"/>
    <s v="Yes"/>
    <d v="2015-05-19T08:33:00"/>
    <s v="Q4 2019"/>
    <s v="Q4 2019"/>
    <s v="Q1 2020"/>
    <s v="CARUSO CLUB"/>
    <s v="JOHN"/>
    <s v="CIMINO"/>
    <s v="7056751357"/>
    <s v="johncimino@carusoclub.ca"/>
    <s v="385 HAIG STREET"/>
    <m/>
    <m/>
    <s v="SUDBURY"/>
    <s v="P3A3L2"/>
    <s v="CARUSO CLUB"/>
    <s v="Food Retail"/>
    <s v="385 HAIG STREET"/>
    <m/>
    <m/>
    <s v="SUDBURY"/>
    <s v="P3A3L2"/>
    <d v="2015-05-25T00:00:00"/>
    <s v="No"/>
    <m/>
    <m/>
    <n v="2600"/>
    <m/>
    <m/>
    <d v="2019-05-24T00:00:00"/>
    <m/>
    <m/>
    <n v="12.5"/>
    <n v="18717"/>
    <x v="0"/>
  </r>
  <r>
    <s v="Greater Sudbury Hydro Inc."/>
    <s v="Retrofit"/>
    <n v="144056"/>
    <s v="Pre-Project Review - Application Pre-Approved by LDC"/>
    <n v="5636.6750000000002"/>
    <s v="Yes"/>
    <d v="2015-05-21T13:34:45"/>
    <s v="Q4 2019"/>
    <s v="Q4 2019"/>
    <s v="Q1 2020"/>
    <s v="Health Science North"/>
    <s v="Paul"/>
    <s v="Potvin"/>
    <s v="7055237100"/>
    <s v="ppotvin@hsnsudbury.ca"/>
    <s v="41 Ramsey Lake Road"/>
    <m/>
    <m/>
    <s v="SUDBURY"/>
    <s v="P3E5J1"/>
    <s v="Health Sciences North"/>
    <s v="Hospital"/>
    <s v="41 Ramsey Lake Road"/>
    <m/>
    <m/>
    <s v="SUDBURY"/>
    <s v="P3E5J1"/>
    <d v="2015-05-29T00:00:00"/>
    <s v="No"/>
    <m/>
    <m/>
    <m/>
    <m/>
    <m/>
    <m/>
    <m/>
    <m/>
    <n v="0"/>
    <n v="51242.5"/>
    <x v="0"/>
  </r>
  <r>
    <s v="Greater Sudbury Hydro Inc."/>
    <s v="Retrofit"/>
    <n v="145730"/>
    <s v="Pre-Project Review - Application Pre-Approved by LDC"/>
    <n v="5456"/>
    <s v="Yes"/>
    <d v="2015-06-26T23:21:02"/>
    <s v="Q4 2019"/>
    <s v="Q4 2019"/>
    <s v="Q1 2020"/>
    <s v="Northwest Healthcare Properties Corp"/>
    <s v="Titus"/>
    <s v="Ciortea"/>
    <s v="6478760464"/>
    <s v="titus.ciortea@nwhp.ca"/>
    <s v="65 Larch Street"/>
    <m/>
    <m/>
    <s v="SUDBURY"/>
    <s v="P3E1B8"/>
    <s v="Northwest Healthcare Properties Corp"/>
    <s v="Large Office"/>
    <s v="65 Larch Street"/>
    <m/>
    <m/>
    <s v="SUDBURY"/>
    <s v="P3E1B8"/>
    <d v="2015-07-06T00:00:00"/>
    <s v="No"/>
    <m/>
    <m/>
    <m/>
    <m/>
    <m/>
    <m/>
    <m/>
    <m/>
    <n v="6.2"/>
    <n v="3948"/>
    <x v="0"/>
  </r>
  <r>
    <s v="Greater Sudbury Hydro Inc."/>
    <s v="Retrofit"/>
    <n v="148266"/>
    <s v="Pre-Project Review - Application Pre-Approved by LDC"/>
    <n v="1658.855"/>
    <s v="Yes"/>
    <d v="2015-08-28T13:10:47"/>
    <s v="Q2 2019"/>
    <s v="Q2 2019"/>
    <s v="Q3 2019"/>
    <s v="Health Sciences North"/>
    <s v="Chad"/>
    <s v="Kobylka"/>
    <s v="7055237100"/>
    <s v="ckobylka@hsnsudbury.ca"/>
    <s v="41 Ramsey Lake Road"/>
    <m/>
    <m/>
    <s v="SUDBURY"/>
    <s v="P3E5J1"/>
    <s v="Health Sciences North"/>
    <s v="Hospital"/>
    <s v="41 Ramsey Lake Road"/>
    <m/>
    <m/>
    <s v="SUDBURY"/>
    <s v="P3E5J1"/>
    <d v="2015-08-24T00:00:00"/>
    <s v="No"/>
    <m/>
    <m/>
    <m/>
    <m/>
    <m/>
    <m/>
    <m/>
    <m/>
    <n v="3.5"/>
    <n v="30161"/>
    <x v="0"/>
  </r>
  <r>
    <s v="Greater Sudbury Hydro Inc."/>
    <s v="Retrofit"/>
    <n v="151060"/>
    <s v="Pre-Project Review - Application Pre-Approved by LDC"/>
    <n v="492.80000000000007"/>
    <s v="Yes"/>
    <d v="2015-11-03T09:56:42"/>
    <s v="Q4 2019"/>
    <s v="Q4 2019"/>
    <s v="Q1 2020"/>
    <s v="Northwest Healthcare Properties Corp"/>
    <s v="Titus"/>
    <s v="Ciortea"/>
    <s v="6478760464"/>
    <s v="titus.ciortea@nwhp.ca"/>
    <s v="2009 Long Lake Road"/>
    <m/>
    <m/>
    <s v="SUDBURY"/>
    <s v="P3E6C3"/>
    <s v="Northwest Healthcare Properties Corp"/>
    <s v="Large Office"/>
    <s v="2009 Long Lake"/>
    <m/>
    <m/>
    <s v="SUDBURY"/>
    <s v="P3E6C3"/>
    <d v="2015-11-17T00:00:00"/>
    <s v="No"/>
    <m/>
    <m/>
    <m/>
    <m/>
    <m/>
    <m/>
    <m/>
    <m/>
    <n v="0"/>
    <n v="4480"/>
    <x v="0"/>
  </r>
  <r>
    <s v="Greater Sudbury Hydro Inc."/>
    <s v="Retrofit"/>
    <n v="152078"/>
    <s v="Pre-Project Review - Application Pre-Approved by LDC"/>
    <n v="1980.0000000000002"/>
    <s v="Yes"/>
    <d v="2015-11-23T00:00:00"/>
    <s v="Q4 2019"/>
    <s v="Q4 2019"/>
    <s v="Q1 2020"/>
    <s v="BDI-Canada Inc."/>
    <s v="Georges"/>
    <s v="Larocque"/>
    <n v="7055662881"/>
    <s v="georges.larocque@bdi-canada.com"/>
    <s v="598 Falconbridge Road"/>
    <s v="Unit 2 and 3"/>
    <m/>
    <s v="SUDBURY"/>
    <s v="P3A5K6"/>
    <s v="BDI-Canada"/>
    <s v="Large Office"/>
    <s v="598 Falconbridge Road"/>
    <s v="Unit 2 and 3"/>
    <m/>
    <s v="SUDBURY"/>
    <s v="P3A5K6"/>
    <d v="2015-07-07T00:00:00"/>
    <s v="No"/>
    <m/>
    <m/>
    <m/>
    <m/>
    <m/>
    <m/>
    <m/>
    <m/>
    <n v="4.5"/>
    <n v="11273"/>
    <x v="1"/>
  </r>
  <r>
    <s v="Greater Sudbury Hydro Inc."/>
    <s v="Retrofit"/>
    <n v="152359"/>
    <s v="Pre-Project Review - Application Pre-Approved by LDC"/>
    <n v="1276"/>
    <s v="Yes"/>
    <d v="2015-11-27T00:00:00"/>
    <s v="Q4 2019"/>
    <s v="Q4 2019"/>
    <s v="Q1 2020"/>
    <s v="Cara's"/>
    <s v="Luigi"/>
    <s v="Tarini"/>
    <n v="7056740763"/>
    <s v="ltarini@hotmail.ca"/>
    <s v="1055 Lorne Street"/>
    <m/>
    <m/>
    <s v="SUDBURY"/>
    <s v="P3C4S5"/>
    <s v="Cara's Convenience"/>
    <s v="Small Retail"/>
    <s v="1055 Lorne Street"/>
    <m/>
    <m/>
    <s v="SUDBURY"/>
    <s v="P3C4S5"/>
    <d v="2015-12-27T00:00:00"/>
    <s v="No"/>
    <m/>
    <m/>
    <s v="Cancel"/>
    <m/>
    <m/>
    <m/>
    <m/>
    <m/>
    <m/>
    <m/>
    <x v="2"/>
  </r>
  <r>
    <s v="Greater Sudbury Hydro Inc."/>
    <s v="Retrofit"/>
    <n v="152943"/>
    <s v="Pre-Project Review - Application Pre-Approved by LDC"/>
    <n v="240.9"/>
    <s v="Yes"/>
    <d v="2015-12-07T00:00:00"/>
    <s v="Q4 2019"/>
    <s v="Q4 2019"/>
    <s v="Q1 2020"/>
    <s v="Red Oak Villa Inc."/>
    <s v="Yvon"/>
    <s v="Gaudet"/>
    <n v="7056730050"/>
    <s v="ygaudet@automnwood.ca"/>
    <s v="20 Ste. Anne Road"/>
    <m/>
    <m/>
    <s v="SUDBURY"/>
    <s v="P3C5N4"/>
    <s v="Red Oak Villa"/>
    <s v="Rental Apartment"/>
    <s v="20 Ste. Anne Road"/>
    <m/>
    <m/>
    <s v="SUDBURY"/>
    <s v="P3C5N4"/>
    <d v="2015-12-07T00:00:00"/>
    <s v="No"/>
    <m/>
    <m/>
    <m/>
    <m/>
    <m/>
    <m/>
    <m/>
    <m/>
    <n v="1"/>
    <n v="8453"/>
    <x v="0"/>
  </r>
  <r>
    <s v="Greater Sudbury Hydro Inc."/>
    <s v="Retrofit"/>
    <n v="153496"/>
    <s v="Pre-Project Review - Application Pre-Approved by LDC"/>
    <n v="1637.9"/>
    <s v="Yes"/>
    <d v="2015-12-15T16:13:02"/>
    <s v="Q4 2019"/>
    <s v="Q4 2019"/>
    <s v="Q1 2020"/>
    <s v="Fireside Property Group Ltd."/>
    <s v="Keith"/>
    <s v="McMullen"/>
    <s v="4032280027"/>
    <s v="keith@firesidepropertygroup.com"/>
    <s v="236 Jogues Street"/>
    <m/>
    <m/>
    <s v="SUDBURY"/>
    <s v="P3C2K1"/>
    <s v="Prestigious Place"/>
    <s v="Rental Apartment"/>
    <s v="236 Jogues Street"/>
    <m/>
    <m/>
    <s v="SUDBURY"/>
    <s v="P3C2K1"/>
    <d v="2015-12-01T00:00:00"/>
    <s v="No"/>
    <m/>
    <m/>
    <s v="Cancel"/>
    <m/>
    <m/>
    <m/>
    <m/>
    <m/>
    <m/>
    <m/>
    <x v="2"/>
  </r>
  <r>
    <s v="Greater Sudbury Hydro Inc."/>
    <s v="Retrofit"/>
    <n v="157102"/>
    <s v="Post-Project Submission - Sent to Participant for Review"/>
    <n v="400.84000000000003"/>
    <s v="Yes"/>
    <d v="2016-03-09T00:00:00"/>
    <s v="Q4 2019"/>
    <s v="Q4 2019"/>
    <s v="Q1 2020"/>
    <s v="1662201 Ontario Limited"/>
    <s v="Joshua"/>
    <s v="Murphy"/>
    <n v="7056260045"/>
    <s v="joshuamurphy@me.com"/>
    <s v="40 Barry Street"/>
    <s v="Unit 100"/>
    <m/>
    <s v="SUDBURY"/>
    <s v="P3B3H7"/>
    <s v="Vistal Properties"/>
    <s v="Rental Apartment"/>
    <s v="40 Barry Street"/>
    <s v="Unit 100"/>
    <m/>
    <s v="SUDBURY"/>
    <s v="P3B3H7"/>
    <d v="2016-03-09T00:00:00"/>
    <s v="No"/>
    <m/>
    <m/>
    <m/>
    <m/>
    <m/>
    <m/>
    <m/>
    <m/>
    <n v="0.8"/>
    <n v="7288"/>
    <x v="1"/>
  </r>
  <r>
    <s v="Greater Sudbury Hydro Inc."/>
    <s v="Retrofit"/>
    <n v="157940"/>
    <s v="Post-Project Submission - Saved as Draft"/>
    <n v="3470.5000000000005"/>
    <s v="Yes"/>
    <d v="2016-03-29T13:03:10"/>
    <s v="Q4 2019"/>
    <s v="Q4 2019"/>
    <s v="Q1 2020"/>
    <s v="Weston Bakeries Ltd."/>
    <s v="JOHN"/>
    <s v="Ireland"/>
    <s v="7056734185"/>
    <s v="john.ireland@westonbakeries.com"/>
    <s v="695 Martindale Road"/>
    <m/>
    <m/>
    <s v="SUDBURY"/>
    <s v="P3E4H6"/>
    <s v="Weston Bakeries"/>
    <s v="Food and Beverage"/>
    <s v="695 Martindale Road"/>
    <m/>
    <m/>
    <s v="SUDBURY"/>
    <s v="P3E4H6"/>
    <d v="2016-03-18T00:00:00"/>
    <s v="No"/>
    <m/>
    <m/>
    <m/>
    <m/>
    <m/>
    <m/>
    <m/>
    <m/>
    <n v="3.9612599999999998"/>
    <n v="15846"/>
    <x v="0"/>
  </r>
  <r>
    <s v="Greater Sudbury Hydro Inc."/>
    <s v="Retrofit"/>
    <n v="158620"/>
    <s v="Post-Project Submission - Saved as Draft"/>
    <n v="7073.0000000000009"/>
    <s v="Yes"/>
    <d v="2016-04-11T15:18:59"/>
    <s v="Q4 2019"/>
    <s v="Q4 2019"/>
    <s v="Q1 2020"/>
    <s v="Aquatech Pump and Power"/>
    <s v="Bobby"/>
    <s v="Green"/>
    <s v="7056650764"/>
    <s v="bgreen@aquatd.com"/>
    <s v="2505 Lasalle, Sudbury"/>
    <m/>
    <m/>
    <s v="SUDBURY"/>
    <s v="P3A4R7"/>
    <s v="Aquatech Pump and Power"/>
    <s v="Warehouse/Wholesale"/>
    <s v="2505 Lasalle"/>
    <m/>
    <m/>
    <s v="SUDBURY"/>
    <s v="P3A4R7"/>
    <d v="2016-04-15T00:00:00"/>
    <s v="No"/>
    <m/>
    <m/>
    <m/>
    <m/>
    <m/>
    <m/>
    <m/>
    <m/>
    <n v="14.5"/>
    <n v="61009"/>
    <x v="1"/>
  </r>
  <r>
    <s v="Greater Sudbury Hydro Inc."/>
    <s v="Retrofit"/>
    <n v="158741"/>
    <s v="Pre-Project Review - Application Pre-Approved by LDC"/>
    <n v="264"/>
    <s v="Yes"/>
    <d v="2016-04-13T00:00:00"/>
    <s v="Q4 2019"/>
    <s v="Q4 2019"/>
    <s v="Q1 2020"/>
    <s v="City of Greater Sudbury"/>
    <s v="Sajeev"/>
    <s v="Shivshankaran"/>
    <n v="7056774648"/>
    <s v="sajeev.shivshankaran@greatersudbury.ca"/>
    <s v="200 Brady Street"/>
    <m/>
    <m/>
    <s v="SUDBURY"/>
    <s v="P3A5P3"/>
    <s v="Pioneer Manor"/>
    <s v="Hospital"/>
    <s v="960 Notre Dame Avenue"/>
    <m/>
    <m/>
    <s v="SUDBURY"/>
    <s v="P3A2T4"/>
    <d v="2016-04-13T00:00:00"/>
    <s v="No"/>
    <m/>
    <m/>
    <m/>
    <m/>
    <m/>
    <m/>
    <m/>
    <m/>
    <n v="0.6"/>
    <n v="3189"/>
    <x v="0"/>
  </r>
  <r>
    <s v="Greater Sudbury Hydro Inc."/>
    <s v="Retrofit"/>
    <n v="159558"/>
    <s v="Pre-Project Review - Application Pre-Approved by LDC"/>
    <n v="658.18500000000006"/>
    <s v="Yes"/>
    <d v="2016-04-29T00:00:00"/>
    <s v="Q4 2019"/>
    <s v="Q4 2019"/>
    <s v="Q1 2020"/>
    <s v="Canadian Tire Corporation Limited.  "/>
    <s v="Chris"/>
    <s v="Little"/>
    <s v="4164808277"/>
    <s v="Christopher.Little@cantire.com"/>
    <s v="2200 Young Street"/>
    <m/>
    <m/>
    <s v="Toronto"/>
    <s v="M4P2L6"/>
    <s v="Canadian Tire - Gas Bar"/>
    <s v="Small Retail"/>
    <s v="107 Front Street"/>
    <m/>
    <m/>
    <s v="Sturgeon Falls"/>
    <s v="P2B2H4"/>
    <d v="2016-05-02T00:00:00"/>
    <s v="No"/>
    <m/>
    <m/>
    <n v="598.29999999999995"/>
    <n v="59.885000000000105"/>
    <m/>
    <m/>
    <d v="2019-07-01T00:00:00"/>
    <m/>
    <n v="1.4"/>
    <n v="11966"/>
    <x v="1"/>
  </r>
  <r>
    <s v="Greater Sudbury Hydro Inc."/>
    <s v="Retrofit"/>
    <n v="159559"/>
    <s v="Post-Project Submission - Saved as Draft"/>
    <n v="3070.76"/>
    <s v="Yes"/>
    <d v="2016-04-29T12:40:33"/>
    <s v="Q4 2019"/>
    <s v="Q4 2019"/>
    <s v="Q1 2020"/>
    <s v="Canadian Tire Corporation Limited.  "/>
    <s v="Chris"/>
    <s v="Little"/>
    <s v="4164808277"/>
    <s v="Christopher.Little@cantire.com"/>
    <s v="2200 Young Street"/>
    <m/>
    <m/>
    <s v="Toronto"/>
    <s v="M4P2L6"/>
    <s v="Canadian Tire - Gas Bar"/>
    <s v="Small Retail"/>
    <s v="107 Front Street"/>
    <m/>
    <m/>
    <s v="Sturgeon Falls"/>
    <s v="P2B2H4"/>
    <d v="2016-04-25T00:00:00"/>
    <s v="No"/>
    <m/>
    <m/>
    <n v="2608.6"/>
    <n v="462.16000000000031"/>
    <m/>
    <m/>
    <d v="2019-07-01T00:00:00"/>
    <m/>
    <n v="0"/>
    <n v="25400"/>
    <x v="1"/>
  </r>
  <r>
    <s v="Greater Sudbury Hydro Inc."/>
    <s v="Retrofit"/>
    <n v="159683"/>
    <s v="Post-Project Submission - Sent to Participant for Review"/>
    <n v="4242.26"/>
    <s v="Yes"/>
    <d v="2016-05-03T00:00:00"/>
    <s v="Q2 2019"/>
    <s v="Q2 2019"/>
    <s v="Q3 2019"/>
    <s v="Laurentian Motors Sudbury Ltd."/>
    <s v="Brett"/>
    <s v="Williamson"/>
    <n v="7055668400"/>
    <s v="brett@palladinoautogroup.com"/>
    <s v="1221 Kingsway Boulevard"/>
    <m/>
    <m/>
    <s v="SUDBURY"/>
    <s v="P3B2E9"/>
    <s v="Laurentian Chrysler"/>
    <s v="Large Retail"/>
    <s v="1221 Kingsway Boulevard"/>
    <m/>
    <m/>
    <s v="SUDBURY"/>
    <s v="P3B2E9"/>
    <d v="2016-05-02T00:00:00"/>
    <s v="No"/>
    <m/>
    <m/>
    <n v="3856.6"/>
    <n v="385.66000000000031"/>
    <m/>
    <m/>
    <d v="2019-06-01T00:00:00"/>
    <m/>
    <n v="0"/>
    <n v="77132"/>
    <x v="1"/>
  </r>
  <r>
    <s v="Greater Sudbury Hydro Inc."/>
    <s v="Retrofit"/>
    <n v="160042"/>
    <s v="Pre-Project Review - Application Pre-Approved by LDC"/>
    <n v="10861.62"/>
    <s v="Yes"/>
    <d v="2016-05-10T16:20:53"/>
    <s v="Q2 2020"/>
    <s v="Q2 2020"/>
    <s v="Q3 2020"/>
    <s v="245205 Ontario Limited"/>
    <s v="Alan"/>
    <s v="Eaton"/>
    <s v="4164890059"/>
    <s v="alaneaton@rogers.com"/>
    <s v="47 Kimbark Boulevard"/>
    <m/>
    <m/>
    <s v="Toronto"/>
    <s v="M5N2X8"/>
    <s v="Greenbriar Apartments"/>
    <s v="Rental Apartment"/>
    <s v="568 Greenbriar Drive"/>
    <m/>
    <m/>
    <s v="SUDBURY"/>
    <s v="P3B3X5"/>
    <d v="2016-05-18T00:00:00"/>
    <s v="No"/>
    <m/>
    <m/>
    <m/>
    <m/>
    <m/>
    <m/>
    <m/>
    <m/>
    <n v="0"/>
    <n v="98742"/>
    <x v="0"/>
  </r>
  <r>
    <s v="Greater Sudbury Hydro Inc."/>
    <s v="Retrofit"/>
    <n v="160043"/>
    <s v="Pre-Project Review - Application Pre-Approved by LDC"/>
    <n v="10327.68"/>
    <s v="Yes"/>
    <d v="2016-05-10T16:21:29"/>
    <s v="Q2 2020"/>
    <s v="Q2 2020"/>
    <s v="Q3 2020"/>
    <s v="245205 Ontario Limited"/>
    <s v="Alan"/>
    <s v="Eaton"/>
    <s v="4164890059"/>
    <s v="alaneaton@rogers.com"/>
    <s v="47 Kimbark Boulevard"/>
    <m/>
    <m/>
    <s v="Toronto"/>
    <s v="M5N2X8"/>
    <s v="Caswell Apartments"/>
    <s v="Rental Apartment"/>
    <s v="256 Caswell Drive"/>
    <m/>
    <m/>
    <s v="SUDBURY"/>
    <s v="P3E2N8"/>
    <d v="2016-05-18T00:00:00"/>
    <s v="No"/>
    <m/>
    <m/>
    <m/>
    <m/>
    <m/>
    <m/>
    <m/>
    <m/>
    <n v="0"/>
    <n v="93888"/>
    <x v="0"/>
  </r>
  <r>
    <s v="Greater Sudbury Hydro Inc."/>
    <s v="Retrofit"/>
    <n v="160287"/>
    <s v="Pre-Project Review - Application Pre-Approved by LDC"/>
    <n v="1276"/>
    <s v="Yes"/>
    <d v="2016-05-16T00:00:00"/>
    <s v="Q4 2019"/>
    <s v="Q4 2019"/>
    <s v="Q1 2020"/>
    <s v="Cecchetto and Sons Limited"/>
    <s v="Dennis"/>
    <s v="Cecchetto"/>
    <n v="7056265614"/>
    <s v="dennis@cecchettoandsons.com"/>
    <s v="6 Sutherland Avenue"/>
    <m/>
    <m/>
    <s v="SUDBURY"/>
    <s v="P3C3A6"/>
    <s v="Cecchetto and Sons"/>
    <s v="Warehouse/Wholesale,Manufacturing"/>
    <s v="6 Sutherland Drive"/>
    <m/>
    <m/>
    <s v="SUDBURY"/>
    <s v="P3C3A6"/>
    <d v="2016-05-27T00:00:00"/>
    <s v="No"/>
    <m/>
    <m/>
    <m/>
    <m/>
    <m/>
    <m/>
    <m/>
    <m/>
    <n v="2.9"/>
    <n v="7342"/>
    <x v="1"/>
  </r>
  <r>
    <s v="Greater Sudbury Hydro Inc."/>
    <s v="Retrofit"/>
    <n v="160728"/>
    <s v="Pre-Project Review - Application Pre-Approved by LDC"/>
    <n v="5805.6900000000005"/>
    <s v="Yes"/>
    <d v="2016-05-25T13:49:18"/>
    <s v="Q3 2019"/>
    <s v="Q3 2019"/>
    <s v="Q4 2019"/>
    <s v="Solidarity Lodge Seniors Apartments"/>
    <s v="Heather"/>
    <s v="McIntosh"/>
    <s v="7056701085"/>
    <s v="solidarity@bellnet.ca"/>
    <s v="111 Notre Dame Avenue"/>
    <m/>
    <m/>
    <s v="SUDBURY"/>
    <s v="P3C5S9"/>
    <s v="Solidarity Lodge Seniors Apartments"/>
    <s v="Social Housing Provider"/>
    <s v="111 Notre Dame Avenue"/>
    <m/>
    <m/>
    <s v="SUDBURY"/>
    <s v="P3C5S9"/>
    <d v="2016-05-02T00:00:00"/>
    <s v="No"/>
    <m/>
    <m/>
    <s v="Cancel"/>
    <m/>
    <m/>
    <m/>
    <m/>
    <m/>
    <m/>
    <m/>
    <x v="2"/>
  </r>
  <r>
    <s v="Greater Sudbury Hydro Inc."/>
    <s v="Retrofit"/>
    <n v="160995"/>
    <s v="Post-Project Submission - Submitted to LDC for Approval"/>
    <n v="9654.7220000000016"/>
    <s v="Yes"/>
    <d v="2016-05-31T10:49:43"/>
    <s v="Q4 2019"/>
    <s v="Q4 2019"/>
    <s v="Q1 2020"/>
    <s v="Shamrock Non-Profit Homes Inc."/>
    <s v="Karen"/>
    <s v="Maki"/>
    <s v="7055233307"/>
    <s v="kmaki@mmpm.ca"/>
    <s v="50 Walford Road"/>
    <m/>
    <m/>
    <s v="SUDBURY"/>
    <s v="P3E6E7"/>
    <s v="Silo Apartments Co-Operative"/>
    <s v="Social Housing Provider"/>
    <s v="139 Pearl Street"/>
    <m/>
    <m/>
    <s v="SUDBURY"/>
    <s v="P3B2N5"/>
    <d v="2016-06-03T00:00:00"/>
    <s v="No"/>
    <m/>
    <m/>
    <m/>
    <m/>
    <m/>
    <m/>
    <m/>
    <m/>
    <n v="4"/>
    <n v="48803"/>
    <x v="1"/>
  </r>
  <r>
    <s v="Greater Sudbury Hydro Inc."/>
    <s v="Retrofit"/>
    <n v="161623"/>
    <s v="Pre-Project Review - Application Pre-Approved by LDC"/>
    <n v="13695.000000000002"/>
    <s v="Yes"/>
    <d v="2016-06-10T01:12:17"/>
    <s v="Q3 2019"/>
    <s v="Q3 2019"/>
    <s v="Q4 2019"/>
    <s v="2067400 Ontario Inc."/>
    <s v="Larry"/>
    <s v="Howatt"/>
    <s v="7056944724"/>
    <s v="mon00874@loblaw.ca"/>
    <s v="24 Amanda Street"/>
    <m/>
    <m/>
    <s v="Coniston"/>
    <s v="P0M1M0"/>
    <s v="Coniston Valumart"/>
    <s v="Food Retail"/>
    <s v="24 Amanda"/>
    <m/>
    <m/>
    <s v="Coniston"/>
    <s v="P0M1M0"/>
    <d v="2016-06-12T00:00:00"/>
    <s v="No"/>
    <m/>
    <m/>
    <s v="Cancel"/>
    <m/>
    <m/>
    <m/>
    <m/>
    <m/>
    <m/>
    <m/>
    <x v="2"/>
  </r>
  <r>
    <s v="Greater Sudbury Hydro Inc."/>
    <s v="Retrofit"/>
    <n v="162298"/>
    <s v="Pre-Project Review - Application Pre-Approved by LDC"/>
    <n v="3742.2000000000003"/>
    <s v="Yes"/>
    <d v="2016-06-16T12:31:38"/>
    <s v="Q4 2019"/>
    <s v="Q4 2019"/>
    <s v="Q1 2020"/>
    <s v="Canadian Tire Corporation Limited.  "/>
    <s v="Chris"/>
    <s v="Little"/>
    <s v="4164808277"/>
    <s v="Christopher.Little@cantire.com"/>
    <s v="2200 Young Street"/>
    <m/>
    <m/>
    <s v="Toronto"/>
    <s v="M4P2L6"/>
    <s v="Canadian Tire"/>
    <s v="Large  Retail"/>
    <s v="1070 Barrydowne Road"/>
    <m/>
    <m/>
    <s v="Sudbury North"/>
    <s v="P3A3V3"/>
    <d v="2016-07-01T00:00:00"/>
    <s v="No"/>
    <m/>
    <m/>
    <m/>
    <m/>
    <m/>
    <m/>
    <m/>
    <m/>
    <n v="1.232"/>
    <n v="3563.6"/>
    <x v="1"/>
  </r>
  <r>
    <s v="Greater Sudbury Hydro Inc."/>
    <s v="Retrofit"/>
    <n v="162342"/>
    <s v="Pre-Project Review - Application Pre-Approved by LDC"/>
    <n v="3349.5000000000005"/>
    <s v="Yes"/>
    <d v="2016-06-16T15:13:45"/>
    <s v="Q3 2019"/>
    <s v="Q3 2019"/>
    <s v="Q4 2019"/>
    <s v="Lougheed's Ltd."/>
    <s v="Geoffrey"/>
    <s v="Lougheed"/>
    <s v="7056739591"/>
    <s v="Lougheedgeoffreyl@lougheeds.ca"/>
    <s v="252 Regent Street"/>
    <m/>
    <m/>
    <s v="SUDBURY"/>
    <s v="P3C4C8"/>
    <s v="Jackson and Barnard Funeral Home"/>
    <s v="Commercial Other- Please Specify"/>
    <s v="233 Larch Street"/>
    <m/>
    <m/>
    <s v="SUDBURY"/>
    <s v="P3E3E1"/>
    <d v="2016-06-17T00:00:00"/>
    <s v="No"/>
    <m/>
    <m/>
    <s v="Cancel"/>
    <m/>
    <m/>
    <m/>
    <m/>
    <m/>
    <m/>
    <m/>
    <x v="2"/>
  </r>
  <r>
    <s v="Greater Sudbury Hydro Inc."/>
    <s v="Retrofit"/>
    <n v="162343"/>
    <s v="Pre-Project Review - Application Pre-Approved by LDC"/>
    <n v="871.2"/>
    <s v="Yes"/>
    <d v="2016-06-16T14:33:35"/>
    <s v="Q4 2019"/>
    <s v="Q4 2019"/>
    <s v="Q1 2020"/>
    <s v="Lougheed's Ltd."/>
    <s v="Geoffrey"/>
    <s v="Lougheed"/>
    <s v="7056739591"/>
    <s v="Lougheedgeoffreyl@lougheeds.ca"/>
    <s v="252 Regent Street"/>
    <m/>
    <m/>
    <s v="SUDBURY"/>
    <s v="P3C4C8"/>
    <s v="Lougheed's Flower Shop"/>
    <s v="Small Retail"/>
    <s v="196 Douglas"/>
    <m/>
    <m/>
    <s v="SUDBURY"/>
    <s v="P3E1G1"/>
    <d v="2016-06-17T00:00:00"/>
    <s v="No"/>
    <m/>
    <m/>
    <s v="Cancel"/>
    <m/>
    <m/>
    <m/>
    <m/>
    <m/>
    <m/>
    <m/>
    <x v="2"/>
  </r>
  <r>
    <s v="Greater Sudbury Hydro Inc."/>
    <s v="Retrofit"/>
    <n v="162345"/>
    <s v="Pre-Project Review - Application Pre-Approved by LDC"/>
    <n v="3018.895"/>
    <s v="Yes"/>
    <d v="2016-06-16T14:36:03"/>
    <s v="Q3 2019"/>
    <s v="Q3 2019"/>
    <s v="Q4 2019"/>
    <s v="Lougheed's Ltd."/>
    <s v="Geoffrey"/>
    <s v="Lougheed"/>
    <s v="7056739591"/>
    <s v="Lougheedgeoffreyl@lougheeds.ca"/>
    <s v="252 Regent Street"/>
    <m/>
    <m/>
    <s v="SUDBURY"/>
    <s v="P3C4C8"/>
    <s v="Lougheed's Funeral Home"/>
    <s v="Commercial Other- Please Specify"/>
    <s v="252 Regent "/>
    <m/>
    <m/>
    <s v="SUDBURY"/>
    <s v="P3C4C8"/>
    <d v="2016-06-17T00:00:00"/>
    <s v="No"/>
    <m/>
    <m/>
    <s v="Cancel"/>
    <m/>
    <m/>
    <m/>
    <m/>
    <m/>
    <m/>
    <m/>
    <x v="2"/>
  </r>
  <r>
    <s v="Greater Sudbury Hydro Inc."/>
    <s v="Retrofit"/>
    <n v="162619"/>
    <s v="Pre-Project Review - Application Pre-Approved by LDC"/>
    <n v="2102.1000000000004"/>
    <s v="Yes"/>
    <d v="2016-06-17T12:14:19"/>
    <s v="Q3 2019"/>
    <s v="Q3 2019"/>
    <s v="Q4 2019"/>
    <s v="Dalron Leasing Limited"/>
    <s v="Ken"/>
    <s v="Jewitt"/>
    <s v="7055611336"/>
    <s v="kjewitt@dalron.com"/>
    <s v="130 Elm Street"/>
    <m/>
    <m/>
    <s v="SUDBURY"/>
    <s v="P3C1T6"/>
    <s v="955 Cambrian Heights"/>
    <s v="Rental Apartment"/>
    <s v="955 Cambrian Heights"/>
    <m/>
    <m/>
    <s v="SUDBURY"/>
    <s v="P3C5M6"/>
    <d v="2016-06-17T00:00:00"/>
    <s v="No"/>
    <m/>
    <m/>
    <m/>
    <m/>
    <m/>
    <m/>
    <m/>
    <m/>
    <n v="3"/>
    <n v="16201"/>
    <x v="1"/>
  </r>
  <r>
    <s v="Greater Sudbury Hydro Inc."/>
    <s v="Retrofit"/>
    <n v="163202"/>
    <s v="Pre-Project Review - Application Pre-Approved by LDC"/>
    <n v="6103.746000000001"/>
    <s v="Yes"/>
    <d v="2016-06-18T22:24:03"/>
    <s v="Q3 2019"/>
    <s v="Q3 2019"/>
    <s v="Q4 2019"/>
    <s v="Prism Co-operative Homes"/>
    <s v="Heather"/>
    <s v="McIntosh"/>
    <s v="7055245900"/>
    <s v="prismco-op@eastlink.ca"/>
    <s v="775 Cambrian Heights"/>
    <m/>
    <m/>
    <s v="SUDBURY"/>
    <s v="P3A5C8"/>
    <s v="Prism Co-operative Homes"/>
    <s v="Social Housing Provider"/>
    <s v="775 Cambrian Heights"/>
    <m/>
    <m/>
    <s v="SUDBURY"/>
    <s v="P3A5C8"/>
    <d v="2016-07-04T00:00:00"/>
    <s v="No"/>
    <m/>
    <m/>
    <m/>
    <m/>
    <m/>
    <m/>
    <m/>
    <m/>
    <n v="0"/>
    <n v="21760"/>
    <x v="1"/>
  </r>
  <r>
    <s v="Greater Sudbury Hydro Inc."/>
    <s v="Retrofit"/>
    <n v="163345"/>
    <s v="Pre-Project Review - Application Pre-Approved by LDC"/>
    <n v="2544.2449999999999"/>
    <s v="Yes"/>
    <d v="2016-06-19T16:43:58"/>
    <s v="Q1 2020"/>
    <s v="Q1 2020"/>
    <s v="Q1 2020"/>
    <s v="McBur Holdings Inc"/>
    <s v="Brad"/>
    <s v="Haines"/>
    <s v="7054948924"/>
    <s v="brad.haines@post.mcdonalds.ca"/>
    <s v="914 Newgate Avenue"/>
    <m/>
    <m/>
    <s v="SUDBURY"/>
    <s v="P3A5J9"/>
    <s v="Mcdonaalds"/>
    <s v="Restaurant"/>
    <s v="195 Front"/>
    <m/>
    <m/>
    <s v="Sturgeon Falls"/>
    <s v="P2B2J4"/>
    <d v="2016-06-06T00:00:00"/>
    <s v="No"/>
    <m/>
    <m/>
    <m/>
    <m/>
    <m/>
    <m/>
    <m/>
    <m/>
    <n v="2.4"/>
    <n v="29165"/>
    <x v="0"/>
  </r>
  <r>
    <s v="Greater Sudbury Hydro Inc."/>
    <s v="Retrofit"/>
    <n v="163499"/>
    <s v="Pre-Project Review - Application Pre-Approved by LDC"/>
    <n v="5456"/>
    <s v="Yes"/>
    <d v="2016-06-20T00:00:00"/>
    <s v="Q4 2019"/>
    <s v="Q4 2019"/>
    <s v="Q1 2020"/>
    <s v="EMCO Corporation"/>
    <s v="Thomas"/>
    <s v="Broz"/>
    <n v="7055600505"/>
    <s v="tbroz@emcoltd.com"/>
    <s v="878 Newgate Avenue"/>
    <m/>
    <m/>
    <s v="SUDBURY"/>
    <s v="P3A5J9"/>
    <s v="Emco"/>
    <s v="Warehouse/Wholesale"/>
    <s v="878 Newgate Avenue"/>
    <m/>
    <m/>
    <s v="SUDBURY"/>
    <s v="P3A5J9"/>
    <d v="2016-06-17T00:00:00"/>
    <s v="No"/>
    <m/>
    <m/>
    <s v="Cancel"/>
    <m/>
    <m/>
    <m/>
    <m/>
    <m/>
    <m/>
    <m/>
    <x v="2"/>
  </r>
  <r>
    <s v="Greater Sudbury Hydro Inc."/>
    <s v="Retrofit"/>
    <n v="163716"/>
    <s v="Pre-Project Review - Application Pre-Approved by LDC"/>
    <n v="1923.8450000000003"/>
    <s v="Yes"/>
    <d v="2016-06-23T10:34:35"/>
    <s v="Q4 2019"/>
    <s v="Q4 2019"/>
    <s v="Q1 2020"/>
    <s v="Dalron Leasing Limited"/>
    <s v="Ken"/>
    <s v="Jewitt"/>
    <s v="7055611336"/>
    <s v="kjewitt@dalron.com"/>
    <s v="130 Elm Street"/>
    <m/>
    <m/>
    <s v="SUDBURY"/>
    <s v="P3C1T6"/>
    <s v="Tetratek"/>
    <s v="Small Office"/>
    <s v="957 Cambrian Heights"/>
    <m/>
    <m/>
    <s v="SUDBURY"/>
    <s v="P3C5S5"/>
    <d v="2016-06-17T00:00:00"/>
    <s v="No"/>
    <m/>
    <m/>
    <m/>
    <m/>
    <m/>
    <m/>
    <m/>
    <m/>
    <n v="0"/>
    <n v="14975"/>
    <x v="1"/>
  </r>
  <r>
    <s v="Greater Sudbury Hydro Inc."/>
    <s v="Retrofit"/>
    <n v="163801"/>
    <s v="Pre-Project Review - Application Pre-Approved by LDC"/>
    <n v="671"/>
    <s v="Yes"/>
    <d v="2016-06-27T16:20:59"/>
    <s v="Q4 2019"/>
    <s v="Q4 2019"/>
    <s v="Q1 2020"/>
    <s v="Rondez Vous Hair"/>
    <s v="Ronnie"/>
    <s v="Yeomans"/>
    <s v="7059192577"/>
    <s v="ronnieyeomans@hotmail.com"/>
    <s v="1812 Lasalle"/>
    <m/>
    <m/>
    <s v="SUDBURY"/>
    <s v="P3A2V2"/>
    <s v="Rondez Vous Hair"/>
    <s v="Small Retail"/>
    <s v="1812 Lasalle"/>
    <m/>
    <m/>
    <s v="SUDBURY"/>
    <s v="P3A2V2"/>
    <d v="2016-07-01T00:00:00"/>
    <s v="No"/>
    <m/>
    <m/>
    <m/>
    <m/>
    <m/>
    <m/>
    <m/>
    <m/>
    <n v="5.04"/>
    <n v="24978"/>
    <x v="1"/>
  </r>
  <r>
    <s v="Greater Sudbury Hydro Inc."/>
    <s v="Retrofit"/>
    <n v="164017"/>
    <s v="Pre-Project Review - Application Pre-Approved by LDC"/>
    <n v="5225"/>
    <s v="Yes"/>
    <d v="2016-07-04T09:47:12"/>
    <s v="Q3 2019"/>
    <s v="Q3 2019"/>
    <s v="Q4 2019"/>
    <s v="Kids Ultimate Play and Party Centre Inc."/>
    <s v="Nathalie"/>
    <s v="Rocheleau"/>
    <s v="7055860926"/>
    <s v="nathalie@kuppcentre.ca"/>
    <s v="1965 Lasalle"/>
    <m/>
    <m/>
    <s v="SUDBURY"/>
    <s v="P3A2A3"/>
    <s v="KUPP Centre"/>
    <s v="Entertainment/Sport"/>
    <s v="1965 Lasalle"/>
    <m/>
    <m/>
    <s v="SUDBURY"/>
    <s v="P3A2A3"/>
    <d v="2016-07-15T00:00:00"/>
    <s v="No"/>
    <m/>
    <m/>
    <m/>
    <m/>
    <m/>
    <m/>
    <m/>
    <m/>
    <n v="21.966000000000001"/>
    <n v="98847"/>
    <x v="1"/>
  </r>
  <r>
    <s v="Greater Sudbury Hydro Inc."/>
    <s v="Retrofit"/>
    <n v="164082"/>
    <s v="Pre-Project Review - Application Pre-Approved by LDC"/>
    <n v="1797.8840000000002"/>
    <s v="Yes"/>
    <d v="2016-07-05T14:00:11"/>
    <s v="Q4 2019"/>
    <s v="Q4 2019"/>
    <s v="Q1 2020"/>
    <s v="Dalron Leasing Limited"/>
    <s v="Carol"/>
    <s v="Skanes"/>
    <s v="7055609770"/>
    <s v="cskanes@dalron.com"/>
    <s v="130 Elm Street"/>
    <m/>
    <m/>
    <s v="SUDBURY"/>
    <s v="P3C1T6"/>
    <s v="850 Barrydowne Office"/>
    <s v="Small Office"/>
    <s v="850 Barrydowne"/>
    <m/>
    <m/>
    <s v="SUDBURY"/>
    <s v="P3A3T7"/>
    <d v="2016-07-22T00:00:00"/>
    <s v="No"/>
    <m/>
    <m/>
    <m/>
    <m/>
    <m/>
    <m/>
    <m/>
    <m/>
    <n v="4.0861000000000001"/>
    <n v="8172.2"/>
    <x v="0"/>
  </r>
  <r>
    <s v="Greater Sudbury Hydro Inc."/>
    <s v="Retrofit"/>
    <n v="164390"/>
    <s v="Post-Project Submission - Saved as Draft"/>
    <n v="8321.2360000000008"/>
    <s v="Yes"/>
    <d v="2016-07-13T19:28:27"/>
    <s v="Q4 2019"/>
    <s v="Q4 2019"/>
    <s v="Q1 2020"/>
    <s v="TEMLAS APPARTMENTS INC"/>
    <s v="GAIL"/>
    <s v="JONES"/>
    <s v="7055601553"/>
    <s v="temlas@vianet.ca"/>
    <s v="901 LASALLE"/>
    <m/>
    <m/>
    <s v="SUDBURY"/>
    <s v="P3A1X8"/>
    <s v="TEMLAS APPARTMENTS INC"/>
    <s v="Rental Apartment"/>
    <s v="901 LASALLE "/>
    <m/>
    <m/>
    <s v="SUDBURY"/>
    <s v="P3A1X8"/>
    <d v="2016-07-20T00:00:00"/>
    <s v="No"/>
    <m/>
    <m/>
    <n v="5383.48"/>
    <n v="2937.7560000000012"/>
    <m/>
    <m/>
    <d v="2019-06-01T00:00:00"/>
    <m/>
    <m/>
    <m/>
    <x v="2"/>
  </r>
  <r>
    <s v="Greater Sudbury Hydro Inc."/>
    <s v="Retrofit"/>
    <n v="164391"/>
    <s v="Post-Project Submission - Saved as Draft"/>
    <n v="8321.2360000000008"/>
    <s v="Yes"/>
    <d v="2016-07-13T19:54:09"/>
    <s v="Q4 2020"/>
    <s v="Q4 2020"/>
    <s v="Q1 2021"/>
    <s v="TEMLAS APPARTMENTS INC"/>
    <s v="GAIL"/>
    <s v="JONES"/>
    <s v="7055601553"/>
    <s v="temlas@vianet.ca"/>
    <s v="901 LASALLE BLVD SUITE # 101"/>
    <m/>
    <m/>
    <s v="SUDBURY"/>
    <s v="P3A1X8"/>
    <s v="TEMLAS APPARTMENTS PHASE 2"/>
    <s v="Rental Apartment"/>
    <s v="901 LASALLE BLVD SUITE # 101 "/>
    <m/>
    <m/>
    <s v="SUDBURY"/>
    <s v="P3A1X8"/>
    <d v="2017-02-25T00:00:00"/>
    <s v="No"/>
    <m/>
    <m/>
    <m/>
    <m/>
    <m/>
    <m/>
    <m/>
    <m/>
    <n v="0"/>
    <n v="75647.600000000006"/>
    <x v="0"/>
  </r>
  <r>
    <s v="Greater Sudbury Hydro Inc."/>
    <s v="Retrofit"/>
    <n v="164392"/>
    <s v="Post-Project Submission - Submitted to LDC for Approval"/>
    <n v="8321.2360000000008"/>
    <s v="Yes"/>
    <d v="2016-07-13T20:12:41"/>
    <s v="Q4 2020"/>
    <s v="Q4 2020"/>
    <s v="Q1 2021"/>
    <s v="TEMLAS APPARTMENTS INC"/>
    <s v="GAIL"/>
    <s v="JONES"/>
    <s v="7055601553"/>
    <s v="temlas@vianet.ca"/>
    <s v="901 LASALLE BLVD SUITE # 101"/>
    <m/>
    <m/>
    <s v="SUDBURY"/>
    <s v="P3A1X8"/>
    <s v="TEMLAS APPARTMENTS PHASE 3"/>
    <s v="Rental Apartment"/>
    <s v="901 LASALLE BLVD SUITE # 101"/>
    <m/>
    <m/>
    <s v="SUDBURY"/>
    <s v="P3A1X8"/>
    <d v="2017-08-07T00:00:00"/>
    <s v="No"/>
    <m/>
    <m/>
    <m/>
    <m/>
    <m/>
    <m/>
    <m/>
    <m/>
    <n v="0"/>
    <n v="75647.600000000006"/>
    <x v="0"/>
  </r>
  <r>
    <s v="Greater Sudbury Hydro Inc."/>
    <s v="Retrofit"/>
    <n v="164926"/>
    <s v="Pre-Project Review - Application Pre-Approved by LDC"/>
    <n v="1155"/>
    <s v="Yes"/>
    <d v="2016-08-02T10:47:52"/>
    <s v="Q4 2019"/>
    <s v="Q4 2019"/>
    <s v="Q1 2020"/>
    <s v="Nickel City Insurance Brokers Inc."/>
    <s v="Russell"/>
    <s v="Fraser"/>
    <s v="7055666715"/>
    <s v="rfraser@pbnet.ca"/>
    <s v="754 Falconbridge"/>
    <m/>
    <m/>
    <s v="SUDBURY"/>
    <s v="P3A5X5"/>
    <s v="Nickel City Insurance Brokers Inc."/>
    <s v="Small Office"/>
    <s v="754 Falconbridge"/>
    <m/>
    <m/>
    <s v="SUDBURY"/>
    <s v="P3A5X5"/>
    <d v="2016-08-05T00:00:00"/>
    <s v="No"/>
    <m/>
    <m/>
    <s v="Cancel"/>
    <m/>
    <m/>
    <m/>
    <m/>
    <m/>
    <m/>
    <m/>
    <x v="2"/>
  </r>
  <r>
    <s v="Greater Sudbury Hydro Inc."/>
    <s v="Retrofit"/>
    <n v="164933"/>
    <s v="Pre-Project Review - Application Pre-Approved by LDC"/>
    <n v="8217.44"/>
    <s v="Yes"/>
    <d v="2016-08-02T13:15:22"/>
    <s v="Q4 2019"/>
    <s v="Q4 2019"/>
    <s v="Q1 2020"/>
    <s v="City of Greater Sudbury"/>
    <s v="Sajeev"/>
    <s v="Shivshankaran"/>
    <n v="7056774648"/>
    <s v="sajeev.shivshankaran@greatersudbury.ca"/>
    <s v="200 Brady Street"/>
    <m/>
    <m/>
    <s v="SUDBURY"/>
    <s v="P3A5P3"/>
    <s v="CAPREOL COMMUNITY CENTRE  ARENA  AND BANQUET HALL"/>
    <s v="Other please specify"/>
    <s v="20 MEEHAN AVENUE"/>
    <m/>
    <m/>
    <s v="Capereol"/>
    <s v="P0M1G0"/>
    <d v="2016-07-29T00:00:00"/>
    <s v="No"/>
    <m/>
    <m/>
    <n v="7480"/>
    <m/>
    <m/>
    <d v="2019-05-24T00:00:00"/>
    <m/>
    <m/>
    <n v="18.7"/>
    <n v="97339"/>
    <x v="0"/>
  </r>
  <r>
    <s v="Greater Sudbury Hydro Inc."/>
    <s v="Retrofit"/>
    <n v="165441"/>
    <s v="Pre-Project Review - Application Pre-Approved by LDC"/>
    <n v="1430.308"/>
    <s v="Yes"/>
    <d v="2016-08-16T17:59:13"/>
    <s v="Q4 2019"/>
    <s v="Q4 2019"/>
    <s v="Q1 2020"/>
    <s v="Silpaa Street Holdings Inc."/>
    <s v="Steve"/>
    <s v="Butera"/>
    <s v="9053711201"/>
    <s v="steveb@panoramicproperties.ca"/>
    <s v="9582 Beaverdams Road"/>
    <m/>
    <m/>
    <s v="Niagara Falls"/>
    <s v="L2E6S4"/>
    <s v="183 Silpaa Street"/>
    <s v="Warehouse/Wholesale"/>
    <s v="183 Silpaa"/>
    <m/>
    <m/>
    <s v="SUDBURY"/>
    <s v="P3B3E5"/>
    <d v="2016-08-22T00:00:00"/>
    <s v="No"/>
    <m/>
    <m/>
    <m/>
    <m/>
    <m/>
    <m/>
    <m/>
    <m/>
    <n v="1.3120000000000001"/>
    <n v="19445.580000000002"/>
    <x v="1"/>
  </r>
  <r>
    <s v="Greater Sudbury Hydro Inc."/>
    <s v="Retrofit"/>
    <n v="165502"/>
    <s v="Pre-Project Review - Returned by LDC for Applicant Edit(s)"/>
    <n v="2609.6400000000003"/>
    <s v="Yes"/>
    <d v="2016-08-17T22:23:31"/>
    <s v="Q3 2019"/>
    <s v="Q3 2019"/>
    <s v="Q4 2019"/>
    <s v="Pharma Plus Drugmarts Ltd."/>
    <s v="Randy"/>
    <s v="Grochowski"/>
    <s v="9055017833"/>
    <s v="RGrochowski@rexall.ca"/>
    <s v="5965 Coopers Avenue"/>
    <m/>
    <m/>
    <s v="Mississauga"/>
    <s v="L4Z1R9"/>
    <s v="Pharma Plus Drugmarts Ltd."/>
    <s v="Large  Retail"/>
    <s v="117 Cedar"/>
    <m/>
    <m/>
    <s v="SUDBURY"/>
    <s v="P3E1A9"/>
    <d v="2016-08-19T00:00:00"/>
    <s v="No"/>
    <m/>
    <m/>
    <m/>
    <m/>
    <m/>
    <m/>
    <m/>
    <m/>
    <n v="7.2526999999999999"/>
    <n v="41465.563199999997"/>
    <x v="0"/>
  </r>
  <r>
    <s v="Greater Sudbury Hydro Inc."/>
    <s v="Retrofit"/>
    <n v="166458"/>
    <s v="Post-Project Submission - Submitted to LDC for Approval"/>
    <n v="28375.589000000004"/>
    <s v="Yes"/>
    <d v="2016-09-19T10:43:27"/>
    <s v="Q4 2020"/>
    <s v="Q4 2020"/>
    <s v="Q1 2021"/>
    <s v="AU CHATEAU"/>
    <s v="HENRI "/>
    <s v="LAFLAMME"/>
    <s v="7057537109"/>
    <s v="henril@auchateau.ca"/>
    <s v="100 MICHAUD"/>
    <m/>
    <m/>
    <s v="Sturgeon Falls"/>
    <s v="P2B2Z4"/>
    <s v="AU CHATEAU"/>
    <s v="Social Housing Provider"/>
    <s v="709 COURSOL"/>
    <m/>
    <m/>
    <s v="Sturgeon Falls"/>
    <s v="P2B2Z4"/>
    <d v="2016-09-21T00:00:00"/>
    <s v="No"/>
    <s v="Heating Project, may need another year's worth of billing data for savings"/>
    <m/>
    <m/>
    <m/>
    <m/>
    <m/>
    <m/>
    <m/>
    <n v="0"/>
    <n v="254905"/>
    <x v="0"/>
  </r>
  <r>
    <s v="Greater Sudbury Hydro Inc."/>
    <s v="Retrofit"/>
    <n v="168152"/>
    <s v="Pre-Project Review - Application Pre-Approved by LDC"/>
    <n v="779.07500000000005"/>
    <s v="Yes"/>
    <d v="2016-10-27T14:19:43"/>
    <s v="Q4 2019"/>
    <s v="Q4 2019"/>
    <s v="Q1 2020"/>
    <s v="484649 Ontario Ltd."/>
    <s v="Paul"/>
    <s v="Kennedy"/>
    <s v="7055604667"/>
    <s v="goldwood@bell.net"/>
    <s v="2335 Lasalle Boulevard"/>
    <m/>
    <m/>
    <s v="SUDBURY"/>
    <s v="P3A2A9"/>
    <s v="2335 Lasalle Boulevard"/>
    <s v="Large  Retail"/>
    <s v="2335 Lasalle"/>
    <m/>
    <m/>
    <s v="SUDBURY"/>
    <s v="P3A2A9"/>
    <d v="2016-10-28T00:00:00"/>
    <s v="No"/>
    <m/>
    <m/>
    <m/>
    <m/>
    <m/>
    <m/>
    <m/>
    <m/>
    <n v="0"/>
    <n v="14164.92"/>
    <x v="1"/>
  </r>
  <r>
    <s v="Greater Sudbury Hydro Inc."/>
    <s v="Retrofit"/>
    <n v="169265"/>
    <s v="Pre-Project Review - Application Pre-Approved by LDC"/>
    <n v="3223.0550000000003"/>
    <s v="Yes"/>
    <d v="2016-11-21T11:30:06"/>
    <s v="Q2 2019"/>
    <s v="Q2 2019"/>
    <s v="Q3 2019"/>
    <s v="ASA Alloys"/>
    <s v="Tony "/>
    <s v="Capasso"/>
    <s v="7055226773"/>
    <s v="tcapasso@asaalloys.com"/>
    <s v="1351 Kelly Lake Road"/>
    <m/>
    <m/>
    <s v="SUDBURY"/>
    <s v="P3E5P5"/>
    <s v="ASA Alloys"/>
    <s v="Warehouse/Wholesale"/>
    <s v="1351 Kelly Lake"/>
    <m/>
    <m/>
    <s v="SUDBURY"/>
    <s v="P3E5P5"/>
    <d v="2016-11-25T00:00:00"/>
    <s v="No"/>
    <m/>
    <m/>
    <m/>
    <m/>
    <m/>
    <m/>
    <m/>
    <m/>
    <n v="7.2"/>
    <n v="36162"/>
    <x v="1"/>
  </r>
  <r>
    <s v="Greater Sudbury Hydro Inc."/>
    <s v="Retrofit"/>
    <n v="169992"/>
    <s v="Pre-Project Review - Application Pre-Approved by LDC"/>
    <n v="176.34100000000001"/>
    <s v="Yes"/>
    <d v="2016-12-06T10:13:37"/>
    <s v="Q4 2019"/>
    <s v="Q4 2019"/>
    <s v="Q1 2020"/>
    <s v="Gervais Restaurant Ltd."/>
    <s v="Eric A"/>
    <s v="Guenette"/>
    <s v="7057531520"/>
    <s v="ericaguenette75@hotmail.com"/>
    <s v="169 Front Street"/>
    <m/>
    <m/>
    <s v="Sturgeon Falls"/>
    <s v="P2B2A9"/>
    <s v="Gervais Restaurant"/>
    <s v="Restaurant"/>
    <s v="169 Front"/>
    <m/>
    <m/>
    <s v="SUDBURY"/>
    <s v="P2B2A9"/>
    <d v="2016-07-08T00:00:00"/>
    <s v="No"/>
    <m/>
    <m/>
    <s v="Cancel"/>
    <m/>
    <m/>
    <m/>
    <m/>
    <m/>
    <m/>
    <m/>
    <x v="2"/>
  </r>
  <r>
    <s v="Greater Sudbury Hydro Inc."/>
    <s v="Retrofit"/>
    <n v="170182"/>
    <s v="Pre-Project Review - Application Pre-Approved by LDC"/>
    <n v="1331"/>
    <s v="Yes"/>
    <d v="2016-12-08T13:27:51"/>
    <s v="Q4 2019"/>
    <s v="Q4 2019"/>
    <s v="Q1 2020"/>
    <s v="City of Greater Sudbury"/>
    <s v="Sajeev"/>
    <s v="Shivshankaran"/>
    <n v="7056774648"/>
    <s v="sajeev.shivshankaran@greatersudbury.ca"/>
    <s v="200 Brady Street"/>
    <m/>
    <m/>
    <s v="SUDBURY"/>
    <s v="P3A5P3"/>
    <s v="Energy Court"/>
    <s v="Other please specify"/>
    <s v="Lorne"/>
    <m/>
    <m/>
    <s v="SUDBURY"/>
    <s v="P3C4P2"/>
    <d v="2016-08-22T00:00:00"/>
    <s v="No"/>
    <m/>
    <m/>
    <m/>
    <m/>
    <m/>
    <m/>
    <m/>
    <m/>
    <n v="0"/>
    <n v="13398"/>
    <x v="1"/>
  </r>
  <r>
    <s v="Greater Sudbury Hydro Inc."/>
    <s v="Retrofit"/>
    <n v="170550"/>
    <s v="Pre-Project Review - Application Pre-Approved by LDC"/>
    <n v="2057"/>
    <s v="Yes"/>
    <d v="2016-12-16T08:42:55"/>
    <s v="Q2 2019"/>
    <s v="Q2 2019"/>
    <s v="Q3 2019"/>
    <s v="City of Greater Sudbury"/>
    <s v="Sajeev"/>
    <s v="Shivshankaran"/>
    <n v="7056774648"/>
    <s v="sajeev.shivshankaran@greatersudbury.ca"/>
    <s v="200 Brady Street"/>
    <m/>
    <m/>
    <s v="SUDBURY"/>
    <s v="P3A5P3"/>
    <s v="Robinson Playground"/>
    <s v="Government - Parks and Recreation"/>
    <s v="215 Cranbrook"/>
    <m/>
    <m/>
    <s v="SUDBURY"/>
    <s v="P3E2N4"/>
    <d v="2016-12-19T00:00:00"/>
    <s v="No"/>
    <m/>
    <m/>
    <n v="1870"/>
    <m/>
    <m/>
    <d v="2019-05-24T00:00:00"/>
    <m/>
    <m/>
    <n v="0"/>
    <n v="20706"/>
    <x v="1"/>
  </r>
  <r>
    <s v="Greater Sudbury Hydro Inc."/>
    <s v="Retrofit"/>
    <n v="170568"/>
    <s v="Pre-Project Review - Application Pre-Approved by LDC"/>
    <n v="1210"/>
    <s v="Yes"/>
    <d v="2016-12-16T13:15:08"/>
    <s v="Q4 2019"/>
    <s v="Q4 2019"/>
    <s v="Q1 2020"/>
    <s v="City of Greater Sudbury"/>
    <s v="Sajeev"/>
    <s v="Shivshankaran"/>
    <n v="7056774648"/>
    <s v="sajeev.shivshankaran@greatersudbury.ca"/>
    <s v="200 Brady Street"/>
    <m/>
    <m/>
    <s v="SUDBURY"/>
    <s v="P3A5P3"/>
    <s v="Adamsdale Park"/>
    <s v="Government - Parks and Recreation"/>
    <s v="2nd N"/>
    <m/>
    <m/>
    <s v="SUDBURY"/>
    <s v="P3B3M4"/>
    <d v="2017-01-05T00:00:00"/>
    <s v="No"/>
    <m/>
    <m/>
    <m/>
    <m/>
    <m/>
    <m/>
    <m/>
    <m/>
    <n v="0"/>
    <n v="12180"/>
    <x v="1"/>
  </r>
  <r>
    <s v="Greater Sudbury Hydro Inc."/>
    <s v="Retrofit"/>
    <n v="170576"/>
    <s v="Pre-Project Review - Application Pre-Approved by LDC"/>
    <n v="660"/>
    <s v="Yes"/>
    <d v="2016-12-16T14:13:41"/>
    <s v="Q4 2019"/>
    <s v="Q4 2019"/>
    <s v="Q1 2020"/>
    <s v="City of Greater Sudbury"/>
    <s v="Sajeev"/>
    <s v="Shivshankaran"/>
    <n v="7056774648"/>
    <s v="sajeev.shivshankaran@greatersudbury.ca"/>
    <s v="200 Brady Street"/>
    <m/>
    <m/>
    <s v="SUDBURY"/>
    <s v="P3A5P3"/>
    <s v="McLean Playground"/>
    <s v="Government - Parks and Recreation"/>
    <s v="345 McLean"/>
    <m/>
    <m/>
    <s v="SUDBURY"/>
    <s v="P3A1V3"/>
    <d v="2016-12-19T00:00:00"/>
    <s v="No"/>
    <m/>
    <m/>
    <n v="600"/>
    <m/>
    <m/>
    <d v="2019-05-24T00:00:00"/>
    <m/>
    <m/>
    <n v="0"/>
    <n v="6720"/>
    <x v="1"/>
  </r>
  <r>
    <s v="Greater Sudbury Hydro Inc."/>
    <s v="Retrofit"/>
    <n v="171556"/>
    <s v="Pre-Project Review - Application Pre-Approved by LDC"/>
    <n v="3844.5000000000005"/>
    <s v="Yes"/>
    <d v="2017-01-19T12:15:55"/>
    <s v="Q4 2019"/>
    <s v="Q4 2019"/>
    <s v="Q1 2020"/>
    <s v="Loblaws INC"/>
    <s v="Vishal"/>
    <s v="Gupta"/>
    <s v="9054592500"/>
    <s v="vishal.gupta@loblaw.ca"/>
    <s v="1 President's Choice Circle"/>
    <m/>
    <m/>
    <s v="Brampton"/>
    <s v="L6Y 5S5"/>
    <s v="Valu Mart #874"/>
    <s v="Large  Retail"/>
    <s v="24 Amanda "/>
    <m/>
    <m/>
    <s v="Coniston"/>
    <s v="P0M1M0"/>
    <d v="2017-02-06T00:00:00"/>
    <s v="No"/>
    <m/>
    <m/>
    <s v="Cancel"/>
    <m/>
    <m/>
    <m/>
    <m/>
    <m/>
    <m/>
    <m/>
    <x v="2"/>
  </r>
  <r>
    <s v="Greater Sudbury Hydro Inc."/>
    <s v="Retrofit"/>
    <n v="171955"/>
    <s v="Pre-Project Review - Application Pre-Approved by LDC"/>
    <n v="2281.84"/>
    <s v="Yes"/>
    <d v="2017-01-30T15:39:19"/>
    <s v="Q3 2019"/>
    <s v="Q3 2019"/>
    <s v="Q4 2019"/>
    <s v="Superior Propane"/>
    <s v="Lonnie"/>
    <s v="Duquette"/>
    <s v="7055667067"/>
    <s v="duquettel@superiorpropane.com"/>
    <s v="2475 Maley Drive"/>
    <m/>
    <m/>
    <s v="SUDBURY"/>
    <s v="P3A4S1"/>
    <s v="Superior Propane"/>
    <s v="Commercial Other- Please Specify"/>
    <s v="2475 Maley"/>
    <m/>
    <m/>
    <s v="SUDBURY"/>
    <s v="P3A4S1"/>
    <d v="2017-02-01T00:00:00"/>
    <s v="No"/>
    <m/>
    <m/>
    <m/>
    <m/>
    <m/>
    <m/>
    <m/>
    <m/>
    <n v="4.8"/>
    <n v="41488"/>
    <x v="1"/>
  </r>
  <r>
    <s v="Greater Sudbury Hydro Inc."/>
    <s v="Retrofit"/>
    <n v="172405"/>
    <s v="Pre-Project Review - Application Pre-Approved by LDC"/>
    <n v="1232"/>
    <s v="Yes"/>
    <d v="2017-02-09T09:35:30"/>
    <s v="Q2 2019"/>
    <s v="Q2 2019"/>
    <s v="Q3 2019"/>
    <s v="Health Sciences North"/>
    <s v="Jeff"/>
    <s v="Dunn"/>
    <s v="7055237100"/>
    <s v="jdunn@hsnsudbury.ca"/>
    <s v="41 Ramsey Lake Road"/>
    <m/>
    <m/>
    <s v="SUDBURY"/>
    <s v="P3E5J1"/>
    <s v="Health Sciences North Outpatient Centre"/>
    <s v="Hospital"/>
    <s v="865 Regent"/>
    <m/>
    <m/>
    <s v="SUDBURY"/>
    <s v="P3E3Y9"/>
    <d v="2017-02-17T00:00:00"/>
    <s v="No"/>
    <m/>
    <m/>
    <m/>
    <m/>
    <m/>
    <m/>
    <m/>
    <m/>
    <n v="0.83199999999999996"/>
    <n v="3822.2080000000001"/>
    <x v="0"/>
  </r>
  <r>
    <s v="Greater Sudbury Hydro Inc."/>
    <s v="Retrofit"/>
    <n v="173121"/>
    <s v="Pre-Project Review - Application Pre-Approved by LDC"/>
    <n v="2662"/>
    <s v="Yes"/>
    <d v="2017-02-24T13:47:03"/>
    <s v="Q4 2019"/>
    <s v="Q4 2019"/>
    <s v="Q1 2020"/>
    <s v="Health Sciences North"/>
    <s v="Jeff"/>
    <s v="Dunn"/>
    <s v="7055237100"/>
    <s v="jdunn@hsnsudbury.ca"/>
    <s v="41 Ramsey Lake Road"/>
    <m/>
    <m/>
    <s v="SUDBURY"/>
    <s v="P3E5J1"/>
    <s v="Health Sciences North Outpatient Centre"/>
    <s v="Hospital"/>
    <s v="865 Regent"/>
    <m/>
    <m/>
    <s v="SUDBURY"/>
    <s v="P3E3Y9"/>
    <d v="2017-03-03T00:00:00"/>
    <s v="No"/>
    <m/>
    <m/>
    <m/>
    <m/>
    <m/>
    <m/>
    <m/>
    <m/>
    <n v="0"/>
    <n v="27048"/>
    <x v="0"/>
  </r>
  <r>
    <s v="Greater Sudbury Hydro Inc."/>
    <s v="Retrofit"/>
    <n v="173293"/>
    <s v="Pre-Project Review - Application Pre-Approved by LDC"/>
    <n v="843.15000000000009"/>
    <s v="Yes"/>
    <d v="2017-03-01T11:06:31"/>
    <s v="Q4 2019"/>
    <s v="Q4 2019"/>
    <s v="Q1 2020"/>
    <s v="The Corporation of The Municipality of West Nipissing"/>
    <s v="Jonny"/>
    <s v="Belanger"/>
    <s v="7057532250"/>
    <s v="jbelanger@westnipissing.ca"/>
    <s v="225 Holditch Street"/>
    <m/>
    <m/>
    <s v="Sturgeon Falls"/>
    <s v="P2B1T1"/>
    <s v="Cache Bay Garage"/>
    <s v="Commercial Other- Please Specify"/>
    <s v="Old Mill "/>
    <m/>
    <m/>
    <s v="Cache Bay"/>
    <s v="P2B2N7"/>
    <d v="2017-02-27T00:00:00"/>
    <s v="No"/>
    <m/>
    <m/>
    <m/>
    <m/>
    <m/>
    <m/>
    <m/>
    <m/>
    <n v="1.5"/>
    <n v="15330"/>
    <x v="1"/>
  </r>
  <r>
    <s v="Greater Sudbury Hydro Inc."/>
    <s v="Retrofit"/>
    <n v="173849"/>
    <s v="Pre-Project Review - Application Pre-Approved by LDC"/>
    <n v="968.00000000000011"/>
    <s v="Yes"/>
    <d v="2017-03-10T15:43:21"/>
    <s v="Q4 2019"/>
    <s v="Q4 2019"/>
    <s v="Q1 2020"/>
    <s v="65 Larch Holdings Inc."/>
    <s v="Jim"/>
    <s v="Searle"/>
    <s v="4167499954"/>
    <s v="jsearle@primerealestategroup.ca)"/>
    <s v="200 Ronson Drive"/>
    <m/>
    <m/>
    <s v="Toronto"/>
    <s v="M9W5Z9"/>
    <s v="65 Larch Street"/>
    <s v="Commercial Other- Please Specify"/>
    <s v="65 Larch"/>
    <m/>
    <m/>
    <s v="SUDBURY"/>
    <s v="P3E1B8"/>
    <d v="2017-03-31T00:00:00"/>
    <s v="No"/>
    <m/>
    <m/>
    <m/>
    <m/>
    <m/>
    <m/>
    <m/>
    <m/>
    <n v="2.2000000000000002"/>
    <n v="6583"/>
    <x v="0"/>
  </r>
  <r>
    <s v="Greater Sudbury Hydro Inc."/>
    <s v="Retrofit"/>
    <n v="174845"/>
    <s v="Pre-Project Review - Application Pre-Approved by LDC"/>
    <n v="1629.5950000000003"/>
    <s v="Yes"/>
    <d v="2017-03-31T16:09:44"/>
    <s v="Q1 2020"/>
    <s v="Q1 2020"/>
    <s v="Q2 2020"/>
    <s v="Prosperi Holdings Ltd."/>
    <s v="John"/>
    <s v="Prosperi"/>
    <s v="7056731376"/>
    <s v="john@prosperi.ca"/>
    <s v="299 Willow Street"/>
    <m/>
    <m/>
    <s v="SUDBURY"/>
    <s v="P3C1K2"/>
    <s v="2141 Lasalle"/>
    <s v="Commercial Other- Please Specify"/>
    <s v="2141 Lasalle"/>
    <m/>
    <m/>
    <s v="SUDBURY"/>
    <s v="P3A2A3"/>
    <d v="2017-04-07T00:00:00"/>
    <s v="No"/>
    <m/>
    <m/>
    <m/>
    <m/>
    <m/>
    <m/>
    <m/>
    <m/>
    <n v="0"/>
    <n v="19085"/>
    <x v="1"/>
  </r>
  <r>
    <s v="Greater Sudbury Hydro Inc."/>
    <s v="Retrofit"/>
    <n v="175741"/>
    <s v="Pre-Project Review - Application Pre-Approved by LDC"/>
    <n v="660"/>
    <s v="Yes"/>
    <d v="2017-04-19T11:45:58"/>
    <s v="Q4 2019"/>
    <s v="Q4 2019"/>
    <s v="Q1 2020"/>
    <s v="2118239 Ontario Ltd. OA Expedia"/>
    <s v="Donna"/>
    <s v="Kotanko"/>
    <s v="8076237449"/>
    <s v="dkotanko@cruiseshipcenters.com"/>
    <s v="1186 Memorial Avenue"/>
    <m/>
    <m/>
    <s v="Thunder Bay"/>
    <s v="P7B5K5"/>
    <s v="Expedia Cruise Ship Centers"/>
    <s v="Small Office"/>
    <s v="900 Lasalle"/>
    <m/>
    <m/>
    <s v="SUDBURY"/>
    <s v="P3A5W8"/>
    <d v="2017-04-28T00:00:00"/>
    <s v="No"/>
    <m/>
    <m/>
    <m/>
    <m/>
    <m/>
    <m/>
    <m/>
    <m/>
    <n v="1.5"/>
    <n v="4239"/>
    <x v="1"/>
  </r>
  <r>
    <s v="Greater Sudbury Hydro Inc."/>
    <s v="Retrofit"/>
    <n v="176746"/>
    <s v="Pre-Project Review - Application Pre-Approved by LDC"/>
    <n v="8486.5"/>
    <s v="Yes"/>
    <d v="2017-05-04T11:48:34"/>
    <s v="Q4 2019"/>
    <s v="Q4 2019"/>
    <s v="Q1 2020"/>
    <s v="John Tripodi Limited OA Plumbing Warehouse"/>
    <s v="Carmen"/>
    <s v="Tripodi"/>
    <s v="7055661717"/>
    <s v="ctripodi@plumbingwarehouse.ca"/>
    <s v="1639 Lasalle, Sudbury"/>
    <m/>
    <m/>
    <s v="SUDBURY"/>
    <s v="P3A1Z8"/>
    <s v="Plumbing Warehouse"/>
    <s v="Large  Retail"/>
    <s v="1639 Lasalle"/>
    <m/>
    <m/>
    <s v="SUDBURY"/>
    <s v="P3A1Z8"/>
    <d v="2017-05-12T00:00:00"/>
    <s v="No"/>
    <m/>
    <m/>
    <m/>
    <m/>
    <m/>
    <m/>
    <m/>
    <m/>
    <n v="10.125"/>
    <n v="52038.807999999997"/>
    <x v="1"/>
  </r>
  <r>
    <s v="Greater Sudbury Hydro Inc."/>
    <s v="Retrofit"/>
    <n v="176759"/>
    <s v="Pre-Project Review - Application Pre-Approved by LDC"/>
    <n v="627"/>
    <s v="Yes"/>
    <d v="2017-05-04T13:49:17"/>
    <s v="Q4 2019"/>
    <s v="Q4 2019"/>
    <s v="Q1 2020"/>
    <s v="Fuel Multimedia"/>
    <s v="Deborah"/>
    <s v="Sauve"/>
    <s v="7059291265"/>
    <s v="deb@fuelmultimedia.ca"/>
    <s v="83 Durham, Sudbury"/>
    <m/>
    <m/>
    <s v="SUDBURY"/>
    <s v="P3E3M5"/>
    <s v="Fuel Multimedia"/>
    <s v="Small Office"/>
    <s v="83 Durham"/>
    <m/>
    <m/>
    <s v="SUDBURY"/>
    <s v="P3E3M5"/>
    <d v="2017-05-19T00:00:00"/>
    <s v="No"/>
    <m/>
    <m/>
    <n v="570"/>
    <n v="57"/>
    <d v="2019-04-18T00:00:00"/>
    <d v="2019-04-23T00:00:00"/>
    <d v="2019-04-01T00:00:00"/>
    <m/>
    <m/>
    <m/>
    <x v="2"/>
  </r>
  <r>
    <s v="Greater Sudbury Hydro Inc."/>
    <s v="Retrofit"/>
    <n v="177054"/>
    <s v="Post-Project Submission - Edit(s) Submitted to LDC for Approval"/>
    <n v="1364"/>
    <s v="Yes"/>
    <d v="2017-05-10T12:55:56"/>
    <s v="Q2 2020"/>
    <s v="Q2 2020"/>
    <s v="Q3 2020"/>
    <s v="FGL Sports Ltd."/>
    <s v="Scott"/>
    <s v="Suvanto"/>
    <s v="4037171327"/>
    <s v="scott.suvanto@fglsports.com"/>
    <s v="824 41 Street NE"/>
    <m/>
    <m/>
    <s v="Calgary"/>
    <s v="T2E3R3"/>
    <s v="FGL - SportChek 268"/>
    <s v="Large  Retail"/>
    <s v="Unit 51 - 1933 Regent"/>
    <m/>
    <m/>
    <s v="SUDBURY"/>
    <s v="P3E5R2"/>
    <d v="2017-06-01T00:00:00"/>
    <s v="No"/>
    <m/>
    <m/>
    <m/>
    <m/>
    <m/>
    <m/>
    <m/>
    <m/>
    <n v="3.1"/>
    <n v="11575"/>
    <x v="1"/>
  </r>
  <r>
    <s v="Greater Sudbury Hydro Inc."/>
    <s v="Retrofit"/>
    <n v="177160"/>
    <s v="Post-Project Submission - Edit(s) Submitted to LDC for Approval"/>
    <n v="2070.2000000000003"/>
    <s v="Yes"/>
    <d v="2017-05-12T09:32:16"/>
    <s v="Q2 2019"/>
    <s v="Q2 2019"/>
    <s v="Q3 2019"/>
    <s v="TD BANK GROUP"/>
    <s v="TRACEY"/>
    <s v="TIPPINS"/>
    <s v="6135134616"/>
    <s v="Tracey.Tippins@td.com"/>
    <s v="380 Wellington Street"/>
    <s v="10th Floor"/>
    <m/>
    <s v="London"/>
    <s v="N6A4S4"/>
    <s v="SUDBURY PLAZA"/>
    <s v="Large Office"/>
    <s v="1935 PARIS"/>
    <m/>
    <m/>
    <s v="SUDBURY"/>
    <s v="P3E3C6"/>
    <d v="2017-06-01T00:00:00"/>
    <s v="No"/>
    <m/>
    <m/>
    <m/>
    <m/>
    <m/>
    <m/>
    <m/>
    <m/>
    <n v="4.3600000000000003"/>
    <n v="19950.98"/>
    <x v="1"/>
  </r>
  <r>
    <s v="Greater Sudbury Hydro Inc."/>
    <s v="Retrofit"/>
    <n v="177226"/>
    <s v="Pre-Project Review - Application Pre-Approved by LDC"/>
    <n v="15411.000000000002"/>
    <s v="Yes"/>
    <d v="2017-05-13T20:57:25"/>
    <s v="Q3 2019"/>
    <s v="Q3 2019"/>
    <s v="Q4 2019"/>
    <s v="Loblaws INC"/>
    <s v="Vishal"/>
    <s v="Gupta"/>
    <s v="9054592500"/>
    <s v="vishal.gupta@loblaw.ca"/>
    <s v="1 President's Choice Circle"/>
    <m/>
    <m/>
    <s v="Brampton"/>
    <s v="L6Y 5S5"/>
    <s v="YIG #2671"/>
    <s v="Large  Retail"/>
    <s v="82 Lorne"/>
    <m/>
    <m/>
    <s v="SUDBURY"/>
    <s v="P3C4N8"/>
    <d v="2017-06-05T00:00:00"/>
    <s v="No"/>
    <m/>
    <m/>
    <s v="Cancel"/>
    <m/>
    <m/>
    <m/>
    <m/>
    <m/>
    <m/>
    <m/>
    <x v="2"/>
  </r>
  <r>
    <s v="Greater Sudbury Hydro Inc."/>
    <s v="Retrofit"/>
    <n v="177645"/>
    <s v="Post-Project Submission - Saved as Draft"/>
    <n v="21875.315000000002"/>
    <s v="Yes"/>
    <d v="2017-05-20T17:00:07"/>
    <s v="Q4 2019"/>
    <s v="Q4 2019"/>
    <s v="Q1 2020"/>
    <s v="Luxor Property Management Corp."/>
    <s v="Jay"/>
    <s v="Mancini"/>
    <s v="7056733000"/>
    <s v="jay@luxormanagement.ca"/>
    <s v="128 Pine Street"/>
    <s v="Unit 300"/>
    <m/>
    <s v="SUDBURY"/>
    <s v="P3C1X3"/>
    <s v="Claridge Center"/>
    <s v="Large Office"/>
    <s v="144 Pine "/>
    <m/>
    <m/>
    <s v="SUDBURY"/>
    <s v="P3C1X3"/>
    <d v="2017-05-30T00:00:00"/>
    <s v="No"/>
    <m/>
    <m/>
    <s v="Cancel"/>
    <m/>
    <m/>
    <m/>
    <m/>
    <m/>
    <m/>
    <m/>
    <x v="2"/>
  </r>
  <r>
    <s v="Greater Sudbury Hydro Inc."/>
    <s v="Retrofit"/>
    <n v="178024"/>
    <s v="Pre-Project Review - Application Pre-Approved by LDC"/>
    <n v="3229.6000000000004"/>
    <s v="Yes"/>
    <d v="2017-05-29T21:52:30"/>
    <s v="Q2 2019"/>
    <s v="Q2 2019"/>
    <s v="Q3 2019"/>
    <s v="TD BANK GROUP"/>
    <s v="TRACEY"/>
    <s v="TIPPINS"/>
    <s v="6135134616"/>
    <s v="Tracey.Tippins@td.com"/>
    <s v="380 Wellington Street"/>
    <s v="10th Floor"/>
    <m/>
    <s v="London"/>
    <s v="N6A4S4"/>
    <s v="TDA0662"/>
    <s v="Large Office"/>
    <s v="2208 LASALLE"/>
    <m/>
    <m/>
    <s v="SUDBURY"/>
    <s v="P3A2A8"/>
    <d v="2017-06-29T00:00:00"/>
    <s v="No"/>
    <m/>
    <m/>
    <n v="2280"/>
    <n v="949.60000000000036"/>
    <m/>
    <d v="2019-05-24T00:00:00"/>
    <d v="2019-05-01T00:00:00"/>
    <m/>
    <n v="4.78"/>
    <n v="19996.52"/>
    <x v="0"/>
  </r>
  <r>
    <s v="Greater Sudbury Hydro Inc."/>
    <s v="Retrofit"/>
    <n v="181877"/>
    <s v="Post-Project Submission - Saved as Draft"/>
    <n v="23524.215000000004"/>
    <s v="Yes"/>
    <d v="2017-08-15T11:36:20"/>
    <s v="Q4 2019"/>
    <s v="Q4 2019"/>
    <s v="Q1 2020"/>
    <s v="The Cora Group Inc."/>
    <s v="Kathleen"/>
    <s v="Walsh"/>
    <s v="5195702672"/>
    <s v="kwalsh@coragroup.com"/>
    <s v="43 Allen Street West"/>
    <m/>
    <m/>
    <s v="Waterloo"/>
    <s v="N2L2C9"/>
    <s v="THE CORA GROUP"/>
    <s v="Large Office"/>
    <s v="127 CEDAR "/>
    <m/>
    <m/>
    <s v="SUDBURY"/>
    <s v="P3E3M1"/>
    <d v="2017-08-21T00:00:00"/>
    <s v="No"/>
    <m/>
    <m/>
    <s v="Cancel"/>
    <m/>
    <m/>
    <m/>
    <m/>
    <m/>
    <m/>
    <m/>
    <x v="2"/>
  </r>
  <r>
    <s v="Greater Sudbury Hydro Inc."/>
    <s v="Retrofit"/>
    <n v="182757"/>
    <s v="Pre-Project Review - Application Pre-Approved by LDC"/>
    <n v="8597.6"/>
    <s v="Yes"/>
    <d v="2017-09-06T15:25:57"/>
    <s v="Q1 2020"/>
    <s v="Q1 2020"/>
    <s v="Q1 2020"/>
    <s v="Laurentian University"/>
    <s v="Aziz"/>
    <s v="Ahmed"/>
    <s v="7056751151"/>
    <s v="aahmed3@laurentian.ca"/>
    <s v="935 Ramsey Lake"/>
    <m/>
    <m/>
    <s v="SUDBURY"/>
    <s v="P3E2C6"/>
    <s v="Laurentian University"/>
    <s v="University/College"/>
    <s v="935 Ramsey Lake"/>
    <m/>
    <m/>
    <s v="SUDBURY"/>
    <s v="P3E2C6"/>
    <d v="2017-09-29T00:00:00"/>
    <s v="No"/>
    <m/>
    <m/>
    <m/>
    <m/>
    <m/>
    <m/>
    <m/>
    <m/>
    <n v="20.116"/>
    <n v="78550.176000000007"/>
    <x v="0"/>
  </r>
  <r>
    <s v="Greater Sudbury Hydro Inc."/>
    <s v="Retrofit"/>
    <n v="185033"/>
    <s v="Pre-Project Review - Application Pre-Approved by LDC"/>
    <n v="3388.0000000000005"/>
    <s v="Yes"/>
    <d v="2017-10-25T12:06:12"/>
    <s v="Q2 2019"/>
    <s v="Q2 2019"/>
    <s v="Q3 2019"/>
    <s v="Copper Cliff Curling Club"/>
    <s v="Gary"/>
    <s v="McDonald"/>
    <s v="7055619273"/>
    <s v="anngarymcdonald@gmail.com"/>
    <s v="39 Veterans, Copper CLiff"/>
    <m/>
    <m/>
    <s v="Copper Cliff"/>
    <s v="P0M1N0"/>
    <s v="Copper Cliff Curling Club"/>
    <s v="Entertainment/Sport"/>
    <s v="39 Veterans "/>
    <m/>
    <m/>
    <s v="Copper CLiff"/>
    <s v="P0M1N0"/>
    <d v="2017-11-10T00:00:00"/>
    <s v="No"/>
    <m/>
    <m/>
    <m/>
    <m/>
    <m/>
    <m/>
    <m/>
    <m/>
    <n v="7.7"/>
    <n v="44824"/>
    <x v="0"/>
  </r>
  <r>
    <s v="Greater Sudbury Hydro Inc."/>
    <s v="Retrofit"/>
    <n v="185799"/>
    <s v="Pre-Project Review - Application Pre-Approved by LDC"/>
    <n v="2898.5000000000005"/>
    <s v="Yes"/>
    <d v="2017-11-07T10:34:30"/>
    <s v="Q1 2020"/>
    <s v="Q1 2020"/>
    <s v="Q1 2020"/>
    <s v="Copper Cliff Curling Club"/>
    <s v="Gary"/>
    <s v="McDonald"/>
    <s v="7055619273"/>
    <s v="anngarymcdonald@gmail.com"/>
    <s v="39 Veterans, Copper CLiff"/>
    <m/>
    <m/>
    <s v="Copper Cliff"/>
    <s v="P0M1N0"/>
    <s v="Copper Cliff Curling Club"/>
    <s v="Entertainment/Sport"/>
    <s v="39 Veterans  "/>
    <s v="P.O. Box 867"/>
    <m/>
    <s v="Copper CLiff"/>
    <s v="P0M1N0"/>
    <d v="2017-11-24T00:00:00"/>
    <s v="No"/>
    <m/>
    <m/>
    <m/>
    <m/>
    <m/>
    <m/>
    <m/>
    <m/>
    <n v="2.9220000000000002"/>
    <n v="16275.794"/>
    <x v="0"/>
  </r>
  <r>
    <s v="Greater Sudbury Hydro Inc."/>
    <s v="Retrofit"/>
    <n v="186044"/>
    <s v="Pre-Project Review - Application Pre-Approved by LDC"/>
    <n v="1804.0000000000002"/>
    <s v="Yes"/>
    <d v="2017-11-10T13:00:47"/>
    <s v="Q3 2019"/>
    <s v="Q3 2019"/>
    <s v="Q4 2019"/>
    <s v="The Rainbow District School Board"/>
    <s v="Richard"/>
    <s v="Miller"/>
    <s v="7056743171"/>
    <s v="millerr@rainbowschools.ca"/>
    <s v="408 Wembley Drive"/>
    <m/>
    <m/>
    <s v="SUDBURY"/>
    <s v="P3E1P2"/>
    <s v="Sudbury Secondary School"/>
    <s v="School (K-12)"/>
    <s v="154 College"/>
    <m/>
    <m/>
    <s v="SUDBURY"/>
    <s v="P3C4Y2"/>
    <d v="2017-12-01T00:00:00"/>
    <s v="No"/>
    <m/>
    <m/>
    <m/>
    <m/>
    <m/>
    <m/>
    <m/>
    <m/>
    <n v="4.0999999999999996"/>
    <n v="14548"/>
    <x v="0"/>
  </r>
  <r>
    <s v="Greater Sudbury Hydro Inc."/>
    <s v="Retrofit"/>
    <n v="186151"/>
    <s v="Pre-Project Review - Application Pre-Approved by LDC"/>
    <n v="36190"/>
    <s v="Yes"/>
    <d v="2017-11-14T09:04:06"/>
    <s v="Q1 2020"/>
    <s v="Q1 2020"/>
    <s v="Q1 2020"/>
    <s v="The Rainbow District School Board"/>
    <s v="Richard"/>
    <s v="Miller"/>
    <s v="7056743171"/>
    <s v="millerr@rainbowschools.ca"/>
    <s v="408 Wembley Drive"/>
    <m/>
    <m/>
    <s v="SUDBURY"/>
    <s v="P3E1P2"/>
    <s v="Lockerby Composite School"/>
    <s v="School (K-12)"/>
    <s v="1391 Ramsey View"/>
    <m/>
    <m/>
    <s v="SUDBURY"/>
    <s v="P3E5T4"/>
    <d v="2017-11-24T00:00:00"/>
    <s v="No"/>
    <m/>
    <m/>
    <m/>
    <m/>
    <m/>
    <m/>
    <m/>
    <m/>
    <n v="47"/>
    <n v="215918"/>
    <x v="0"/>
  </r>
  <r>
    <s v="Greater Sudbury Hydro Inc."/>
    <s v="Retrofit"/>
    <n v="186204"/>
    <s v="Pre-Project Review - Application Pre-Approved by LDC"/>
    <n v="2477.2000000000003"/>
    <s v="Yes"/>
    <d v="2017-11-14T15:45:46"/>
    <s v="Q3 2019"/>
    <s v="Q3 2019"/>
    <s v="Q4 2019"/>
    <s v="Cast Construction Inc."/>
    <s v="Gerry"/>
    <s v="Castilloux"/>
    <s v="7059199889"/>
    <s v="castconstruction@bellnet.ca"/>
    <s v="916 Lapointe, Sudbury"/>
    <m/>
    <m/>
    <s v="SUDBURY"/>
    <s v="P3A5N8"/>
    <s v="Cast Construction"/>
    <s v="Commercial Other- Please Specify"/>
    <s v="916 Lapointe "/>
    <m/>
    <m/>
    <s v="SUDBURY"/>
    <s v="P3A5N8"/>
    <d v="2017-12-01T00:00:00"/>
    <s v="No"/>
    <m/>
    <m/>
    <m/>
    <m/>
    <m/>
    <m/>
    <m/>
    <m/>
    <n v="1.734"/>
    <n v="10824.758"/>
    <x v="1"/>
  </r>
  <r>
    <s v="Greater Sudbury Hydro Inc."/>
    <s v="Retrofit"/>
    <n v="186235"/>
    <s v="Pre-Project Review - Application Pre-Approved by LDC"/>
    <n v="444.15800000000002"/>
    <s v="Yes"/>
    <d v="2017-11-15T10:09:51"/>
    <s v="Q1 2020"/>
    <s v="Q1 2020"/>
    <s v="Q1 2020"/>
    <s v="Health Sciences North"/>
    <s v="Jeff"/>
    <s v="Dunn"/>
    <s v="7055237100"/>
    <s v="jdunn@hsnsudbury.ca"/>
    <s v="41 Ramsey Lake Road"/>
    <m/>
    <m/>
    <s v="SUDBURY"/>
    <s v="P3E5J1"/>
    <s v="Health Sciences North"/>
    <s v="Hospital"/>
    <s v="41 Ramsey Lake"/>
    <m/>
    <m/>
    <s v="SUDBURY"/>
    <s v="P3E5J1"/>
    <d v="2017-12-01T00:00:00"/>
    <s v="No"/>
    <m/>
    <m/>
    <m/>
    <m/>
    <m/>
    <m/>
    <m/>
    <m/>
    <n v="0"/>
    <n v="4037.8519999999999"/>
    <x v="0"/>
  </r>
  <r>
    <s v="Greater Sudbury Hydro Inc."/>
    <s v="Retrofit"/>
    <n v="186524"/>
    <s v="Pre-Project Review - Application Pre-Approved by LDC"/>
    <n v="1763.3000000000002"/>
    <s v="Yes"/>
    <d v="2017-11-21T15:33:48"/>
    <s v="Q4 2019"/>
    <s v="Q4 2019"/>
    <s v="Q1 2020"/>
    <s v="Ambassador Motor Hotel"/>
    <s v="Richard"/>
    <s v="Clement"/>
    <s v="7055663601"/>
    <s v="michael@ambassadorhotel.ca"/>
    <s v="225 Falconbridge Road"/>
    <m/>
    <m/>
    <s v="SUDBURY"/>
    <s v="P3A5K4"/>
    <s v="Ambassador Hotel"/>
    <s v="Hotel"/>
    <s v="225 Falconbridge"/>
    <m/>
    <m/>
    <s v="SUDBURY"/>
    <s v="P3A5K4"/>
    <d v="2017-12-08T00:00:00"/>
    <s v="No"/>
    <m/>
    <m/>
    <m/>
    <m/>
    <m/>
    <m/>
    <m/>
    <m/>
    <n v="0.4"/>
    <n v="19705"/>
    <x v="0"/>
  </r>
  <r>
    <s v="Greater Sudbury Hydro Inc."/>
    <s v="Retrofit"/>
    <n v="186967"/>
    <s v="Pre-Project Review - Application Pre-Approved by LDC"/>
    <n v="4772.4050000000007"/>
    <s v="Yes"/>
    <d v="2017-11-29T14:16:08"/>
    <s v="Q2 2019"/>
    <s v="Q2 2019"/>
    <s v="Q3 2019"/>
    <s v="Cambrian insurance"/>
    <s v="Jim"/>
    <s v="Smith"/>
    <s v="7056911117"/>
    <s v="jsmith@cambrianinsurance.com"/>
    <s v="130 Paris Street"/>
    <m/>
    <m/>
    <s v="SUDBURY"/>
    <s v="P3E3E1"/>
    <s v="Cambrian Insurance"/>
    <s v="Small Office"/>
    <s v="130 Paris "/>
    <m/>
    <m/>
    <s v="SUDBURY"/>
    <s v="P3E3E1"/>
    <d v="2017-12-07T00:00:00"/>
    <s v="No"/>
    <m/>
    <m/>
    <m/>
    <m/>
    <m/>
    <m/>
    <m/>
    <m/>
    <n v="6.008"/>
    <n v="33804.286999999997"/>
    <x v="1"/>
  </r>
  <r>
    <s v="Greater Sudbury Hydro Inc."/>
    <s v="Retrofit"/>
    <n v="186982"/>
    <s v="Pre-Project Review - Application Pre-Approved by LDC"/>
    <n v="2458.5"/>
    <s v="Yes"/>
    <d v="2017-11-29T16:31:16"/>
    <s v="Q3 2019"/>
    <s v="Q3 2019"/>
    <s v="Q4 2019"/>
    <s v="Towneplace Suites"/>
    <s v="Kevin"/>
    <s v="Moffat"/>
    <s v="7055257700"/>
    <s v="kmoffat@towneplacesudbury.com"/>
    <s v="1710 The Kingsway"/>
    <m/>
    <m/>
    <s v="SUDBURY"/>
    <s v="P3B0E4"/>
    <s v="Towneplace Suites Sudbury"/>
    <s v="Hotel"/>
    <s v="1710 The Kingsway"/>
    <m/>
    <m/>
    <s v="SUDBURY"/>
    <s v="P3B0E4"/>
    <d v="2017-12-11T00:00:00"/>
    <s v="No"/>
    <m/>
    <m/>
    <m/>
    <m/>
    <m/>
    <m/>
    <m/>
    <m/>
    <n v="1.698"/>
    <n v="24174.966"/>
    <x v="0"/>
  </r>
  <r>
    <s v="Greater Sudbury Hydro Inc."/>
    <s v="Retrofit"/>
    <n v="187156"/>
    <s v="Pre-Project Review - Application Pre-Approved by LDC"/>
    <n v="708.40000000000009"/>
    <s v="Yes"/>
    <d v="2017-12-04T11:40:56"/>
    <s v="Q1 2020"/>
    <s v="Q1 2020"/>
    <s v="Q1 2020"/>
    <s v="Nesci's Catering Limited"/>
    <s v="Ryan"/>
    <s v="Nesci"/>
    <s v="7055621774"/>
    <s v="ryan@thenescigroup.com"/>
    <s v="1323 Martindale Road"/>
    <m/>
    <m/>
    <s v="SUDBURY"/>
    <s v="P3E4J7"/>
    <s v="DA Fine Meats"/>
    <s v="Commercial Other- Please Specify"/>
    <s v="1885 Paris"/>
    <m/>
    <m/>
    <s v="SUDBURY"/>
    <s v="P3E3C5"/>
    <d v="2017-12-15T00:00:00"/>
    <s v="No"/>
    <m/>
    <m/>
    <s v="Cancel"/>
    <m/>
    <m/>
    <m/>
    <m/>
    <m/>
    <m/>
    <m/>
    <x v="2"/>
  </r>
  <r>
    <s v="Greater Sudbury Hydro Inc."/>
    <s v="Retrofit"/>
    <n v="187655"/>
    <s v="Pre-Project Review - Application Pre-Approved by LDC"/>
    <n v="1837.0000000000002"/>
    <s v="Yes"/>
    <d v="2017-12-12T14:52:58"/>
    <s v="Q4 2019"/>
    <s v="Q4 2019"/>
    <s v="Q1 2020"/>
    <s v="Acuren Group Inc"/>
    <s v="Denis"/>
    <s v="Boudreau"/>
    <s v="7055221849"/>
    <s v="dboudreau@acuren.com"/>
    <s v="1351C Kelly Lake Road"/>
    <m/>
    <m/>
    <s v="SUDBURY"/>
    <s v="P3E5P5"/>
    <s v="Acuren"/>
    <s v="Commercial Other- Please Specify"/>
    <s v="1351C Kelly Lake "/>
    <m/>
    <m/>
    <s v="SUDBURY"/>
    <s v="P3E5P5"/>
    <d v="2017-12-29T00:00:00"/>
    <s v="No"/>
    <m/>
    <m/>
    <s v="Cancel"/>
    <m/>
    <m/>
    <m/>
    <m/>
    <m/>
    <m/>
    <m/>
    <x v="2"/>
  </r>
  <r>
    <s v="Greater Sudbury Hydro Inc."/>
    <s v="Retrofit"/>
    <n v="187907"/>
    <s v="Pre-Project Review - Application Pre-Approved by LDC"/>
    <n v="1078"/>
    <s v="Yes"/>
    <d v="2017-12-17T11:12:43"/>
    <s v="Q1 2020"/>
    <s v="Q1 2020"/>
    <s v="Q1 2020"/>
    <s v="Luxor Property Management Corp."/>
    <s v="Jay"/>
    <s v="Mancini"/>
    <s v="7056733000"/>
    <s v="jay@luxormanagement.ca"/>
    <s v="128 Pine Street"/>
    <s v="Unit 300"/>
    <m/>
    <s v="SUDBURY"/>
    <s v="P3C1X3"/>
    <s v="Lasalle Mall #2"/>
    <s v="Small Retail"/>
    <s v="1486 Lasalle"/>
    <m/>
    <m/>
    <s v="SUDBURY"/>
    <s v="P3A1Z7"/>
    <d v="2017-12-28T00:00:00"/>
    <s v="No"/>
    <m/>
    <m/>
    <m/>
    <m/>
    <m/>
    <m/>
    <m/>
    <m/>
    <n v="0"/>
    <n v="10911.6"/>
    <x v="0"/>
  </r>
  <r>
    <s v="Greater Sudbury Hydro Inc."/>
    <s v="Retrofit"/>
    <n v="188233"/>
    <s v="Pre-Project Review - Application Pre-Approved by LDC"/>
    <n v="1383.25"/>
    <s v="Yes"/>
    <d v="2017-12-28T08:42:49"/>
    <s v="Q1 2020"/>
    <s v="Q1 2020"/>
    <s v="Q2 2020"/>
    <s v="Able Rental"/>
    <s v="Terry"/>
    <s v="Morin"/>
    <s v="7055252253"/>
    <s v="TMORIN@ABLERENTAL.CA"/>
    <s v="885 Lapointe"/>
    <m/>
    <m/>
    <s v="SUDBURY"/>
    <s v="P3A5N8"/>
    <s v="Able Rental Interior"/>
    <s v="Small Retail"/>
    <s v="885 Lapointe"/>
    <m/>
    <m/>
    <s v="SUDBURY"/>
    <s v="P3A5N8"/>
    <d v="2018-01-05T00:00:00"/>
    <s v="No"/>
    <m/>
    <m/>
    <m/>
    <m/>
    <m/>
    <m/>
    <m/>
    <m/>
    <n v="1.7250000000000001"/>
    <n v="8506.6"/>
    <x v="1"/>
  </r>
  <r>
    <s v="Greater Sudbury Hydro Inc."/>
    <s v="Retrofit"/>
    <n v="188286"/>
    <s v="Pre-Project Review - Application Pre-Approved by LDC"/>
    <n v="5500"/>
    <s v="Yes"/>
    <d v="2018-01-02T08:40:42"/>
    <s v="Q1 2020"/>
    <s v="Q1 2020"/>
    <s v="Q1 2020"/>
    <s v="The Rainbow District School Board"/>
    <s v="Richard"/>
    <s v="Miller"/>
    <s v="7056743171"/>
    <s v="millerr@rainbowschools.ca"/>
    <s v="408 Wembley Drive"/>
    <m/>
    <m/>
    <s v="SUDBURY"/>
    <s v="P3E1P2"/>
    <s v="Adamsdale Public School"/>
    <s v="School (K-12)"/>
    <s v="181 First"/>
    <m/>
    <m/>
    <s v="SUDBURY"/>
    <s v="P3B3L3"/>
    <d v="2017-12-29T00:00:00"/>
    <s v="No"/>
    <m/>
    <m/>
    <m/>
    <m/>
    <m/>
    <m/>
    <m/>
    <m/>
    <n v="0"/>
    <n v="58308.6"/>
    <x v="1"/>
  </r>
  <r>
    <s v="Greater Sudbury Hydro Inc."/>
    <s v="Retrofit"/>
    <n v="189093"/>
    <s v="Pre-Project Review - Application Pre-Approved by LDC"/>
    <n v="6166.6"/>
    <s v="Yes"/>
    <d v="2018-01-22T11:52:14"/>
    <s v="Q1 2020"/>
    <s v="Q1 2020"/>
    <s v="Q1 2020"/>
    <s v="Sleep Shop Sudbury Inc"/>
    <s v="Gaston"/>
    <s v="Montpellier"/>
    <s v="7055668918"/>
    <s v="bedroom@eastlink.ca"/>
    <s v="920 NEWAGTE AVENUE"/>
    <m/>
    <m/>
    <s v="SUDBURY"/>
    <s v="P3A5J9"/>
    <s v="The Sleep Shop"/>
    <s v="Small Retail"/>
    <s v="920 NEWAGTE "/>
    <m/>
    <m/>
    <s v="SUDBURY"/>
    <s v="P3A5J9"/>
    <d v="2018-02-05T00:00:00"/>
    <s v="No"/>
    <m/>
    <m/>
    <m/>
    <m/>
    <m/>
    <m/>
    <m/>
    <m/>
    <n v="3.2650000000000001"/>
    <n v="19313.761999999999"/>
    <x v="1"/>
  </r>
  <r>
    <s v="Greater Sudbury Hydro Inc."/>
    <s v="Retrofit"/>
    <n v="189184"/>
    <s v="Pre-Project Review - Application Pre-Approved by LDC"/>
    <n v="935.00000000000011"/>
    <s v="Yes"/>
    <d v="2018-01-24T09:28:36"/>
    <s v="Q1 2020"/>
    <s v="Q1 2020"/>
    <s v="Q2 2020"/>
    <s v="Witrak Auto Specialties"/>
    <s v="Eryn"/>
    <s v="Witrak"/>
    <s v="7055669870"/>
    <s v="eryn@witrak.com"/>
    <s v="1465 Bancroft Drive"/>
    <m/>
    <m/>
    <s v="SUDBURY"/>
    <s v="P3B1R6"/>
    <s v="Witrak Auto Rental Shop"/>
    <s v="Commercial Other- Please Specify"/>
    <s v="282 Lasalle"/>
    <m/>
    <m/>
    <s v="SUDBURY"/>
    <s v="P3A1W6"/>
    <d v="2018-02-02T00:00:00"/>
    <s v="No"/>
    <m/>
    <m/>
    <m/>
    <m/>
    <m/>
    <m/>
    <m/>
    <m/>
    <n v="0.53"/>
    <n v="2436.6579999999999"/>
    <x v="1"/>
  </r>
  <r>
    <s v="Greater Sudbury Hydro Inc."/>
    <s v="Retrofit"/>
    <n v="189584"/>
    <s v="Pre-Project Review - Application Pre-Approved by LDC"/>
    <n v="4286.7000000000007"/>
    <s v="Yes"/>
    <d v="2018-02-02T14:20:18"/>
    <s v="Q3 2019"/>
    <s v="Q3 2019"/>
    <s v="Q4 2019"/>
    <s v="Rogers Communications"/>
    <s v="Azin"/>
    <s v="Validipak"/>
    <s v="6476283674"/>
    <s v="Azin.Validipak@rci.rogers.com"/>
    <s v="8200 Dixie Road"/>
    <m/>
    <m/>
    <s v="Brampton"/>
    <s v="L6T0C1"/>
    <s v="Rogers Shelter Switch Site Sudbury"/>
    <s v="Commercial Other- Please Specify"/>
    <s v="2751 Lasalle Blvd"/>
    <m/>
    <m/>
    <s v="SUDBURY"/>
    <s v="P0M1M0"/>
    <d v="2018-02-15T00:00:00"/>
    <s v="No"/>
    <m/>
    <m/>
    <m/>
    <m/>
    <m/>
    <m/>
    <m/>
    <m/>
    <n v="4.4400000000000004"/>
    <n v="38970"/>
    <x v="1"/>
  </r>
  <r>
    <s v="Greater Sudbury Hydro Inc."/>
    <s v="Retrofit"/>
    <n v="189790"/>
    <s v="Pre-Project Review - Application Pre-Approved by LDC"/>
    <n v="924.00000000000011"/>
    <s v="Yes"/>
    <d v="2018-02-07T13:56:22"/>
    <s v="Q2 2019"/>
    <s v="Q2 2019"/>
    <s v="Q3 2019"/>
    <s v="1168001 Ontario Limited OA Skater's Edge"/>
    <s v="Ann"/>
    <s v="Madore"/>
    <s v="7052225867"/>
    <s v="office@jumpsudbury.ca"/>
    <s v="1338 Kingsway"/>
    <m/>
    <m/>
    <s v="SUDBURY"/>
    <s v="P3E2B8"/>
    <s v="Skater's Edge"/>
    <s v="Large  Retail"/>
    <s v="1338 Kingsway"/>
    <m/>
    <m/>
    <s v="SUDBURY"/>
    <s v="P3E2B8"/>
    <d v="2018-02-09T00:00:00"/>
    <s v="No"/>
    <m/>
    <m/>
    <m/>
    <m/>
    <m/>
    <m/>
    <m/>
    <m/>
    <n v="2.1"/>
    <n v="8805"/>
    <x v="1"/>
  </r>
  <r>
    <s v="Greater Sudbury Hydro Inc."/>
    <s v="Retrofit"/>
    <n v="190010"/>
    <s v="Post-Project Submission - Saved as Draft"/>
    <n v="21286.100000000002"/>
    <s v="Yes"/>
    <d v="2018-02-12T16:50:29"/>
    <s v="Q2 2020"/>
    <s v="Q2 2020"/>
    <s v="Q3 2020"/>
    <s v="Luxor Management Inc."/>
    <s v="Joe"/>
    <s v="Zito"/>
    <s v="7056733000"/>
    <s v="joez@luxormanagement.ca"/>
    <s v="128 Pine Street"/>
    <s v="Unit 300"/>
    <m/>
    <s v="SUDBURY"/>
    <s v="P3C1X9"/>
    <s v="144 Pine Street"/>
    <s v="Small Office"/>
    <s v="144 Pine"/>
    <m/>
    <m/>
    <s v="SUDBURY"/>
    <s v="P3C1X3"/>
    <d v="2018-02-19T00:00:00"/>
    <s v="No"/>
    <m/>
    <m/>
    <m/>
    <m/>
    <m/>
    <m/>
    <m/>
    <m/>
    <n v="29.997"/>
    <n v="138863.53700000001"/>
    <x v="0"/>
  </r>
  <r>
    <s v="Greater Sudbury Hydro Inc."/>
    <s v="Retrofit"/>
    <n v="190165"/>
    <s v="Post-Project Submission - Saved as Draft"/>
    <n v="2926.0000000000005"/>
    <s v="Yes"/>
    <d v="2018-02-15T12:27:43"/>
    <s v="Q3 2020"/>
    <s v="Q3 2020"/>
    <s v="Q3 2020"/>
    <s v="1277860 Ontario Inc End of the Roll"/>
    <s v="Peter"/>
    <s v="Michelutti"/>
    <s v="7055609471"/>
    <s v="sudbury@endoftheroll.com"/>
    <s v="918 Barrydowne Road"/>
    <m/>
    <m/>
    <s v="SUDBURY"/>
    <s v="P3A3V2"/>
    <s v="End of the Roll Back Store"/>
    <s v="Large  Retail"/>
    <s v="918 Barrydowne"/>
    <m/>
    <m/>
    <s v="SUDBURY"/>
    <s v="P3A3V2"/>
    <d v="2018-02-09T00:00:00"/>
    <s v="No"/>
    <m/>
    <m/>
    <m/>
    <m/>
    <m/>
    <m/>
    <m/>
    <m/>
    <n v="3.8"/>
    <n v="17457.2"/>
    <x v="1"/>
  </r>
  <r>
    <s v="Greater Sudbury Hydro Inc."/>
    <s v="Retrofit"/>
    <n v="190753"/>
    <s v="Post-Project Submission - Submitted to LDC for Approval"/>
    <n v="10012.607000000002"/>
    <s v="Yes"/>
    <d v="2018-03-01T14:44:01"/>
    <s v="Q4 2020"/>
    <s v="Q4 2020"/>
    <s v="Q1 2021"/>
    <s v="Health Science North"/>
    <s v="Paul"/>
    <s v="Potvin"/>
    <s v="7055237100"/>
    <s v="ppotvin@hsnsudbury.ca"/>
    <s v="865 Regent"/>
    <m/>
    <m/>
    <s v="SUDBURY"/>
    <s v="P3E5J1"/>
    <s v="Health Science North SOC"/>
    <s v="Hospital"/>
    <s v="865 Regent"/>
    <m/>
    <m/>
    <s v="SUDBURY"/>
    <s v="P3E3Y9"/>
    <d v="2018-03-23T00:00:00"/>
    <s v="No"/>
    <m/>
    <m/>
    <n v="9102.3700000000008"/>
    <n v="910.23700000000099"/>
    <m/>
    <d v="2019-04-23T00:00:00"/>
    <d v="2019-04-01T00:00:00"/>
    <m/>
    <n v="0"/>
    <n v="71023.7"/>
    <x v="0"/>
  </r>
  <r>
    <s v="Greater Sudbury Hydro Inc."/>
    <s v="Retrofit"/>
    <n v="191027"/>
    <s v="Pre-Project Review - Application Pre-Approved by LDC"/>
    <n v="7045.6100000000006"/>
    <s v="Yes"/>
    <d v="2018-03-07T13:15:50"/>
    <s v="Q1 2020"/>
    <s v="Q1 2020"/>
    <s v="Q1 2020"/>
    <s v="Health Sciences North"/>
    <s v="Jeff"/>
    <s v="Dunn"/>
    <s v="7055237100"/>
    <s v="jdunn@hsnsudbury.ca"/>
    <s v="41 Ramsey Lake Road"/>
    <m/>
    <m/>
    <s v="SUDBURY"/>
    <s v="P3E5J1"/>
    <s v="Health Sciences North Kirkwood Site"/>
    <s v="Hospital"/>
    <s v="680 Kirkwood"/>
    <m/>
    <m/>
    <s v="SUDBURY"/>
    <s v="P3E1X3"/>
    <d v="2018-02-02T00:00:00"/>
    <s v="No"/>
    <m/>
    <m/>
    <m/>
    <m/>
    <m/>
    <m/>
    <m/>
    <m/>
    <n v="0"/>
    <n v="64051.05"/>
    <x v="0"/>
  </r>
  <r>
    <s v="Greater Sudbury Hydro Inc."/>
    <s v="Retrofit"/>
    <n v="191271"/>
    <s v="Pre-Project Review - Application Pre-Approved by LDC"/>
    <n v="1540.0000000000002"/>
    <s v="Yes"/>
    <d v="2018-03-13T09:28:13"/>
    <s v="Q3 2019"/>
    <s v="Q3 2019"/>
    <s v="Q4 2019"/>
    <s v="Brady Storage Solutions"/>
    <s v="Melanie"/>
    <s v="Pelletier"/>
    <s v="7052222220"/>
    <s v="melanie@bradystorage.ca"/>
    <s v="20 Brady Street"/>
    <m/>
    <m/>
    <s v="SUDBURY"/>
    <s v="P3E6E1"/>
    <s v="Brady Storage"/>
    <s v="Commercial Other- Please Specify"/>
    <s v="20 Brady"/>
    <m/>
    <m/>
    <s v="SUDBURY"/>
    <s v="P3E6E1"/>
    <d v="2018-03-30T00:00:00"/>
    <s v="No"/>
    <m/>
    <m/>
    <n v="1400"/>
    <n v="140.00000000000023"/>
    <m/>
    <m/>
    <d v="2019-05-01T00:00:00"/>
    <m/>
    <n v="0"/>
    <n v="16346.4"/>
    <x v="1"/>
  </r>
  <r>
    <s v="Greater Sudbury Hydro Inc."/>
    <s v="Retrofit"/>
    <n v="191750"/>
    <s v="Pre-Project Review - Application Pre-Approved by LDC"/>
    <n v="1188"/>
    <s v="Yes"/>
    <d v="2018-03-22T09:05:52"/>
    <s v="Q2 2020"/>
    <s v="Q2 2020"/>
    <s v="Q3 2020"/>
    <s v="Cecchetto and Sons Limited"/>
    <s v="Dennis"/>
    <s v="Cecchetto"/>
    <s v="7056265614"/>
    <s v="dennis@cecchettoandsons.com"/>
    <s v="6 Sutherland"/>
    <m/>
    <m/>
    <s v="SUDBURY"/>
    <s v="P3C3A6"/>
    <s v="Cecchetto and Sons"/>
    <s v="Commercial Other- Please Specify"/>
    <s v="6 Sutherland"/>
    <m/>
    <m/>
    <s v="SUDBURY"/>
    <s v="P3C3A6"/>
    <d v="2018-03-26T00:00:00"/>
    <s v="No"/>
    <m/>
    <m/>
    <m/>
    <m/>
    <m/>
    <m/>
    <m/>
    <m/>
    <n v="2.7"/>
    <n v="10149"/>
    <x v="1"/>
  </r>
  <r>
    <s v="Greater Sudbury Hydro Inc."/>
    <s v="Retrofit"/>
    <n v="191870"/>
    <s v="Pre-Project Review - Application Pre-Approved by LDC"/>
    <n v="1188"/>
    <s v="Yes"/>
    <d v="2018-03-26T10:19:39"/>
    <s v="Q2 2020"/>
    <s v="Q2 2020"/>
    <s v="Q3 2020"/>
    <s v="Westlund"/>
    <s v="Jason"/>
    <s v="Onucki"/>
    <s v="7056753626"/>
    <s v="jonucki@westlundpvf.com"/>
    <s v="1367 Kelly Lake"/>
    <m/>
    <m/>
    <s v="SUDBURY"/>
    <s v="P3E5P5"/>
    <s v="Westlund"/>
    <s v="Warehouse/Wholesale"/>
    <s v="1367 Kelly Lake"/>
    <m/>
    <m/>
    <s v="SUDBURY"/>
    <s v="P3E5P5"/>
    <d v="2018-04-02T00:00:00"/>
    <s v="No"/>
    <m/>
    <m/>
    <m/>
    <m/>
    <m/>
    <m/>
    <m/>
    <m/>
    <n v="2.7"/>
    <n v="10480"/>
    <x v="1"/>
  </r>
  <r>
    <s v="Greater Sudbury Hydro Inc."/>
    <s v="Retrofit"/>
    <n v="191987"/>
    <s v="Pre-Project Review - Application Pre-Approved by LDC"/>
    <n v="2548.7550000000006"/>
    <s v="Yes"/>
    <d v="2018-03-28T09:50:10"/>
    <s v="Q3 2019"/>
    <s v="Q3 2019"/>
    <s v="Q4 2019"/>
    <s v="Near North District School Board"/>
    <s v="Stephen"/>
    <s v="Sutton"/>
    <s v="7058408210"/>
    <s v="stephen.sutton@nearnorthschools.ca"/>
    <s v="963 Airport Road NE"/>
    <m/>
    <m/>
    <s v="North Bay"/>
    <s v="P1B8H1"/>
    <s v="Northern Secondary School"/>
    <s v="School (K-12)"/>
    <s v="175 Ethel"/>
    <m/>
    <m/>
    <s v="Sturgeon Falls"/>
    <s v="P2B2Z8"/>
    <d v="2018-04-06T00:00:00"/>
    <s v="No"/>
    <m/>
    <m/>
    <m/>
    <m/>
    <m/>
    <m/>
    <m/>
    <m/>
    <n v="1.5"/>
    <n v="38131.248"/>
    <x v="0"/>
  </r>
  <r>
    <s v="Greater Sudbury Hydro Inc."/>
    <s v="Retrofit"/>
    <n v="193300"/>
    <s v="Pre-Project Review - Application Pre-Approved by LDC"/>
    <n v="4025.4940000000001"/>
    <s v="Yes"/>
    <d v="2018-04-27T16:13:21"/>
    <s v="Q2 2019"/>
    <s v="Q2 2019"/>
    <s v="Q3 2019"/>
    <s v="March of Dimes Canada Non Profit Housing Corp"/>
    <s v="Sattie"/>
    <s v="Sawh"/>
    <s v="9058457412"/>
    <s v="ssawh@marchofdimes.ca"/>
    <s v="10 Overlea Boulevard"/>
    <m/>
    <m/>
    <s v="Toronto"/>
    <s v="M4H1A4"/>
    <s v="March of Dimes"/>
    <s v="Social Housing Provider"/>
    <s v="2915 Bancroft"/>
    <m/>
    <m/>
    <s v="SUDBURY"/>
    <s v="P3B1T8"/>
    <d v="2018-05-04T00:00:00"/>
    <s v="No"/>
    <m/>
    <m/>
    <m/>
    <m/>
    <m/>
    <m/>
    <m/>
    <m/>
    <n v="7.86"/>
    <n v="48670.93"/>
    <x v="1"/>
  </r>
  <r>
    <s v="Greater Sudbury Hydro Inc."/>
    <s v="Retrofit"/>
    <n v="193383"/>
    <s v="Pre-Project Review - Application Pre-Approved by LDC"/>
    <n v="3476.0000000000005"/>
    <s v="Yes"/>
    <d v="2018-04-30T16:19:00"/>
    <s v="Q3 2019"/>
    <s v="Q3 2019"/>
    <s v="Q4 2019"/>
    <s v="Rastall Mine Supply"/>
    <s v="Tom"/>
    <s v="Primeau"/>
    <s v="7056752431"/>
    <s v="tprimeau@rastallcorp.com"/>
    <s v="268 Hemlock"/>
    <m/>
    <m/>
    <s v="SUDBURY"/>
    <s v="P3C1H9"/>
    <s v="Rastall Nut and Bolt"/>
    <s v="Warehouse/Wholesale"/>
    <s v="268 Hemlock"/>
    <m/>
    <m/>
    <s v="SUDBURY"/>
    <s v="P3C1H9"/>
    <d v="2018-05-04T00:00:00"/>
    <s v="No"/>
    <m/>
    <m/>
    <m/>
    <m/>
    <m/>
    <m/>
    <m/>
    <m/>
    <n v="7.9"/>
    <n v="26096"/>
    <x v="1"/>
  </r>
  <r>
    <s v="Greater Sudbury Hydro Inc."/>
    <s v="Retrofit"/>
    <n v="193428"/>
    <s v="Pre-Project Review - Application Pre-Approved by LDC"/>
    <n v="3542.0000000000005"/>
    <s v="Yes"/>
    <d v="2018-05-01T12:11:42"/>
    <s v="Q2 2019"/>
    <s v="Q2 2019"/>
    <s v="Q3 2019"/>
    <s v="SPI Health and Safety"/>
    <s v="Marc"/>
    <s v="Gratton"/>
    <s v="7056746055"/>
    <s v="marc.gratton@spi-s.com"/>
    <s v="150 Lorne Street"/>
    <m/>
    <m/>
    <s v="SUDBURY"/>
    <s v="P3C4S9"/>
    <s v="SPI Health and Safety"/>
    <s v="Warehouse/Wholesale"/>
    <s v="1150 Lorne"/>
    <m/>
    <m/>
    <s v="SUDBURY"/>
    <s v="P3C4S9"/>
    <d v="2018-06-01T00:00:00"/>
    <s v="No"/>
    <m/>
    <m/>
    <m/>
    <m/>
    <m/>
    <m/>
    <m/>
    <m/>
    <n v="3.96"/>
    <n v="15906.98"/>
    <x v="1"/>
  </r>
  <r>
    <s v="Greater Sudbury Hydro Inc."/>
    <s v="Retrofit"/>
    <n v="193434"/>
    <s v="Pre-Project Review - Application Pre-Approved by LDC"/>
    <n v="695.2"/>
    <s v="Yes"/>
    <d v="2018-05-01T13:58:34"/>
    <s v="Q2 2019"/>
    <s v="Q2 2019"/>
    <s v="Q3 2019"/>
    <s v="Butler's Garage Quality Auto Service"/>
    <s v="Chris"/>
    <s v="Butler"/>
    <s v="7056740853"/>
    <s v="jocepigeon@gmail.com"/>
    <s v="492 Kathleen Street"/>
    <m/>
    <m/>
    <s v="SUDBURY"/>
    <s v="P3C2N9"/>
    <s v="Butler's Garage"/>
    <s v="Commercial Other- Please Specify"/>
    <s v="492 Kathleen"/>
    <m/>
    <m/>
    <s v="SUDBURY"/>
    <s v="P3C2N9"/>
    <d v="2018-06-01T00:00:00"/>
    <s v="No"/>
    <m/>
    <m/>
    <m/>
    <m/>
    <m/>
    <m/>
    <m/>
    <m/>
    <n v="8.6"/>
    <n v="3929.53"/>
    <x v="1"/>
  </r>
  <r>
    <s v="Greater Sudbury Hydro Inc."/>
    <s v="Retrofit"/>
    <n v="193522"/>
    <s v="Post-Project Submission - Submitted to LDC for Approval"/>
    <n v="28432.690000000002"/>
    <s v="Yes"/>
    <d v="2018-05-03T10:33:12"/>
    <s v="Q1 2020"/>
    <s v="Q1 2020"/>
    <s v="Q1 2020"/>
    <s v="College Boreal"/>
    <s v="Maurice-Eric"/>
    <s v="Rancourt"/>
    <s v="7055216012"/>
    <s v="merancourt@borealc.on.ca"/>
    <s v="21 Lasalle Boulevard"/>
    <m/>
    <m/>
    <s v="SUDBURY"/>
    <s v="P3A6B1"/>
    <s v="Sudbury Campus"/>
    <s v="School (K-12)"/>
    <s v="21 Lasalle "/>
    <m/>
    <m/>
    <s v="SUDBURY"/>
    <s v="P3A6B1"/>
    <d v="2018-07-31T00:00:00"/>
    <s v="No"/>
    <m/>
    <m/>
    <n v="28432.69"/>
    <n v="0"/>
    <m/>
    <d v="2019-05-24T00:00:00"/>
    <d v="2019-05-01T00:00:00"/>
    <m/>
    <n v="0"/>
    <n v="358630"/>
    <x v="0"/>
  </r>
  <r>
    <s v="Greater Sudbury Hydro Inc."/>
    <s v="Retrofit"/>
    <n v="193916"/>
    <s v="Pre-Project Review - Application Pre-Approved by LDC"/>
    <n v="5449.4000000000005"/>
    <s v="Yes"/>
    <d v="2018-05-11T11:56:53"/>
    <s v="Q3 2019"/>
    <s v="Q3 2019"/>
    <s v="Q4 2019"/>
    <s v="Sudbury Catholic District School Board"/>
    <s v="James"/>
    <s v="Morgan"/>
    <s v="7056735620"/>
    <s v="james.morgan@sudburycatholicschools.ca"/>
    <s v="165 D'Youville Street"/>
    <m/>
    <m/>
    <s v="SUDBURY"/>
    <s v="P3C5E7"/>
    <s v="Marymount Academy"/>
    <s v="School (K-12)"/>
    <s v="165 D'Youville"/>
    <m/>
    <m/>
    <s v="SUDBURY"/>
    <s v="P3C5E7"/>
    <d v="2018-05-25T00:00:00"/>
    <s v="No"/>
    <m/>
    <m/>
    <n v="4954"/>
    <n v="495.40000000000055"/>
    <m/>
    <m/>
    <d v="2019-07-01T00:00:00"/>
    <m/>
    <n v="2.92"/>
    <n v="19200.41"/>
    <x v="0"/>
  </r>
  <r>
    <s v="Greater Sudbury Hydro Inc."/>
    <s v="Retrofit"/>
    <n v="194425"/>
    <s v="Pre-Project Review - Application Pre-Approved by LDC"/>
    <n v="3735.6000000000004"/>
    <s v="Yes"/>
    <d v="2018-05-23T09:27:28"/>
    <s v="Q3 2020"/>
    <s v="Q3 2020"/>
    <s v="Q3 2020"/>
    <s v="House of Broadloom Limited"/>
    <s v="Phil"/>
    <s v="Stewart"/>
    <s v="7056744444"/>
    <s v="phil@houseofbroadloom.ca"/>
    <s v="68 LORNE STREET"/>
    <m/>
    <m/>
    <s v="SUDBURY"/>
    <s v="P3C4N8"/>
    <s v="House of Broadloom"/>
    <s v="Warehouse/Wholesale"/>
    <s v="68 Lorne"/>
    <m/>
    <m/>
    <s v="SUDBURY"/>
    <s v="P3C4N8"/>
    <d v="2018-05-25T00:00:00"/>
    <s v="No"/>
    <m/>
    <m/>
    <m/>
    <m/>
    <m/>
    <m/>
    <m/>
    <m/>
    <n v="2.95"/>
    <n v="13535.76"/>
    <x v="1"/>
  </r>
  <r>
    <s v="Greater Sudbury Hydro Inc."/>
    <s v="Retrofit"/>
    <n v="195186"/>
    <s v="Pre-Project Review - Application Pre-Approved by LDC"/>
    <n v="1689.2150000000001"/>
    <s v="Yes"/>
    <d v="2018-06-08T11:38:47"/>
    <s v="Q2 2019"/>
    <s v="Q2 2019"/>
    <s v="Q3 2019"/>
    <s v="Health Sciences North"/>
    <s v="Jeff"/>
    <s v="Dunn"/>
    <s v="7055237100"/>
    <s v="jdunn@hsnsudbury.ca"/>
    <s v="41 Ramsey Lake Road"/>
    <m/>
    <m/>
    <s v="SUDBURY"/>
    <s v="P3E5J1"/>
    <s v="Health Sciences North - Ambulance Bay"/>
    <s v="Hospital"/>
    <s v="41 Ramsey Lake "/>
    <m/>
    <m/>
    <s v="SUDBURY"/>
    <s v="P3E5J1"/>
    <d v="2018-06-30T00:00:00"/>
    <s v="No"/>
    <m/>
    <m/>
    <n v="1383.65"/>
    <n v="305.56500000000005"/>
    <m/>
    <m/>
    <d v="2019-05-01T00:00:00"/>
    <m/>
    <n v="3.2"/>
    <n v="27673"/>
    <x v="0"/>
  </r>
  <r>
    <s v="Greater Sudbury Hydro Inc."/>
    <s v="Retrofit"/>
    <n v="195876"/>
    <s v="Pre-Project Review - Application Pre-Approved by LDC"/>
    <n v="59220.590000000004"/>
    <s v="Yes"/>
    <d v="2018-06-22T11:08:13"/>
    <s v="Q3 2020"/>
    <s v="Q3 2020"/>
    <s v="Q3 2020"/>
    <s v="Public Services and Procurement Canada"/>
    <s v="Heather"/>
    <s v="Bromley"/>
    <s v="8733530918"/>
    <s v="Heather.Bromley@tpsgc-pwgsc.gc.ca"/>
    <s v="11 Laurier Street"/>
    <s v="Building Portage III"/>
    <m/>
    <s v="Gatineau"/>
    <s v="K1A0S5"/>
    <s v="Sudbury Tax Centre"/>
    <s v="Government - Administrative Buildings"/>
    <s v="1050 Notre Dame "/>
    <m/>
    <m/>
    <s v="SUDBURY"/>
    <s v="P3A5C1"/>
    <d v="2018-03-01T00:00:00"/>
    <s v="No"/>
    <m/>
    <m/>
    <m/>
    <m/>
    <m/>
    <m/>
    <m/>
    <m/>
    <n v="0"/>
    <n v="538368"/>
    <x v="0"/>
  </r>
  <r>
    <s v="Greater Sudbury Hydro Inc."/>
    <s v="Retrofit"/>
    <n v="196122"/>
    <s v="Pre-Project Review - Application Pre-Approved by LDC"/>
    <n v="22714.351000000002"/>
    <s v="Yes"/>
    <d v="2018-06-27T16:18:24"/>
    <s v="Q4 2019"/>
    <s v="Q4 2019"/>
    <s v="Q1 2020"/>
    <s v="Health Sciences North"/>
    <s v="Jeff"/>
    <s v="Dunn"/>
    <s v="7055237100"/>
    <s v="jdunn@hsnsudbury.ca"/>
    <s v="41 Ramsey Lake Road"/>
    <m/>
    <m/>
    <s v="SUDBURY"/>
    <s v="P3E5J1"/>
    <s v="Health Sciences North"/>
    <s v="Hospital"/>
    <s v="41 Ramsey Lake "/>
    <m/>
    <m/>
    <s v="SUDBURY"/>
    <s v="P3E5J1"/>
    <d v="2018-07-06T00:00:00"/>
    <s v="No"/>
    <m/>
    <m/>
    <m/>
    <m/>
    <m/>
    <m/>
    <m/>
    <m/>
    <n v="66.2"/>
    <n v="576116"/>
    <x v="0"/>
  </r>
  <r>
    <s v="Greater Sudbury Hydro Inc."/>
    <s v="Retrofit"/>
    <n v="196419"/>
    <s v="Pre-Project Review - Application Pre-Approved by LDC"/>
    <n v="4925.8"/>
    <s v="Yes"/>
    <d v="2018-07-05T11:17:47"/>
    <s v="Q3 2019"/>
    <s v="Q3 2019"/>
    <s v="Q4 2019"/>
    <s v="Copper Cliff Curling Club"/>
    <s v="Timothy"/>
    <s v="Lloyd"/>
    <s v="7055629913"/>
    <s v="timothy.r.lloyd@gmail.com"/>
    <s v="39 Veterans Road"/>
    <m/>
    <m/>
    <s v="SUDBURY"/>
    <s v="P0M1N0"/>
    <s v="Copper Cliff Curling Club"/>
    <s v="Other please specify"/>
    <s v="39 Veterans "/>
    <m/>
    <m/>
    <s v="SUDBURY"/>
    <s v="P0M1N0"/>
    <d v="2018-07-31T00:00:00"/>
    <s v="No"/>
    <m/>
    <m/>
    <m/>
    <m/>
    <m/>
    <m/>
    <m/>
    <m/>
    <n v="4.3099999999999996"/>
    <n v="19783.599999999999"/>
    <x v="1"/>
  </r>
  <r>
    <s v="Greater Sudbury Hydro Inc."/>
    <s v="Retrofit"/>
    <n v="196748"/>
    <s v="Pre-Project Review - Application Pre-Approved by LDC"/>
    <n v="2750"/>
    <s v="Yes"/>
    <d v="2018-07-11T13:49:56"/>
    <s v="Q1 2020"/>
    <s v="Q1 2020"/>
    <s v="Q1 2020"/>
    <s v="Sudbury Catholic District School Board"/>
    <s v="James"/>
    <s v="Morgan"/>
    <s v="7056735620"/>
    <s v="james.morgan@sudburycatholicschools.ca"/>
    <s v="165 D'Youville Street"/>
    <m/>
    <m/>
    <s v="SUDBURY"/>
    <s v="P3C5E7"/>
    <s v="Sudbury Catholic District School Board"/>
    <s v="School (K-12)"/>
    <s v="165 A D'Youville "/>
    <m/>
    <m/>
    <s v="SUDBURY"/>
    <s v="P3C5E7"/>
    <d v="2018-07-07T00:00:00"/>
    <s v="No"/>
    <m/>
    <m/>
    <n v="2500"/>
    <n v="250"/>
    <m/>
    <m/>
    <d v="2019-07-01T00:00:00"/>
    <m/>
    <n v="1.56"/>
    <n v="7166.64"/>
    <x v="0"/>
  </r>
  <r>
    <s v="Greater Sudbury Hydro Inc."/>
    <s v="Retrofit"/>
    <n v="197232"/>
    <s v="Pre-Project Review - Application Pre-Approved by LDC"/>
    <n v="836.00000000000011"/>
    <s v="Yes"/>
    <d v="2018-07-20T15:16:46"/>
    <s v="Q2 2019"/>
    <s v="Q2 2019"/>
    <s v="Q3 2019"/>
    <s v="2530717 Ontario Limited"/>
    <s v="Daniel"/>
    <s v="Carnovale"/>
    <s v="7056907944"/>
    <s v="danny.carnovale@gmail.com"/>
    <s v="854 Notre Dame Avenue"/>
    <m/>
    <m/>
    <s v="SUDBURY"/>
    <s v="P3A2T4"/>
    <s v="Brewhouse"/>
    <s v="Commercial Other- Please Specify"/>
    <s v="854 Notre Dame"/>
    <m/>
    <m/>
    <s v="SUDBURY"/>
    <s v="P3A2T4"/>
    <d v="2018-07-27T00:00:00"/>
    <s v="No"/>
    <m/>
    <m/>
    <n v="320"/>
    <n v="516.00000000000011"/>
    <m/>
    <m/>
    <d v="2019-05-01T00:00:00"/>
    <m/>
    <n v="0.8"/>
    <n v="5089"/>
    <x v="1"/>
  </r>
  <r>
    <s v="Greater Sudbury Hydro Inc."/>
    <s v="Retrofit"/>
    <n v="197753"/>
    <s v="Pre-Project Review - Application Pre-Approved by LDC"/>
    <n v="3417.2820000000002"/>
    <s v="Yes"/>
    <d v="2018-08-01T12:06:02"/>
    <s v="Q4 2019"/>
    <s v="Q4 2019"/>
    <s v="Q1 2020"/>
    <s v="City of Greater Sudbury"/>
    <s v="Sajeev"/>
    <s v="Shivshankaran"/>
    <n v="7056774648"/>
    <s v="sajeev.shivshankaran@greatersudbury.ca"/>
    <s v="200 Brady Street"/>
    <m/>
    <m/>
    <s v="SUDBURY"/>
    <s v="P3A5P3"/>
    <s v="Sudbury Arena"/>
    <s v="Commercial Other- Please Specify"/>
    <s v="240 Elgin"/>
    <m/>
    <m/>
    <s v="SUDBURY"/>
    <s v="P3E3N6"/>
    <d v="2018-08-10T00:00:00"/>
    <s v="No"/>
    <m/>
    <m/>
    <s v="Cancel"/>
    <m/>
    <m/>
    <m/>
    <m/>
    <m/>
    <m/>
    <m/>
    <x v="0"/>
  </r>
  <r>
    <s v="Greater Sudbury Hydro Inc."/>
    <s v="Retrofit"/>
    <n v="198004"/>
    <s v="Pre-Project Review - Application Pre-Approved by LDC"/>
    <n v="725048.50000000012"/>
    <s v="Yes"/>
    <d v="2018-08-08T13:05:39"/>
    <s v="Q4 2020"/>
    <s v="Q2 2021"/>
    <s v="Q2 2021"/>
    <s v="City of Greater Sudbury"/>
    <s v="Sajeev"/>
    <s v="Shivshankaran"/>
    <n v="7056774648"/>
    <s v="sajeev.shivshankaran@greatersudbury.ca"/>
    <s v="200 Brady Street"/>
    <m/>
    <m/>
    <s v="SUDBURY"/>
    <s v="P3A5P3"/>
    <s v="CGS Streetlights HONI"/>
    <s v="Other please specify"/>
    <s v="325 Anderson"/>
    <m/>
    <m/>
    <s v="Lively"/>
    <s v="P3Y1M8"/>
    <d v="2018-08-24T00:00:00"/>
    <s v="No"/>
    <m/>
    <m/>
    <s v="Not Likely"/>
    <m/>
    <m/>
    <m/>
    <m/>
    <m/>
    <n v="0"/>
    <m/>
    <x v="3"/>
  </r>
  <r>
    <s v="Greater Sudbury Hydro Inc."/>
    <s v="Retrofit"/>
    <n v="198247"/>
    <s v="Post-Project Submission - Submitted to LDC for Approval"/>
    <n v="1636.8000000000002"/>
    <s v="Yes"/>
    <d v="2018-08-15T10:46:15"/>
    <s v="Q3 2019"/>
    <s v="Q3 2019"/>
    <s v="Q4 2019"/>
    <s v="Vista Sudbury Hotel"/>
    <s v="Manoj"/>
    <s v="Nair"/>
    <s v="7056751123"/>
    <s v="manoj@radissonsudbury.com"/>
    <s v="85 Ste. Anne Road"/>
    <m/>
    <m/>
    <s v="SUDBURY"/>
    <s v="P3E4S4"/>
    <s v="Radisson Hotel"/>
    <s v="Hotel"/>
    <s v="85 Ste. Anne"/>
    <m/>
    <m/>
    <s v="SUDBURY"/>
    <s v="P3E4S4"/>
    <d v="2018-08-27T00:00:00"/>
    <s v="No"/>
    <m/>
    <m/>
    <n v="1488"/>
    <n v="148.80000000000018"/>
    <m/>
    <d v="2019-04-23T00:00:00"/>
    <d v="2019-04-01T00:00:00"/>
    <m/>
    <n v="0.90200000000000002"/>
    <n v="4144.2470000000003"/>
    <x v="0"/>
  </r>
  <r>
    <s v="Greater Sudbury Hydro Inc."/>
    <s v="Retrofit"/>
    <n v="198308"/>
    <s v="Pre-Project Review - Application Pre-Approved by LDC"/>
    <n v="300.64100000000002"/>
    <s v="Yes"/>
    <d v="2018-08-16T16:26:45"/>
    <s v="Q2 2019"/>
    <s v="Q2 2019"/>
    <s v="Q3 2019"/>
    <s v="Nancy-Jo Demers Dental Hygiene Professional Corporation"/>
    <s v="Nancy-Jo"/>
    <s v="Demers"/>
    <s v="7055868686"/>
    <s v="nancy@expressionsdh.com"/>
    <s v="1313 Lorne Street"/>
    <m/>
    <m/>
    <s v="SUDBURY"/>
    <s v="P3C5M9"/>
    <s v="Expressions Dental Hygiene Clinic"/>
    <s v="Commercial Other- Please Specify"/>
    <s v="1313 Lorne"/>
    <m/>
    <m/>
    <s v="SUDBURY"/>
    <s v="P3C5M9"/>
    <d v="2018-08-24T00:00:00"/>
    <s v="No"/>
    <m/>
    <m/>
    <n v="273.31"/>
    <n v="27.331000000000017"/>
    <m/>
    <m/>
    <d v="2019-05-01T00:00:00"/>
    <m/>
    <n v="0"/>
    <n v="2733.12"/>
    <x v="1"/>
  </r>
  <r>
    <s v="Greater Sudbury Hydro Inc."/>
    <s v="Retrofit"/>
    <n v="198543"/>
    <s v="Pre-Project Review - Application Pre-Approved by LDC"/>
    <n v="6125.9440000000004"/>
    <s v="Yes"/>
    <d v="2018-08-23T11:05:30"/>
    <s v="Q1 2020"/>
    <s v="Q1 2020"/>
    <s v="Q1 2020"/>
    <s v="The Corporation of The Municipality of West Nipissing"/>
    <s v="Jonny"/>
    <s v="Belanger"/>
    <s v="7057532250"/>
    <s v="jbelanger@westnipissing.ca"/>
    <s v="225 Holditch Street"/>
    <m/>
    <m/>
    <s v="Sturgeon Falls"/>
    <s v="P2B1T1"/>
    <s v="Sturgeon Falls Arena"/>
    <s v="Entertainment/Sport"/>
    <s v="219 O'Hara St"/>
    <m/>
    <m/>
    <s v="Sturgeon Falls"/>
    <s v="P2B1A2"/>
    <d v="2018-08-24T00:00:00"/>
    <s v="No"/>
    <m/>
    <m/>
    <m/>
    <m/>
    <m/>
    <m/>
    <m/>
    <m/>
    <n v="0"/>
    <n v="55690.48"/>
    <x v="0"/>
  </r>
  <r>
    <s v="Greater Sudbury Hydro Inc."/>
    <s v="Retrofit"/>
    <n v="198551"/>
    <s v="Pre-Project Review - Application Pre-Approved by LDC"/>
    <n v="1402.5"/>
    <s v="Yes"/>
    <d v="2018-08-23T11:39:48"/>
    <s v="Q3 2019"/>
    <s v="Q3 2019"/>
    <s v="Q4 2019"/>
    <s v="City of Greater Sudbury"/>
    <s v="Sajeev"/>
    <s v="Shivshankaran"/>
    <n v="7056774648"/>
    <s v="sajeev.shivshankaran@greatersudbury.ca"/>
    <s v="200 Brady Street"/>
    <m/>
    <m/>
    <s v="SUDBURY"/>
    <s v="P3A5P3"/>
    <s v="Minto and Shaunessy Parking Lot"/>
    <s v="Commercial Other- Please Specify"/>
    <s v="185 Minto"/>
    <m/>
    <m/>
    <s v="SUDBURY"/>
    <s v="P3A5P3"/>
    <d v="2018-08-24T00:00:00"/>
    <s v="No"/>
    <m/>
    <m/>
    <m/>
    <m/>
    <m/>
    <m/>
    <m/>
    <m/>
    <n v="0"/>
    <n v="14280"/>
    <x v="1"/>
  </r>
  <r>
    <s v="Greater Sudbury Hydro Inc."/>
    <s v="Retrofit"/>
    <n v="198728"/>
    <s v="Pre-Project Review - Application Pre-Approved by LDC"/>
    <n v="3417.2820000000002"/>
    <s v="Yes"/>
    <d v="2018-08-28T10:54:31"/>
    <s v="Q1 2020"/>
    <s v="Q1 2020"/>
    <s v="Q1 2020"/>
    <s v="City of Greater Sudbury"/>
    <s v="Sajeev"/>
    <s v="Shivshankaran"/>
    <n v="7056774648"/>
    <s v="sajeev.shivshankaran@greatersudbury.ca"/>
    <s v="200 Brady Street"/>
    <m/>
    <m/>
    <s v="SUDBURY"/>
    <s v="P3A5P3"/>
    <s v="Sudbury Arena"/>
    <s v="Entertainment/Sport"/>
    <s v="240 Elgin"/>
    <m/>
    <m/>
    <s v="SUDBURY"/>
    <s v="P3E3N6"/>
    <d v="2018-08-31T00:00:00"/>
    <s v="No"/>
    <m/>
    <m/>
    <n v="3106.62"/>
    <n v="310.66200000000026"/>
    <m/>
    <m/>
    <d v="2019-05-01T00:00:00"/>
    <m/>
    <n v="0"/>
    <n v="31066.22"/>
    <x v="0"/>
  </r>
  <r>
    <s v="Greater Sudbury Hydro Inc."/>
    <s v="Retrofit"/>
    <n v="198733"/>
    <s v="Pre-Project Review - Application Pre-Approved by LDC"/>
    <n v="11979.000000000002"/>
    <s v="Yes"/>
    <d v="2018-08-28T11:41:18"/>
    <s v="Q1 2020"/>
    <s v="Q1 2020"/>
    <s v="Q1 2020"/>
    <s v="William Day Construction Limited"/>
    <s v="Kevin"/>
    <s v="Eady"/>
    <s v="7056821555"/>
    <s v="kevin.eady@daygroup.ca"/>
    <s v="2500 Elm Street"/>
    <s v="PO Box 1060"/>
    <m/>
    <s v="Azilda"/>
    <s v="P0M1B0"/>
    <s v="William Day Construction"/>
    <s v="Warehouse/Wholesale"/>
    <s v="2500 Elm "/>
    <s v="P.O. Box 1060 "/>
    <m/>
    <s v="Azilda"/>
    <s v="P0M1B0"/>
    <d v="2018-09-10T00:00:00"/>
    <s v="No"/>
    <m/>
    <m/>
    <n v="10890"/>
    <n v="1089.0000000000018"/>
    <m/>
    <d v="2019-05-24T00:00:00"/>
    <m/>
    <m/>
    <n v="0"/>
    <n v="121254"/>
    <x v="0"/>
  </r>
  <r>
    <s v="Greater Sudbury Hydro Inc."/>
    <s v="Retrofit"/>
    <n v="198736"/>
    <s v="Pre-Project Review - Application Pre-Approved by LDC"/>
    <n v="458.92"/>
    <s v="Yes"/>
    <d v="2018-08-28T11:45:06"/>
    <s v="Q3 2019"/>
    <s v="Q3 2019"/>
    <s v="Q4 2019"/>
    <s v="Dhineault Food Corp."/>
    <s v="Paul "/>
    <s v="Gaudreault"/>
    <s v="7055865466"/>
    <s v="paul@awsudbury.ca"/>
    <s v="797 Falconbridge Road"/>
    <m/>
    <m/>
    <s v="SUDBURY"/>
    <s v="P3A5K8"/>
    <s v="Dhineault Food Corp - AW"/>
    <s v="Restaurant"/>
    <s v="2404 Long Lake "/>
    <m/>
    <m/>
    <s v="SUDBURY"/>
    <s v="P3E5H5"/>
    <d v="2018-09-20T00:00:00"/>
    <s v="No"/>
    <m/>
    <m/>
    <m/>
    <m/>
    <m/>
    <m/>
    <m/>
    <m/>
    <n v="2.4"/>
    <n v="15219"/>
    <x v="1"/>
  </r>
  <r>
    <s v="Greater Sudbury Hydro Inc."/>
    <s v="Retrofit"/>
    <n v="198945"/>
    <s v="Pre-Project Review - Application Pre-Approved by LDC"/>
    <n v="3080.0000000000005"/>
    <s v="Yes"/>
    <d v="2018-08-31T15:26:24"/>
    <s v="Q1 2020"/>
    <s v="Q1 2020"/>
    <s v="Q2 2020"/>
    <s v="Loblaws INC"/>
    <s v="Vishal"/>
    <s v="Gupta"/>
    <s v="9054592500"/>
    <s v="vishal.gupta@loblaw.ca"/>
    <s v="1 President's Choice Circle"/>
    <m/>
    <m/>
    <s v="Brampton"/>
    <s v="L6Y 5S5"/>
    <s v="RCSS #226"/>
    <s v="Large  Retail"/>
    <s v="1070 Webbwood Drive"/>
    <m/>
    <m/>
    <s v="SUDBURY"/>
    <s v="P3C3B7"/>
    <d v="2018-09-24T00:00:00"/>
    <s v="No"/>
    <m/>
    <m/>
    <m/>
    <m/>
    <m/>
    <m/>
    <m/>
    <m/>
    <n v="2.2959999999999998"/>
    <n v="13933.15"/>
    <x v="0"/>
  </r>
  <r>
    <s v="Greater Sudbury Hydro Inc."/>
    <s v="Retrofit"/>
    <n v="199305"/>
    <s v="Pre-Project Review - Application Pre-Approved by LDC"/>
    <n v="33495"/>
    <s v="Yes"/>
    <d v="2018-09-07T13:31:29"/>
    <s v="Q3 2019"/>
    <s v="Q3 2019"/>
    <s v="Q4 2019"/>
    <s v="Lowe's Companies Canada"/>
    <s v="Greg"/>
    <s v="Osinga"/>
    <s v="9056364809"/>
    <s v="greg.p.osinga@lowes.com"/>
    <s v="5160 Yonge Street"/>
    <s v="Suite 200"/>
    <m/>
    <s v="North York"/>
    <s v="M2N6L9"/>
    <s v="LOWES #3085-SUDBURY"/>
    <s v="Large  Retail"/>
    <s v="LOWES #3085-SUDBURY  1199 MARCUS DRIVE"/>
    <m/>
    <m/>
    <s v="SUDBURY"/>
    <s v="P3B4K6"/>
    <d v="2018-09-19T00:00:00"/>
    <s v="No"/>
    <m/>
    <m/>
    <m/>
    <m/>
    <m/>
    <m/>
    <m/>
    <m/>
    <n v="43.5"/>
    <n v="199839"/>
    <x v="0"/>
  </r>
  <r>
    <s v="Greater Sudbury Hydro Inc."/>
    <s v="Retrofit"/>
    <n v="199348"/>
    <s v="Pre-Project Review - Application Pre-Approved by LDC"/>
    <n v="7625.2000000000007"/>
    <s v="Yes"/>
    <d v="2018-09-07T14:42:47"/>
    <s v="Q4 2020"/>
    <s v="Q4 2020"/>
    <s v="Q1 2021"/>
    <s v="FGL Sports Ltd"/>
    <s v="Fleur"/>
    <s v="Careil"/>
    <s v="4164803033"/>
    <s v="Fleur.Careil@cantire.com"/>
    <s v="2180 Yonge Street"/>
    <m/>
    <m/>
    <s v="Toronto"/>
    <s v="M4P2V8"/>
    <s v="FGL"/>
    <s v="Large  Retail"/>
    <s v="1349 LaSalle Boulevard"/>
    <m/>
    <m/>
    <s v="SUDBURY"/>
    <s v="P3A1Z2"/>
    <d v="2018-11-23T00:00:00"/>
    <s v="No"/>
    <m/>
    <m/>
    <s v="Cancel"/>
    <m/>
    <m/>
    <m/>
    <m/>
    <m/>
    <m/>
    <m/>
    <x v="2"/>
  </r>
  <r>
    <s v="Greater Sudbury Hydro Inc."/>
    <s v="Retrofit"/>
    <n v="199371"/>
    <s v="Pre-Project Review - Application Pre-Approved by LDC"/>
    <n v="12012.000000000002"/>
    <s v="Yes"/>
    <d v="2018-09-07T15:38:56"/>
    <s v="Q3 2019"/>
    <s v="Q3 2019"/>
    <s v="Q4 2019"/>
    <s v="Claim Secure Inc."/>
    <s v="Nicole"/>
    <s v="Proulx"/>
    <s v="7056732541"/>
    <s v="nicole.proulx@claimsecure.com"/>
    <s v="40 Elm Street"/>
    <m/>
    <m/>
    <s v="SUDBURY"/>
    <s v="P3C0A2"/>
    <s v="Office"/>
    <s v="Large Office"/>
    <s v="43 Elm"/>
    <m/>
    <m/>
    <s v="SUDBURY"/>
    <s v="P3C0A2"/>
    <d v="2018-10-01T00:00:00"/>
    <s v="No"/>
    <m/>
    <m/>
    <m/>
    <m/>
    <m/>
    <m/>
    <m/>
    <m/>
    <n v="15.6"/>
    <n v="71666.399999999994"/>
    <x v="1"/>
  </r>
  <r>
    <s v="Greater Sudbury Hydro Inc."/>
    <s v="Retrofit"/>
    <n v="199697"/>
    <s v="Pre-Project Review - Application Pre-Approved by LDC"/>
    <n v="935.00000000000011"/>
    <s v="Yes"/>
    <d v="2018-09-11T12:09:43"/>
    <s v="Q3 2019"/>
    <s v="Q3 2019"/>
    <s v="Q4 2019"/>
    <s v="E.L. DeMattia Invt. Ltd."/>
    <s v="E.L."/>
    <s v="DeMattia"/>
    <s v="7056915703"/>
    <s v="brian@mapleleafmasonrysupply.ca"/>
    <s v="2135 Long Lake Road"/>
    <m/>
    <m/>
    <s v="SUDBURY"/>
    <s v="P3E5H2"/>
    <s v="Maple Leaf Masonry Supply Ltd."/>
    <s v="Warehouse/Wholesale"/>
    <s v="2135 Long Lake"/>
    <m/>
    <m/>
    <s v="SUDBURY"/>
    <s v="P3E5H2"/>
    <d v="2018-09-28T00:00:00"/>
    <s v="No"/>
    <m/>
    <m/>
    <n v="850"/>
    <n v="85.000000000000114"/>
    <m/>
    <d v="2019-05-27T00:00:00"/>
    <d v="2019-05-01T00:00:00"/>
    <m/>
    <n v="0.53"/>
    <n v="2436.66"/>
    <x v="1"/>
  </r>
  <r>
    <s v="Greater Sudbury Hydro Inc."/>
    <s v="Retrofit"/>
    <n v="199713"/>
    <s v="Pre-Project Review - Application Pre-Approved by LDC"/>
    <n v="5704.6"/>
    <s v="Yes"/>
    <d v="2018-09-11T14:31:55"/>
    <s v="Q2 2019"/>
    <s v="Q2 2019"/>
    <s v="Q3 2019"/>
    <s v="TD BANK GROUP"/>
    <s v="TRACEY"/>
    <s v="TIPPINS"/>
    <s v="6135134616"/>
    <s v="Tracey.Tippins@td.com"/>
    <s v="380 Wellington Street"/>
    <s v="10th Floor"/>
    <m/>
    <s v="London"/>
    <s v="N6A4S4"/>
    <s v="TDB0114 OFFICES"/>
    <s v="Small Office"/>
    <s v="43 ELM"/>
    <m/>
    <m/>
    <s v="SUDBURY"/>
    <s v="P3C1S4"/>
    <d v="2018-09-24T08:00:00"/>
    <s v="No"/>
    <m/>
    <m/>
    <m/>
    <m/>
    <m/>
    <m/>
    <m/>
    <m/>
    <n v="9.7200000000000006"/>
    <n v="39070.199000000001"/>
    <x v="1"/>
  </r>
  <r>
    <s v="Greater Sudbury Hydro Inc."/>
    <s v="Retrofit"/>
    <n v="199717"/>
    <s v="Pre-Project Review - Application Pre-Approved by LDC"/>
    <n v="528"/>
    <s v="Yes"/>
    <d v="2018-09-11T14:59:28"/>
    <s v="Q3 2019"/>
    <s v="Q3 2019"/>
    <s v="Q4 2019"/>
    <s v="2530717 Ontario Limited"/>
    <s v="Daniel"/>
    <s v="Carnovale"/>
    <s v="7056907944"/>
    <s v="danny.carnovale@gmail.com"/>
    <s v="854 Notre Dame Avenue"/>
    <m/>
    <m/>
    <s v="SUDBURY"/>
    <s v="P3A2T4"/>
    <s v="Brewhouse"/>
    <s v="Restaurant"/>
    <s v="854 Notre Dame"/>
    <m/>
    <m/>
    <s v="SUDBURY"/>
    <s v="P3A2T4"/>
    <d v="2018-09-21T00:00:00"/>
    <s v="No"/>
    <m/>
    <m/>
    <n v="400"/>
    <n v="128"/>
    <m/>
    <m/>
    <d v="2019-05-01T00:00:00"/>
    <m/>
    <n v="1"/>
    <n v="4088"/>
    <x v="1"/>
  </r>
  <r>
    <s v="Greater Sudbury Hydro Inc."/>
    <s v="Retrofit"/>
    <n v="199740"/>
    <s v="Pre-Project Review - Application Pre-Approved by LDC"/>
    <n v="3608.0000000000005"/>
    <s v="Yes"/>
    <d v="2018-09-11T22:33:36"/>
    <s v="Q3 2019"/>
    <s v="Q3 2019"/>
    <s v="Q4 2019"/>
    <s v="Northern Communications Services Inc."/>
    <s v="Michael"/>
    <s v="Shantz"/>
    <s v="7056736888"/>
    <s v="mshantz@northern911.com"/>
    <s v="230 Alder Street"/>
    <m/>
    <m/>
    <s v="SUDBURY"/>
    <s v="P3C4S2"/>
    <s v="Northern Communication Services Inc"/>
    <s v="Large Office"/>
    <s v="230 Alder"/>
    <m/>
    <m/>
    <s v="SUDBURY"/>
    <s v="P3C4S2"/>
    <d v="2018-09-17T00:00:00"/>
    <s v="No"/>
    <m/>
    <m/>
    <n v="3280"/>
    <n v="328.00000000000045"/>
    <m/>
    <d v="2019-05-24T00:00:00"/>
    <d v="2019-05-01T00:00:00"/>
    <m/>
    <n v="6.7"/>
    <n v="30776.12"/>
    <x v="0"/>
  </r>
  <r>
    <s v="Greater Sudbury Hydro Inc."/>
    <s v="Retrofit"/>
    <n v="199871"/>
    <s v="Pre-Project Review - Application Pre-Approved by LDC"/>
    <n v="1512.5000000000002"/>
    <s v="Yes"/>
    <d v="2018-09-16T10:11:12"/>
    <s v="Q3 2020"/>
    <s v="Q3 2020"/>
    <s v="Q3 2020"/>
    <s v="PHIL JUTRAS AND SON LTD"/>
    <s v="JOE"/>
    <s v="KOVACS"/>
    <s v="7055074530"/>
    <s v="sudbury@jutrasgroup.com"/>
    <s v="2042 The Kingsway"/>
    <m/>
    <m/>
    <s v="SUDBURY"/>
    <s v="P3B4J8"/>
    <s v="Garage"/>
    <s v="Warehouse/Wholesale"/>
    <s v="2042 THE KINGSWAY"/>
    <m/>
    <m/>
    <s v="SUDBURY"/>
    <s v="P3B4J8"/>
    <d v="2018-09-21T00:00:00"/>
    <s v="No"/>
    <m/>
    <m/>
    <m/>
    <m/>
    <m/>
    <m/>
    <m/>
    <m/>
    <n v="0"/>
    <n v="15330"/>
    <x v="1"/>
  </r>
  <r>
    <s v="Greater Sudbury Hydro Inc."/>
    <s v="Retrofit"/>
    <n v="199884"/>
    <s v="Pre-Project Review - Application Pre-Approved by LDC"/>
    <n v="664.40000000000009"/>
    <s v="Yes"/>
    <d v="2018-09-17T11:46:53"/>
    <s v="Q2 2019"/>
    <s v="Q2 2019"/>
    <s v="Q3 2019"/>
    <s v="CUPE 4705"/>
    <s v="Denise"/>
    <s v="Belanger"/>
    <s v="7055604705"/>
    <s v="recordingsecretary_4705@cupesudbury.org"/>
    <s v="41 Veterans Road"/>
    <m/>
    <m/>
    <s v="Copper Cliff"/>
    <s v="P0M1N0"/>
    <s v="CUPE 4705 Office"/>
    <s v="Small Office"/>
    <s v="41 Veterans"/>
    <m/>
    <m/>
    <s v="Copper CLiff"/>
    <s v="P0M1N0"/>
    <d v="2018-09-28T00:00:00"/>
    <s v="No"/>
    <m/>
    <m/>
    <m/>
    <m/>
    <m/>
    <m/>
    <m/>
    <m/>
    <n v="1.5"/>
    <n v="3004"/>
    <x v="1"/>
  </r>
  <r>
    <s v="Greater Sudbury Hydro Inc."/>
    <s v="Retrofit"/>
    <n v="199937"/>
    <s v="Pre-Project Review - Application Pre-Approved by LDC"/>
    <n v="3564.0000000000005"/>
    <s v="Yes"/>
    <d v="2018-09-18T11:12:51"/>
    <s v="Q3 2019"/>
    <s v="Q3 2019"/>
    <s v="Q4 2019"/>
    <s v="City of Greater Sudbury"/>
    <s v="Sajeev"/>
    <s v="Shivshankaran"/>
    <n v="7056774648"/>
    <s v="sajeev.shivshankaran@greatersudbury.ca"/>
    <s v="200 Brady Street"/>
    <m/>
    <m/>
    <s v="SUDBURY"/>
    <s v="P3A5P3"/>
    <s v="McClelland Arena"/>
    <s v="Commercial Other- Please Specify"/>
    <s v="37 Veterans"/>
    <m/>
    <m/>
    <s v="Copper CLiff"/>
    <s v="P0M1N0"/>
    <d v="2018-09-24T00:00:00"/>
    <s v="No"/>
    <m/>
    <m/>
    <n v="3240"/>
    <n v="324.00000000000045"/>
    <m/>
    <d v="2019-05-24T00:00:00"/>
    <d v="2019-05-01T00:00:00"/>
    <m/>
    <n v="8.1"/>
    <n v="52590"/>
    <x v="1"/>
  </r>
  <r>
    <s v="Greater Sudbury Hydro Inc."/>
    <s v="Retrofit"/>
    <n v="201275"/>
    <s v="Pre-Project Review - Application Pre-Approved by LDC"/>
    <n v="748.00000000000011"/>
    <s v="Yes"/>
    <d v="2018-10-24T11:29:29"/>
    <s v="Q3 2019"/>
    <s v="Q3 2019"/>
    <s v="Q4 2019"/>
    <s v="Church of Christ the King"/>
    <s v="Bruce"/>
    <s v="Crichton"/>
    <s v="7056742921"/>
    <s v="crichtonbruce@yahoo.ca"/>
    <s v="21 Ste-Anne, Sudbury"/>
    <m/>
    <m/>
    <s v="SUDBURY"/>
    <s v="P3E4S1"/>
    <s v="Church of Christ the King"/>
    <s v="Place of Worship"/>
    <s v="21 Ste-Anne"/>
    <m/>
    <m/>
    <s v="SUDBURY"/>
    <s v="P3E4S1"/>
    <d v="2018-10-31T00:00:00"/>
    <s v="No"/>
    <m/>
    <m/>
    <s v="Cancel"/>
    <m/>
    <m/>
    <m/>
    <m/>
    <m/>
    <m/>
    <m/>
    <x v="2"/>
  </r>
  <r>
    <s v="Greater Sudbury Hydro Inc."/>
    <s v="Retrofit"/>
    <n v="202070"/>
    <s v="Pre-Project Review - Application Pre-Approved by LDC"/>
    <n v="6336.0000000000009"/>
    <s v="Yes"/>
    <d v="2018-11-14T14:21:07"/>
    <s v="Q3 2019"/>
    <s v="Q3 2019"/>
    <s v="Q3 2019"/>
    <s v="Cambrian Ford Sales Inc."/>
    <s v="Bryan"/>
    <s v="Lafreniere"/>
    <s v="7055603673"/>
    <s v="blafreniere@cambrianford.com"/>
    <s v="1615 Kingsway Boulevard"/>
    <m/>
    <m/>
    <s v="SUDBURY"/>
    <s v="P3A4S9"/>
    <s v="Cambrian Ford"/>
    <s v="Commercial Other- Please Specify"/>
    <s v="1615 Kingsway"/>
    <m/>
    <m/>
    <s v="SUDBURY"/>
    <s v="P3A4S9"/>
    <d v="2018-11-23T00:00:00"/>
    <s v="No"/>
    <m/>
    <m/>
    <m/>
    <m/>
    <m/>
    <m/>
    <m/>
    <m/>
    <n v="4.88"/>
    <n v="21016.312000000002"/>
    <x v="0"/>
  </r>
  <r>
    <s v="Greater Sudbury Hydro Inc."/>
    <s v="Retrofit"/>
    <n v="202141"/>
    <s v="Pre-Project Review - Application Pre-Approved by LDC"/>
    <n v="12892.000000000002"/>
    <s v="Yes"/>
    <d v="2018-11-16T10:15:58"/>
    <s v="Q2 2020"/>
    <s v="Q2 2020"/>
    <s v="Q3 2020"/>
    <s v="Loblaws INC"/>
    <s v="Vishal"/>
    <s v="Gupta"/>
    <s v="9054592500"/>
    <s v="vishal.gupta@loblaw.ca"/>
    <s v="1 President's Choice Circle"/>
    <m/>
    <m/>
    <s v="Brampton"/>
    <s v="L6Y 5S5"/>
    <s v="YIG#1754"/>
    <s v="Large  Retail"/>
    <s v="1836 Regent"/>
    <m/>
    <m/>
    <s v="SUDBURY"/>
    <s v="P3E3Z8"/>
    <d v="2018-11-28T00:00:00"/>
    <s v="No"/>
    <m/>
    <m/>
    <m/>
    <m/>
    <m/>
    <m/>
    <m/>
    <m/>
    <n v="8.0579999999999998"/>
    <n v="48899.404999999999"/>
    <x v="0"/>
  </r>
  <r>
    <s v="Greater Sudbury Hydro Inc."/>
    <s v="Retrofit"/>
    <n v="202169"/>
    <s v="Pre-Project Review - Application Pre-Approved by LDC"/>
    <n v="20086"/>
    <s v="Yes"/>
    <d v="2018-11-18T20:48:02"/>
    <s v="Q3 2020"/>
    <s v="Q3 2020"/>
    <s v="Q3 2020"/>
    <s v="Caruso Club"/>
    <s v="John"/>
    <s v="Cimino"/>
    <s v="7056751357"/>
    <s v="johncimino@carusoclub.com"/>
    <s v="385 Haig Street"/>
    <m/>
    <m/>
    <s v="SUDBURY"/>
    <s v="P3C1C5"/>
    <s v="Caruso Club - Lighting ext"/>
    <s v="Restaurant"/>
    <s v="385 Haig"/>
    <m/>
    <m/>
    <s v="SUDBURY"/>
    <s v="P3C1C5"/>
    <d v="2018-11-26T00:00:00"/>
    <s v="No"/>
    <m/>
    <m/>
    <n v="18112.5"/>
    <n v="1973.5"/>
    <m/>
    <m/>
    <m/>
    <m/>
    <n v="14.44"/>
    <n v="75730.06"/>
    <x v="0"/>
  </r>
  <r>
    <s v="Greater Sudbury Hydro Inc."/>
    <s v="Retrofit"/>
    <n v="202336"/>
    <s v="Pre-Project Review - Application Pre-Approved by LDC"/>
    <n v="1078"/>
    <s v="Yes"/>
    <d v="2018-11-21T16:03:05"/>
    <s v="Q1 2020"/>
    <s v="Q1 2020"/>
    <s v="Q2 2020"/>
    <s v="Leuschen Transportation"/>
    <s v="Charles"/>
    <s v="Breault"/>
    <s v="7056740708"/>
    <s v="cbreault@ridestc.com"/>
    <s v="1299 Lorne Street"/>
    <m/>
    <m/>
    <s v="SUDBURY"/>
    <s v="P3C5M9"/>
    <s v="Leuschen Transportation"/>
    <s v="Commercial Other- Please Specify"/>
    <s v="1299 Lorne "/>
    <m/>
    <m/>
    <s v="SUDBURY"/>
    <s v="P3C5M9"/>
    <d v="2018-11-26T00:00:00"/>
    <s v="No"/>
    <m/>
    <m/>
    <m/>
    <m/>
    <m/>
    <m/>
    <m/>
    <m/>
    <n v="0"/>
    <n v="2394"/>
    <x v="0"/>
  </r>
  <r>
    <s v="Greater Sudbury Hydro Inc."/>
    <s v="Retrofit"/>
    <n v="202357"/>
    <s v="Post-Project Submission - Submitted to LDC for Approval"/>
    <n v="799.7"/>
    <s v="Yes"/>
    <d v="2018-11-22T14:25:40"/>
    <s v="Q1 2020"/>
    <s v="Q1 2020"/>
    <s v="Q1 2020"/>
    <s v="John David Anderson Ltd. "/>
    <s v="J.J."/>
    <s v="Anderson"/>
    <s v="7056734008"/>
    <s v="dqkingsway@gmail.com"/>
    <s v="1033 Lorne Street"/>
    <m/>
    <m/>
    <s v="SUDBURY"/>
    <s v="P3C4S4"/>
    <s v="John David Anderson Ltd. "/>
    <s v="Small Office"/>
    <s v="1033 Lorne"/>
    <m/>
    <m/>
    <s v="SUDBURY"/>
    <s v="P3C4S4"/>
    <d v="2018-12-01T00:00:00"/>
    <s v="No"/>
    <m/>
    <m/>
    <n v="702"/>
    <n v="97.700000000000045"/>
    <m/>
    <m/>
    <m/>
    <m/>
    <n v="0.65"/>
    <n v="3093.77"/>
    <x v="1"/>
  </r>
  <r>
    <s v="Greater Sudbury Hydro Inc."/>
    <s v="Retrofit"/>
    <n v="202405"/>
    <s v="Pre-Project Review - Application Pre-Approved by LDC"/>
    <n v="3362.7000000000003"/>
    <s v="Yes"/>
    <d v="2018-11-23T15:40:10"/>
    <s v="Q3 2020"/>
    <s v="Q3 2020"/>
    <s v="Q3 2020"/>
    <s v="Tofstal Inc."/>
    <s v="Tracy"/>
    <s v="Rochon"/>
    <s v="7056753598"/>
    <s v="tracy@ybsa.ca"/>
    <s v="255 Larch Street"/>
    <m/>
    <m/>
    <s v="SUDBURY"/>
    <s v="P3B1M2"/>
    <s v="YBSA Office"/>
    <s v="Small Office"/>
    <s v="255 Larch"/>
    <m/>
    <m/>
    <s v="SUDBURY"/>
    <s v="P3B1M2"/>
    <d v="2018-11-30T00:00:00"/>
    <s v="No"/>
    <m/>
    <m/>
    <m/>
    <m/>
    <m/>
    <m/>
    <m/>
    <m/>
    <n v="1.88"/>
    <n v="8467"/>
    <x v="1"/>
  </r>
  <r>
    <s v="Greater Sudbury Hydro Inc."/>
    <s v="Retrofit"/>
    <n v="202444"/>
    <s v="Post-Project Submission - Sent to Participant for Review"/>
    <n v="3531.0000000000005"/>
    <s v="Yes"/>
    <d v="2018-11-26T16:10:21"/>
    <s v="Q3 2019"/>
    <s v="Q3 2019"/>
    <s v="Q4 2019"/>
    <s v="1854131 Ontario Inc. "/>
    <s v="Melanie "/>
    <s v="Tremblay"/>
    <s v="7055611336"/>
    <s v="mtremblay@dalron.com"/>
    <s v="130 Elm Street"/>
    <s v="Suite 100"/>
    <m/>
    <s v="SUDBURY"/>
    <s v="P3C1T6"/>
    <s v="1854131 Ontario Inc. "/>
    <s v="Small Retail"/>
    <s v="945 Cambrian Heights"/>
    <m/>
    <m/>
    <s v="SUDBURY"/>
    <s v="P3C5M6"/>
    <d v="2018-11-30T00:00:00"/>
    <s v="No"/>
    <m/>
    <m/>
    <m/>
    <m/>
    <m/>
    <m/>
    <m/>
    <m/>
    <n v="8.18"/>
    <n v="29576.16"/>
    <x v="1"/>
  </r>
  <r>
    <s v="Greater Sudbury Hydro Inc."/>
    <s v="Retrofit"/>
    <n v="202468"/>
    <s v="Pre-Project Review - Application Pre-Approved by LDC"/>
    <n v="4603.5"/>
    <s v="Yes"/>
    <d v="2018-11-27T10:45:07"/>
    <s v="Q2 2020"/>
    <s v="Q2 2020"/>
    <s v="Q3 2020"/>
    <s v="Glad Tiding Church Sudbury"/>
    <s v="Jessica"/>
    <s v="Manuel"/>
    <s v="7055224523"/>
    <s v="jessica@gtsudbury.ca"/>
    <s v="1101 Regent Street"/>
    <m/>
    <m/>
    <s v="SUDBURY"/>
    <s v="P3E5P8"/>
    <s v="Glad Tiding Church"/>
    <s v="Place of Worship"/>
    <s v="1101 Regent"/>
    <m/>
    <m/>
    <s v="SUDBURY"/>
    <s v="P3E5P8"/>
    <d v="2018-11-28T00:00:00"/>
    <s v="No"/>
    <m/>
    <m/>
    <m/>
    <m/>
    <m/>
    <m/>
    <m/>
    <m/>
    <n v="8.4"/>
    <n v="52222.6"/>
    <x v="0"/>
  </r>
  <r>
    <s v="Greater Sudbury Hydro Inc."/>
    <s v="Retrofit"/>
    <n v="203164"/>
    <s v="Pre-Project Review - Application Pre-Approved by LDC"/>
    <n v="1227.4900000000002"/>
    <s v="Yes"/>
    <d v="2018-12-17T12:01:19"/>
    <s v="Q3 2020"/>
    <s v="Q3 2020"/>
    <s v="Q4 2020"/>
    <s v="43 Elm Street Inc."/>
    <s v="Jim"/>
    <s v="Smith"/>
    <s v="7055611139"/>
    <s v="jsmith@dalron.com"/>
    <s v="43 Elm Street"/>
    <m/>
    <m/>
    <s v="SUDBURY"/>
    <s v="P3E4R7"/>
    <s v="43 Elm Street Inc."/>
    <s v="Large Office"/>
    <s v="43 Elm"/>
    <s v="Suite 100"/>
    <m/>
    <s v="SUDBURY"/>
    <s v="P3C1T6"/>
    <d v="2018-12-31T00:00:00"/>
    <s v="No"/>
    <m/>
    <m/>
    <m/>
    <m/>
    <m/>
    <m/>
    <m/>
    <m/>
    <n v="0"/>
    <n v="22318"/>
    <x v="1"/>
  </r>
  <r>
    <s v="Greater Sudbury Hydro Inc."/>
    <s v="Retrofit"/>
    <n v="203639"/>
    <s v="Pre-Project Review - Application Pre-Approved by LDC"/>
    <n v="3148.42"/>
    <s v="Yes"/>
    <d v="2019-01-07T16:14:55"/>
    <s v="Q1 2020"/>
    <s v="Q1 2020"/>
    <s v="Q1 2020"/>
    <s v="Habitat Boreal"/>
    <s v="Karen"/>
    <s v="Maki"/>
    <s v="7055660000"/>
    <s v="habitatboreal@vianet.ca"/>
    <s v="2146 Highgate Road"/>
    <m/>
    <m/>
    <s v="SUDBURY"/>
    <s v="P3B4H4"/>
    <s v="Habitat Boreal"/>
    <s v="Social Housing Provider"/>
    <s v="7-2146 Highgate"/>
    <m/>
    <m/>
    <s v="SUDBURY"/>
    <s v="P3B4H4"/>
    <d v="2019-02-07T00:00:00"/>
    <s v="No"/>
    <m/>
    <m/>
    <m/>
    <m/>
    <m/>
    <m/>
    <m/>
    <m/>
    <n v="0.18"/>
    <n v="19428.919999999998"/>
    <x v="1"/>
  </r>
  <r>
    <s v="Greater Sudbury Hydro Inc."/>
    <s v="Retrofit"/>
    <n v="203713"/>
    <s v="Pre-Project Review - Application Pre-Approved by LDC"/>
    <n v="4111.8"/>
    <s v="Yes"/>
    <d v="2019-01-09T13:14:50"/>
    <s v="Q2 2020"/>
    <s v="Q2 2020"/>
    <s v="Q3 2020"/>
    <s v="Weir Canada"/>
    <s v="Gary "/>
    <s v="Locking"/>
    <s v="7052620509"/>
    <s v="gary.locking@mail.weir"/>
    <s v="1739 Old Falconbridge Road"/>
    <m/>
    <m/>
    <s v="SUDBURY"/>
    <s v="P3A4R7"/>
    <s v="Weir Minerals Canada"/>
    <s v="Warehouse/Wholesale"/>
    <s v="1739 Old Falconbridge"/>
    <m/>
    <m/>
    <s v="SUDBURY"/>
    <s v="P3A4R7"/>
    <d v="2019-02-01T00:00:00"/>
    <s v="No"/>
    <m/>
    <m/>
    <n v="3738"/>
    <n v="373.80000000000018"/>
    <m/>
    <m/>
    <m/>
    <m/>
    <n v="7.68"/>
    <n v="37587.67"/>
    <x v="1"/>
  </r>
  <r>
    <s v="Greater Sudbury Hydro Inc."/>
    <s v="Retrofit"/>
    <n v="203721"/>
    <s v="Pre-Project Review - Application Pre-Approved by LDC"/>
    <n v="2333.1000000000004"/>
    <s v="Yes"/>
    <d v="2019-01-09T14:20:37"/>
    <s v="Q2 2020"/>
    <s v="Q2 2020"/>
    <s v="Q3 2020"/>
    <s v="Airco Holdings"/>
    <s v="Peter"/>
    <s v="Richter"/>
    <s v="7056732210"/>
    <s v="chip@airco-limited.com"/>
    <s v="1510 Old Falconbridge Road"/>
    <m/>
    <m/>
    <s v="SUDBURY"/>
    <s v="P3A4N8"/>
    <s v="MTR Construction"/>
    <s v="Small Office"/>
    <s v="2113 Lasalle "/>
    <m/>
    <m/>
    <s v="SUDBURY"/>
    <s v="P3A2A3"/>
    <d v="2019-01-21T00:00:00"/>
    <s v="No"/>
    <m/>
    <m/>
    <m/>
    <m/>
    <m/>
    <m/>
    <m/>
    <m/>
    <n v="3.44"/>
    <n v="14607.99"/>
    <x v="1"/>
  </r>
  <r>
    <s v="Greater Sudbury Hydro Inc."/>
    <s v="Retrofit"/>
    <n v="204063"/>
    <s v="Pre-Project Review - Application Pre-Approved by LDC"/>
    <n v="3629.4500000000003"/>
    <s v="Yes"/>
    <d v="2019-01-21T12:57:26"/>
    <s v="Q1 2020"/>
    <s v="Q1 2020"/>
    <s v="Q1 2020"/>
    <s v="Prism Cooperative Homes Inc."/>
    <s v="George"/>
    <s v="McMillan"/>
    <s v="7055245900"/>
    <s v="gmcmillan@personainternet.com"/>
    <s v="775 Cambrian Heights Drive"/>
    <m/>
    <m/>
    <s v="SUDBURY"/>
    <s v="P3C5R8"/>
    <s v="Prism Cooperative Homes"/>
    <s v="Social Housing Provider"/>
    <s v="775 Cambrian Heights"/>
    <m/>
    <m/>
    <s v="SUDBURY"/>
    <s v="P3C5R8"/>
    <d v="2019-01-28T00:00:00"/>
    <s v="No"/>
    <m/>
    <m/>
    <m/>
    <m/>
    <m/>
    <m/>
    <m/>
    <m/>
    <n v="1.6"/>
    <n v="31602"/>
    <x v="1"/>
  </r>
  <r>
    <s v="Greater Sudbury Hydro Inc."/>
    <s v="Retrofit"/>
    <n v="204184"/>
    <s v="Pre-Project Review - Application Pre-Approved by LDC"/>
    <n v="1650.0000000000002"/>
    <s v="Yes"/>
    <d v="2019-01-23T14:44:27"/>
    <s v="Q3 2019"/>
    <s v="Q3 2019"/>
    <s v="Q4 2019"/>
    <s v="The Royal Canadian Legion Branch 336"/>
    <s v="Ties"/>
    <s v="Van Dam"/>
    <s v="7056932114"/>
    <s v="rclbr336@persona.ca"/>
    <s v="66 Edison Road"/>
    <m/>
    <m/>
    <s v="Falconbridge"/>
    <s v="P0M1S0"/>
    <s v="The Royal Canadian Legion Branch 336"/>
    <s v="Commercial Other- Please Specify"/>
    <s v="66 Edison"/>
    <m/>
    <m/>
    <s v="Falconbridge"/>
    <s v="P0M1S0"/>
    <d v="2019-02-01T00:00:00"/>
    <s v="No"/>
    <m/>
    <m/>
    <n v="950"/>
    <n v="700.00000000000023"/>
    <m/>
    <m/>
    <d v="2019-07-01T00:00:00"/>
    <m/>
    <n v="0.59"/>
    <n v="2723.32"/>
    <x v="1"/>
  </r>
  <r>
    <s v="Greater Sudbury Hydro Inc."/>
    <s v="Retrofit"/>
    <n v="204290"/>
    <s v="Pre-Project Review - Application Pre-Approved by LDC"/>
    <n v="1672.0000000000002"/>
    <s v="Yes"/>
    <d v="2019-01-25T13:06:44"/>
    <s v="Q2 2020"/>
    <s v="Q2 2020"/>
    <s v="Q3 2020"/>
    <s v="The Sherwin-Williams Company - The Americas Group"/>
    <s v="Matthew"/>
    <s v="France"/>
    <s v="2163445629"/>
    <s v="matthew.j.france@sherwin.com"/>
    <s v="4440 Warrensville Ctr Road"/>
    <m/>
    <m/>
    <s v="Warrensville Heights"/>
    <n v="44128"/>
    <s v="SW8735"/>
    <s v="Small Retail"/>
    <s v="68 LORNE STREET"/>
    <m/>
    <m/>
    <s v="SUDBURY"/>
    <s v="P3C4N8"/>
    <d v="2019-02-01T00:00:00"/>
    <s v="No"/>
    <m/>
    <m/>
    <m/>
    <m/>
    <m/>
    <m/>
    <m/>
    <m/>
    <n v="3.8"/>
    <n v="16487"/>
    <x v="1"/>
  </r>
  <r>
    <s v="Greater Sudbury Hydro Inc."/>
    <s v="Retrofit"/>
    <n v="204718"/>
    <s v="Pre-Project Review - Application Pre-Approved by LDC"/>
    <n v="3710.3"/>
    <s v="Yes"/>
    <d v="2019-02-06T09:24:05"/>
    <s v="Q2 2020"/>
    <s v="Q2 2020"/>
    <s v="Q3 2020"/>
    <s v="Sudbury Prosthetic and Orthotic Design Ltd. "/>
    <s v="Dan"/>
    <s v="Mead"/>
    <s v="7056709990"/>
    <s v="dan.mead@sudburypando.com"/>
    <s v="1340 Kelly Lake Road"/>
    <m/>
    <m/>
    <s v="SUDBURY"/>
    <s v="P3E5P4"/>
    <s v="Sudbury Prosthetic and Orthotic Design Ltd. "/>
    <s v="Large Office"/>
    <s v="1340 Kelly Lake "/>
    <m/>
    <m/>
    <s v="SUDBURY"/>
    <s v="P3E5P4"/>
    <d v="2019-02-18T00:00:00"/>
    <s v="No"/>
    <m/>
    <m/>
    <m/>
    <m/>
    <m/>
    <m/>
    <m/>
    <m/>
    <n v="2.13"/>
    <n v="14588.74"/>
    <x v="1"/>
  </r>
  <r>
    <s v="Greater Sudbury Hydro Inc."/>
    <s v="Retrofit"/>
    <n v="204735"/>
    <s v="Pre-Project Review - Application Pre-Approved by LDC"/>
    <n v="5500"/>
    <s v="Yes"/>
    <d v="2019-02-06T11:18:17"/>
    <s v="Q1 2020"/>
    <s v="Q1 2020"/>
    <s v="Q2 2020"/>
    <s v="JASON FURLOTTE"/>
    <s v="JASON"/>
    <s v="FURLOTTE"/>
    <s v="7059198026"/>
    <s v="shinyarmour1@yahoo.ca"/>
    <s v="293 Willow Street"/>
    <m/>
    <m/>
    <s v="SUDBURY"/>
    <s v="P3C1K2"/>
    <s v="293 Willow Street"/>
    <s v="Warehouse/Wholesale"/>
    <s v="293 Willow"/>
    <m/>
    <m/>
    <s v="SUDBURY"/>
    <s v="P3C1K2"/>
    <d v="2019-02-15T00:00:00"/>
    <s v="No"/>
    <m/>
    <m/>
    <m/>
    <m/>
    <m/>
    <m/>
    <m/>
    <m/>
    <n v="3.12"/>
    <n v="14333.28"/>
    <x v="1"/>
  </r>
  <r>
    <s v="Greater Sudbury Hydro Inc."/>
    <s v="Retrofit"/>
    <n v="204924"/>
    <s v="Pre-Project Review - Application Pre-Approved by LDC"/>
    <n v="4072.6950000000002"/>
    <s v="Yes"/>
    <d v="2019-02-11T17:44:47"/>
    <s v="Q3 2019"/>
    <s v="Q3 2019"/>
    <s v="Q4 2019"/>
    <s v="Weston Bakeries Ltd."/>
    <s v="John"/>
    <s v="Ireland"/>
    <s v="7056734185"/>
    <s v="john.ireland@westonbakeries.com"/>
    <s v="695 Martindale Road"/>
    <m/>
    <m/>
    <s v="SUDBURY"/>
    <s v="P3E4H6"/>
    <s v="Weston Bakeries"/>
    <s v="Food and Beverage"/>
    <s v="695 Martindale"/>
    <m/>
    <m/>
    <s v="SUDBURY"/>
    <s v="P3E4H6"/>
    <d v="2019-02-15T00:00:00"/>
    <s v="No"/>
    <m/>
    <m/>
    <m/>
    <m/>
    <m/>
    <m/>
    <m/>
    <m/>
    <n v="8.5"/>
    <n v="74049"/>
    <x v="0"/>
  </r>
  <r>
    <s v="Greater Sudbury Hydro Inc."/>
    <s v="Retrofit"/>
    <n v="204931"/>
    <s v="Post-Project Submission - Saved as Draft"/>
    <n v="1826.0000000000002"/>
    <s v="Yes"/>
    <d v="2019-02-12T10:23:10"/>
    <s v="Q1 2020"/>
    <s v="Q1 2020"/>
    <s v="Q1 2020"/>
    <s v="Weston Bakeries Ltd."/>
    <s v="John"/>
    <s v="Ireland"/>
    <s v="7056734185"/>
    <s v="john.ireland@westonbakeries.com"/>
    <s v="695 Martindale Road"/>
    <m/>
    <m/>
    <s v="SUDBURY"/>
    <s v="P3E4H6"/>
    <s v="Weston Bakeries"/>
    <s v="Food and Beverage"/>
    <s v="695 Martindale "/>
    <m/>
    <m/>
    <s v="SUDBURY"/>
    <s v="P3E4H6"/>
    <d v="2019-02-15T00:00:00"/>
    <s v="No"/>
    <m/>
    <m/>
    <m/>
    <m/>
    <m/>
    <m/>
    <m/>
    <m/>
    <n v="3.8"/>
    <n v="33288"/>
    <x v="0"/>
  </r>
  <r>
    <s v="Greater Sudbury Hydro Inc."/>
    <s v="Retrofit"/>
    <n v="204958"/>
    <s v="Pre-Project Review - Application Pre-Approved by LDC"/>
    <n v="3777.7960000000003"/>
    <s v="Yes"/>
    <d v="2019-02-13T09:00:16"/>
    <s v="Q3 2020"/>
    <s v="Q3 2020"/>
    <s v="Q4 2020"/>
    <s v="Sudbury Developmental Services"/>
    <s v="Mila"/>
    <s v="Wong"/>
    <s v="7056741451"/>
    <s v="mcwong@cgsds.ca"/>
    <s v="245 Mountain Street"/>
    <m/>
    <m/>
    <s v="SUDBURY"/>
    <s v="P3B2T8"/>
    <s v="Sudbury Developmental Services"/>
    <s v="Social Housing Provider"/>
    <s v="685 Notre Dame"/>
    <m/>
    <m/>
    <s v="SUDBURY"/>
    <s v="P3A2T2"/>
    <d v="2019-02-15T00:00:00"/>
    <s v="No"/>
    <m/>
    <m/>
    <n v="3434.36"/>
    <n v="343.43600000000015"/>
    <m/>
    <m/>
    <d v="2019-06-01T00:00:00"/>
    <m/>
    <n v="5.17"/>
    <n v="17649.78"/>
    <x v="1"/>
  </r>
  <r>
    <s v="Greater Sudbury Hydro Inc."/>
    <s v="Retrofit"/>
    <n v="205499"/>
    <s v="Pre-Project Review - Application Pre-Approved by LDC"/>
    <n v="583"/>
    <s v="Yes"/>
    <d v="2019-03-01T13:59:28"/>
    <s v="Q2 2020"/>
    <s v="Q2 2020"/>
    <s v="Q3 2020"/>
    <s v="Bellmedia Inc."/>
    <s v="Alain"/>
    <s v="Vincent"/>
    <s v="7056748301"/>
    <s v="alain.vincent@bellmedia.ca"/>
    <s v="699 Frood Road"/>
    <m/>
    <m/>
    <s v="SUDBURY"/>
    <s v="P3C5A3"/>
    <s v="Bell Media"/>
    <s v="Small Office"/>
    <s v="699 Frood "/>
    <m/>
    <m/>
    <s v="SUDBURY"/>
    <s v="P3C5A3"/>
    <d v="2019-03-15T00:00:00"/>
    <s v="No"/>
    <m/>
    <m/>
    <m/>
    <m/>
    <m/>
    <m/>
    <m/>
    <m/>
    <n v="0.80800000000000005"/>
    <n v="6078.24"/>
    <x v="0"/>
  </r>
  <r>
    <s v="Greater Sudbury Hydro Inc."/>
    <s v="Retrofit"/>
    <n v="205576"/>
    <s v="Pre-Project Review - Application Pre-Approved by LDC"/>
    <n v="2074.6000000000004"/>
    <s v="Yes"/>
    <d v="2019-03-05T10:05:31"/>
    <s v="Q3 2020"/>
    <s v="Q3 2020"/>
    <s v="Q4 2020"/>
    <s v="Sudbury Orthodontics"/>
    <s v="David"/>
    <s v="D'Aloisio"/>
    <s v="7056716261"/>
    <s v="dave@thesmilecentre.ca"/>
    <s v="250 Notre Dame Avenue"/>
    <m/>
    <m/>
    <s v="SUDBURY"/>
    <s v="P3C5K5"/>
    <s v="Sudbury Orthodontics"/>
    <s v="Small Office"/>
    <s v="250 Notre Dame"/>
    <m/>
    <m/>
    <s v="SUDBURY"/>
    <s v="P3C5K5"/>
    <d v="2019-03-11T00:00:00"/>
    <s v="No"/>
    <m/>
    <m/>
    <n v="1901"/>
    <n v="173.60000000000036"/>
    <m/>
    <m/>
    <d v="2019-06-01T00:00:00"/>
    <m/>
    <n v="3.37"/>
    <n v="11047.96"/>
    <x v="1"/>
  </r>
  <r>
    <s v="Greater Sudbury Hydro Inc."/>
    <s v="Retrofit"/>
    <n v="205649"/>
    <s v="Pre-Project Review - Application Pre-Approved by LDC"/>
    <n v="6610.648000000001"/>
    <s v="Yes"/>
    <d v="2019-03-06T12:58:45"/>
    <s v="Q3 2020"/>
    <s v="Q3 2020"/>
    <s v="Q3 2020"/>
    <s v="Health Sciences North"/>
    <s v="Jeff"/>
    <s v="Dunn"/>
    <s v="7055237100"/>
    <s v="jdunn@hsnsudbury.ca"/>
    <s v="41 Ramsey Lake Road"/>
    <m/>
    <m/>
    <s v="SUDBURY"/>
    <s v="P3E5J1"/>
    <s v="Health Sciences North"/>
    <s v="Hospital"/>
    <s v="41 Ramsey Lake "/>
    <m/>
    <m/>
    <s v="SUDBURY"/>
    <s v="P3E5J1"/>
    <d v="2019-03-18T00:00:00"/>
    <s v="No"/>
    <m/>
    <m/>
    <m/>
    <m/>
    <m/>
    <m/>
    <m/>
    <m/>
    <n v="0"/>
    <n v="60096.76"/>
    <x v="0"/>
  </r>
  <r>
    <s v="Greater Sudbury Hydro Inc."/>
    <s v="Retrofit"/>
    <n v="205685"/>
    <s v="Pre-Project Review - Application Pre-Approved by LDC"/>
    <n v="660"/>
    <s v="Yes"/>
    <d v="2019-03-07T09:52:42"/>
    <s v="Q3 2020"/>
    <s v="Q3 2020"/>
    <s v="Q4 2020"/>
    <s v="Borealis"/>
    <s v="Maureen"/>
    <s v="Clement"/>
    <s v="7052220108"/>
    <s v="info@borealislighttherapy.com"/>
    <s v="754 Falconbridge Road"/>
    <m/>
    <m/>
    <s v="SUDBURY"/>
    <s v="P3A5K8"/>
    <s v="Borealis"/>
    <s v="Industrial Strip Mall/Unit"/>
    <s v="754 Falconbridge rd"/>
    <s v="unit 6a"/>
    <m/>
    <s v="SUDBURY"/>
    <s v="P3A5K8"/>
    <d v="2019-03-11T08:00:00"/>
    <s v="No"/>
    <m/>
    <m/>
    <s v="Cancel"/>
    <m/>
    <m/>
    <m/>
    <m/>
    <m/>
    <m/>
    <m/>
    <x v="2"/>
  </r>
  <r>
    <s v="Greater Sudbury Hydro Inc."/>
    <s v="Retrofit"/>
    <n v="205734"/>
    <s v="Pre-Project Review - Application Pre-Approved by LDC"/>
    <n v="2596"/>
    <s v="Yes"/>
    <d v="2019-03-07T20:47:09"/>
    <s v="Q4 2020"/>
    <s v="Q4 2020"/>
    <s v="Q1 2021"/>
    <s v="McBur Holdings Inc"/>
    <s v="Brad"/>
    <s v="Haines"/>
    <s v="7054948924"/>
    <s v="brad.haines@post.mcdonalds.ca"/>
    <s v="914 Newgate Avenue"/>
    <m/>
    <m/>
    <s v="SUDBURY"/>
    <s v="P3A5J9"/>
    <s v="McDonalds"/>
    <s v="Food Retail"/>
    <s v="1194 Kingsway "/>
    <m/>
    <m/>
    <s v="SUDBURY"/>
    <s v="P3B2E8"/>
    <d v="2019-04-15T00:00:00"/>
    <s v="No"/>
    <m/>
    <m/>
    <m/>
    <m/>
    <m/>
    <m/>
    <m/>
    <m/>
    <n v="1.4690000000000001"/>
    <n v="6700.808"/>
    <x v="0"/>
  </r>
  <r>
    <s v="Greater Sudbury Hydro Inc."/>
    <s v="Retrofit"/>
    <n v="205735"/>
    <s v="Pre-Project Review - Application Pre-Approved by LDC"/>
    <n v="1837.0000000000002"/>
    <s v="Yes"/>
    <d v="2019-03-07T20:54:25"/>
    <s v="Q4 2020"/>
    <s v="Q4 2020"/>
    <s v="Q1 2021"/>
    <s v="McBur Holdings Inc"/>
    <s v="Brad"/>
    <s v="Haines"/>
    <s v="7054948924"/>
    <s v="brad.haines@post.mcdonalds.ca"/>
    <s v="914 Newgate Avenue"/>
    <m/>
    <m/>
    <s v="SUDBURY"/>
    <s v="P3A5J9"/>
    <s v="Mcdonalds"/>
    <s v="Food Retail"/>
    <s v="1194 Kingsway "/>
    <m/>
    <m/>
    <s v="SUDBURY"/>
    <s v="P3B2E8"/>
    <d v="2019-04-15T00:00:00"/>
    <s v="No"/>
    <m/>
    <m/>
    <m/>
    <m/>
    <m/>
    <m/>
    <m/>
    <m/>
    <n v="0"/>
    <n v="18702.599999999999"/>
    <x v="0"/>
  </r>
  <r>
    <s v="Greater Sudbury Hydro Inc."/>
    <s v="Retrofit"/>
    <n v="205737"/>
    <s v="Pre-Project Review - Application Pre-Approved by LDC"/>
    <n v="2640"/>
    <s v="Yes"/>
    <d v="2019-03-07T21:01:19"/>
    <s v="Q4 2020"/>
    <s v="Q4 2020"/>
    <s v="Q1 2021"/>
    <s v="McBur Holdings Inc"/>
    <s v="Brad"/>
    <s v="Haines"/>
    <s v="7054948924"/>
    <s v="brad.haines@post.mcdonalds.ca"/>
    <s v="914 Newgate Avenue"/>
    <m/>
    <m/>
    <s v="SUDBURY"/>
    <s v="P3A5J9"/>
    <s v="Mcdonalds"/>
    <s v="Food Retail"/>
    <s v="914 Newgate"/>
    <m/>
    <m/>
    <s v="SUDBURY"/>
    <s v="P3A5J9"/>
    <d v="2019-04-22T00:00:00"/>
    <s v="No"/>
    <m/>
    <m/>
    <m/>
    <m/>
    <m/>
    <m/>
    <m/>
    <m/>
    <n v="1.4870000000000001"/>
    <n v="6831.7370000000001"/>
    <x v="0"/>
  </r>
  <r>
    <s v="Greater Sudbury Hydro Inc."/>
    <s v="Retrofit"/>
    <n v="205738"/>
    <s v="Pre-Project Review - Application Pre-Approved by LDC"/>
    <n v="2112"/>
    <s v="Yes"/>
    <d v="2019-03-07T21:07:00"/>
    <s v="Q4 2020"/>
    <s v="Q4 2020"/>
    <s v="Q1 2021"/>
    <s v="McBur Holdings Inc"/>
    <s v="Brad"/>
    <s v="Haines"/>
    <s v="7054948924"/>
    <s v="brad.haines@post.mcdonalds.ca"/>
    <s v="914 Newgate Avenue"/>
    <m/>
    <m/>
    <s v="SUDBURY"/>
    <s v="P3A5J9"/>
    <s v="Mcdonalds"/>
    <s v="Food Retail"/>
    <s v="914 Newgate"/>
    <m/>
    <m/>
    <s v="SUDBURY"/>
    <s v="P3A5J9"/>
    <d v="2019-04-22T00:00:00"/>
    <s v="No"/>
    <m/>
    <m/>
    <m/>
    <m/>
    <m/>
    <m/>
    <m/>
    <m/>
    <n v="0"/>
    <n v="21289.8"/>
    <x v="0"/>
  </r>
  <r>
    <s v="Greater Sudbury Hydro Inc."/>
    <s v="Retrofit"/>
    <n v="205739"/>
    <s v="Pre-Project Review - Application Pre-Approved by LDC"/>
    <n v="1540.0000000000002"/>
    <s v="Yes"/>
    <d v="2019-03-07T21:12:50"/>
    <s v="Q4 2020"/>
    <s v="Q4 2020"/>
    <s v="Q1 2021"/>
    <s v="McBur Holdings Inc"/>
    <s v="Brad"/>
    <s v="Haines"/>
    <s v="7054948924"/>
    <s v="brad.haines@post.mcdonalds.ca"/>
    <s v="914 Newgate Avenue"/>
    <m/>
    <m/>
    <s v="SUDBURY"/>
    <s v="P3A5J9"/>
    <s v="Mcdonalds"/>
    <s v="Food Retail"/>
    <s v="1740 Regent"/>
    <m/>
    <m/>
    <s v="SUDBURY"/>
    <s v="P3E3Z8"/>
    <d v="2019-04-29T00:00:00"/>
    <s v="No"/>
    <m/>
    <m/>
    <m/>
    <m/>
    <m/>
    <m/>
    <m/>
    <m/>
    <n v="0.85799999999999998"/>
    <n v="3941.652"/>
    <x v="0"/>
  </r>
  <r>
    <s v="Greater Sudbury Hydro Inc."/>
    <s v="Retrofit"/>
    <n v="205740"/>
    <s v="Pre-Project Review - Application Pre-Approved by LDC"/>
    <n v="1534.5000000000002"/>
    <s v="Yes"/>
    <d v="2019-03-07T21:21:17"/>
    <s v="Q4 2020"/>
    <s v="Q4 2020"/>
    <s v="Q1 2021"/>
    <s v="McBur Holdings Inc"/>
    <s v="Brad"/>
    <s v="Haines"/>
    <s v="7054948924"/>
    <s v="brad.haines@post.mcdonalds.ca"/>
    <s v="914 Newgate Avenue"/>
    <m/>
    <m/>
    <s v="SUDBURY"/>
    <s v="P3A5J9"/>
    <s v="Mcdonalds"/>
    <s v="Food Retail"/>
    <s v="1740 Regent"/>
    <m/>
    <m/>
    <s v="SUDBURY"/>
    <s v="P3E3Z8"/>
    <d v="2019-04-29T00:00:00"/>
    <s v="No"/>
    <m/>
    <m/>
    <m/>
    <m/>
    <m/>
    <m/>
    <m/>
    <m/>
    <n v="0"/>
    <n v="15456"/>
    <x v="0"/>
  </r>
  <r>
    <s v="Greater Sudbury Hydro Inc."/>
    <s v="Retrofit"/>
    <n v="205943"/>
    <s v="Pre-Project Review - Application Pre-Approved by LDC"/>
    <n v="2295.7000000000003"/>
    <s v="Yes"/>
    <d v="2019-03-13T17:00:41"/>
    <s v="Q2 2020"/>
    <s v="Q2 2020"/>
    <s v="Q3 2020"/>
    <s v="1854108 Ontario Limited"/>
    <s v="Cliff"/>
    <s v="Richardson"/>
    <s v="7055618711"/>
    <s v="apts@hotmail.ca"/>
    <s v="71 Nepahwin Avenue"/>
    <m/>
    <m/>
    <s v="SUDBURY"/>
    <s v="P3E2H5"/>
    <s v="1250 Lasalle Boulevard"/>
    <s v="Large  Retail"/>
    <s v="1250 Lasalle"/>
    <m/>
    <m/>
    <s v="SUDBURY"/>
    <s v="P3A3M5"/>
    <d v="2018-08-07T00:00:00"/>
    <s v="No"/>
    <m/>
    <m/>
    <n v="2087"/>
    <n v="208.70000000000027"/>
    <m/>
    <m/>
    <m/>
    <m/>
    <n v="1.25"/>
    <n v="10663.41"/>
    <x v="1"/>
  </r>
  <r>
    <s v="Greater Sudbury Hydro Inc."/>
    <s v="Retrofit"/>
    <n v="206002"/>
    <s v="Pre-Project Review - Application Pre-Approved by LDC"/>
    <n v="715.00000000000011"/>
    <s v="Yes"/>
    <d v="2019-03-15T16:00:44"/>
    <s v="Q2 2020"/>
    <s v="Q2 2020"/>
    <s v="Q3 2020"/>
    <s v="1582610 Ontario Inc."/>
    <s v="Andrea"/>
    <s v="Guinard"/>
    <s v="7055229998"/>
    <s v="ronbrunette@vianet.ca"/>
    <s v="1893 Regent Street"/>
    <m/>
    <m/>
    <s v="SUDBURY"/>
    <s v="P3E3Z7"/>
    <s v="Heatwave Tanning Salon"/>
    <s v="Small Retail"/>
    <s v="893 Notre Dame"/>
    <m/>
    <m/>
    <s v="SUDBURY"/>
    <s v="P3A2T6"/>
    <d v="2019-03-22T00:00:00"/>
    <s v="No"/>
    <m/>
    <m/>
    <m/>
    <m/>
    <m/>
    <m/>
    <m/>
    <m/>
    <n v="0.40600000000000003"/>
    <n v="1863.326"/>
    <x v="1"/>
  </r>
  <r>
    <s v="Greater Sudbury Hydro Inc."/>
    <s v="Retrofit"/>
    <n v="206131"/>
    <s v="Pre-Project Application - Submitted to LDC for Pre-Approval"/>
    <n v="24417.47"/>
    <s v="Yes"/>
    <d v="2019-03-20T13:26:18"/>
    <s v="Q3 2020"/>
    <s v="Q3 2020"/>
    <s v="Q3 2020"/>
    <s v="City of Greater Sudbury"/>
    <s v="Sajeev"/>
    <s v="Shivshankaran"/>
    <n v="7056774648"/>
    <s v="sajeev.shivshankaran@greatersudbury.ca"/>
    <s v="200 Brady Street"/>
    <m/>
    <m/>
    <s v="SUDBURY"/>
    <s v="P3A5P3"/>
    <s v="City of Greater Sudbury"/>
    <s v="Other please specify"/>
    <s v="1271 Kelly Lake"/>
    <m/>
    <m/>
    <s v="SUDBURY"/>
    <s v="P3E5P4"/>
    <d v="2019-03-21T00:00:00"/>
    <s v="No"/>
    <m/>
    <m/>
    <m/>
    <m/>
    <m/>
    <m/>
    <m/>
    <m/>
    <n v="0"/>
    <n v="221977"/>
    <x v="1"/>
  </r>
  <r>
    <s v="Greater Sudbury Hydro Inc."/>
    <s v="Retrofit"/>
    <n v="206166"/>
    <s v="Pre-Project Application - Submitted to LDC for Pre-Approval"/>
    <n v="1045"/>
    <s v="Yes"/>
    <d v="2019-03-20T16:27:16"/>
    <s v="Q4 2019"/>
    <s v="Q4 2019"/>
    <s v="Q1 2020"/>
    <s v="ConverGen Inc."/>
    <s v="James"/>
    <s v="Walker"/>
    <s v="7056757536"/>
    <s v="james.walker@gsuinc.ca"/>
    <s v="500 Regent Street"/>
    <m/>
    <m/>
    <s v="SUDBURY"/>
    <s v="P3E3Y2"/>
    <s v="ConverGen Inc."/>
    <s v="Small Office"/>
    <s v="111-359 Riverside"/>
    <m/>
    <m/>
    <s v="SUDBURY"/>
    <s v="P3E1H5"/>
    <d v="2019-04-08T00:00:00"/>
    <s v="No"/>
    <m/>
    <m/>
    <m/>
    <m/>
    <m/>
    <m/>
    <m/>
    <m/>
    <n v="0.59299999999999997"/>
    <n v="2723.3229999999999"/>
    <x v="1"/>
  </r>
  <r>
    <s v="Greater Sudbury Hydro Inc."/>
    <s v="Retrofit"/>
    <n v="206217"/>
    <s v="Pre-Project Application - Submitted to LDC for Pre-Approval"/>
    <n v="5057.8"/>
    <s v="Yes"/>
    <d v="2019-03-22T10:13:11"/>
    <s v="Q3 2019"/>
    <s v="Q3 2019"/>
    <s v="Q4 2019"/>
    <s v="Norcon Development Group Ltd."/>
    <s v="John"/>
    <s v="Nipius"/>
    <s v="7055608743"/>
    <s v="jnipius@tribury.com"/>
    <s v="1549 Fairburn Avenue"/>
    <m/>
    <m/>
    <s v="SUDBURY"/>
    <s v="P3A1N6"/>
    <s v="Norcon Development Group Ltd."/>
    <s v="Large Office"/>
    <s v="531 Notre Dame"/>
    <m/>
    <m/>
    <s v="SUDBURY"/>
    <s v="P3C5L1"/>
    <d v="2019-04-01T00:00:00"/>
    <s v="No"/>
    <m/>
    <m/>
    <m/>
    <m/>
    <m/>
    <m/>
    <m/>
    <m/>
    <n v="3.278"/>
    <n v="15060.050999999999"/>
    <x v="1"/>
  </r>
  <r>
    <s v="Greater Sudbury Hydro Inc."/>
    <s v="Retrofit"/>
    <n v="206603"/>
    <s v="Pre-Project Application - Submitted to LDC for Pre-Approval"/>
    <n v="1610.4"/>
    <s v="Yes"/>
    <d v="2019-03-27T16:52:14"/>
    <s v="Q3 2020"/>
    <s v="Q3 2020"/>
    <s v="Q4 2020"/>
    <s v="RHP TRAINING CENTRE INC"/>
    <s v="Marc"/>
    <s v="Savard"/>
    <s v="7055239427"/>
    <s v="m.savard@rhptraining.com"/>
    <s v="1351 Kelly Lake Road"/>
    <s v="Unit F"/>
    <m/>
    <s v="SUDBURY"/>
    <s v="P3E5P5"/>
    <s v="RHP TRAINING CENTRE INC"/>
    <s v="Entertainment/Sport"/>
    <s v="F-1351 Kelly Lake"/>
    <m/>
    <m/>
    <s v="SUDBURY"/>
    <s v="P3E5P5"/>
    <d v="2019-04-01T00:00:00"/>
    <s v="No"/>
    <m/>
    <m/>
    <m/>
    <m/>
    <m/>
    <m/>
    <m/>
    <m/>
    <n v="3.66"/>
    <n v="16814.400000000001"/>
    <x v="0"/>
  </r>
  <r>
    <s v="Greater Sudbury Hydro Inc."/>
    <s v="Retrofit"/>
    <n v="206635"/>
    <s v="Pre-Project Application - Submitted to LDC for Pre-Approval"/>
    <n v="4433"/>
    <s v="Yes"/>
    <d v="2019-03-28T08:46:03"/>
    <s v="Q1 2020"/>
    <s v="Q1 2020"/>
    <s v="Q1 2020"/>
    <s v="Elsa Anzil Elm Street Ltd. "/>
    <s v="Frank"/>
    <s v="Anzil"/>
    <s v="7056710175"/>
    <s v="frankanzil@gmail.com"/>
    <s v="146 Elm Street"/>
    <s v="Unit A"/>
    <m/>
    <s v="SUDBURY"/>
    <s v="P3C1T7"/>
    <s v="Elsa Anzil Elm Street Ltd. "/>
    <s v="Large Office"/>
    <s v="144-146 Elm "/>
    <m/>
    <m/>
    <s v="SUDBURY"/>
    <s v="P3C1T7"/>
    <d v="2019-04-08T00:00:00"/>
    <s v="No"/>
    <m/>
    <m/>
    <m/>
    <m/>
    <m/>
    <m/>
    <m/>
    <m/>
    <n v="2.5390000000000001"/>
    <n v="11663.246999999999"/>
    <x v="1"/>
  </r>
  <r>
    <s v="Greater Sudbury Hydro Inc."/>
    <s v="Retrofit"/>
    <n v="206767"/>
    <s v="Pre-Project Review - Application Pre-Approved by LDC"/>
    <n v="2285.8000000000002"/>
    <s v="Yes"/>
    <d v="2019-03-28T00:00:00"/>
    <s v="Q2 2020"/>
    <s v="Q2 2020"/>
    <s v="Q3 2020"/>
    <s v="Coldwell Banker"/>
    <s v="Douglas"/>
    <s v="Marsh"/>
    <n v="7055666111"/>
    <s v="drdrake15@hotmail.com"/>
    <s v="1090 Lasalle Boulevard"/>
    <m/>
    <m/>
    <s v="SUDBURY"/>
    <s v="P3A1X9"/>
    <s v="Coldwell Banker"/>
    <s v="Small Office"/>
    <s v="1090 Lasalle Boulevard"/>
    <m/>
    <m/>
    <s v="SUDBURY"/>
    <s v="P3A1X9"/>
    <d v="2019-04-08T00:00:00"/>
    <s v="No"/>
    <m/>
    <m/>
    <n v="2210"/>
    <n v="75.800000000000182"/>
    <m/>
    <d v="2019-05-24T00:00:00"/>
    <d v="2019-05-01T00:00:00"/>
    <m/>
    <n v="1.37"/>
    <n v="6302.05"/>
    <x v="1"/>
  </r>
  <r>
    <s v="Greater Sudbury Hydro Inc."/>
    <s v="Retrofit"/>
    <n v="207113"/>
    <s v="Pre-Project Review - Application Pre-Approved by LDC"/>
    <n v="1320"/>
    <s v="Yes"/>
    <d v="2019-03-29T00:00:00"/>
    <s v="Q4 2020"/>
    <s v="Q4 2020"/>
    <s v="Q1 2021"/>
    <s v="Mid North Motors Sudbury Ltd"/>
    <s v="Chris"/>
    <s v="Scagnetti"/>
    <n v="7055602100"/>
    <s v="cscagnetti@midnorthmotors.com"/>
    <s v="2100 Kingsway Boulevard"/>
    <m/>
    <m/>
    <s v="SUDBURY"/>
    <s v="P3B2G2"/>
    <s v="Mid North Motors Sudbury"/>
    <s v="Large Office"/>
    <s v="2100 Kingsway Boulevard"/>
    <m/>
    <m/>
    <s v="SUDBURY"/>
    <s v="P3A2G2"/>
    <d v="2019-04-08T00:00:00"/>
    <s v="No"/>
    <m/>
    <m/>
    <n v="1200"/>
    <n v="120"/>
    <m/>
    <d v="2019-05-24T00:00:00"/>
    <m/>
    <m/>
    <n v="3"/>
    <n v="13782"/>
    <x v="0"/>
  </r>
  <r>
    <s v="Greater Sudbury Hydro Inc. "/>
    <s v="Small Business Lighting"/>
    <s v="GSH-2019-004"/>
    <s v="Work Order Signed"/>
    <n v="1078"/>
    <s v="Yes"/>
    <d v="2019-02-05T00:00:00"/>
    <s v="Q2 2019"/>
    <s v="Q2 2019"/>
    <s v="Q2 2019"/>
    <s v="La Moda Hair Studio"/>
    <s v="Lianne "/>
    <s v="Depatie"/>
    <n v="7055232400"/>
    <s v="lamodahairstudio@hotmail.com"/>
    <s v="2029 Long Lake Road"/>
    <m/>
    <m/>
    <s v="SUDBURY"/>
    <s v="P3E 4M8"/>
    <s v="La Moda Hair Studio"/>
    <s v="Beauty Parlors"/>
    <s v="2029 Long Lake Road"/>
    <m/>
    <m/>
    <s v="SUDBURY"/>
    <s v="P3E 4M8"/>
    <d v="2019-02-05T00:00:00"/>
    <s v="No"/>
    <m/>
    <m/>
    <n v="1078"/>
    <n v="0"/>
    <m/>
    <m/>
    <d v="2019-04-01T00:00:00"/>
    <m/>
    <m/>
    <n v="3743.48"/>
    <x v="1"/>
  </r>
  <r>
    <s v="Greater Sudbury Hydro Inc. "/>
    <s v="Small Business Lighting"/>
    <s v="GSH-2019-005"/>
    <s v="Work Order Signed"/>
    <n v="1820"/>
    <s v="Yes"/>
    <d v="2019-02-05T00:00:00"/>
    <s v="Q2 2019"/>
    <s v="Q2 2019"/>
    <s v="Q2 2019"/>
    <s v="Show Room Shine"/>
    <s v="Owen"/>
    <s v="Martin"/>
    <n v="7055247469"/>
    <s v="N/A"/>
    <s v="868 Falconbridge Road"/>
    <s v="Unit 2"/>
    <m/>
    <s v="SUDBURY"/>
    <s v="P3A 5K7"/>
    <s v="Show Room Shine"/>
    <s v="Automobile Repair Shop"/>
    <s v="868 Falconbridge Road"/>
    <s v="Unit 2"/>
    <m/>
    <s v="SUDBURY"/>
    <s v="P3A 5K7"/>
    <d v="2019-02-05T00:00:00"/>
    <s v="No"/>
    <m/>
    <m/>
    <n v="1820"/>
    <n v="0"/>
    <m/>
    <m/>
    <d v="2019-04-01T00:00:00"/>
    <m/>
    <n v="1.37"/>
    <n v="1820"/>
    <x v="1"/>
  </r>
  <r>
    <s v="Greater Sudbury Hydro Inc. "/>
    <s v="Small Business Lighting"/>
    <s v="GSH-2019-009"/>
    <s v="Work Order Signed"/>
    <n v="787"/>
    <s v="Yes"/>
    <d v="2019-02-12T00:00:00"/>
    <s v="Q2 2019"/>
    <s v="Q2 2019"/>
    <s v="Q2 2019"/>
    <s v="Homelife Green Team Reality Inc."/>
    <s v="Jesse"/>
    <s v="Martel"/>
    <n v="7055624547"/>
    <s v="twism182@hotmail.com"/>
    <s v="765 Barrydowne Road"/>
    <s v="Unit 201"/>
    <m/>
    <s v="SUDBURY"/>
    <s v="P3A 3T6"/>
    <s v="Homelife Green Team Reality Inc."/>
    <s v="Offices (small suite)"/>
    <s v="765 Barrydowne Road"/>
    <s v="Unit 201"/>
    <m/>
    <s v="SUDBURY"/>
    <s v="P3A 3T6"/>
    <d v="2019-02-12T00:00:00"/>
    <s v="No"/>
    <m/>
    <m/>
    <n v="787"/>
    <n v="0"/>
    <m/>
    <m/>
    <d v="2019-04-01T00:00:00"/>
    <m/>
    <n v="0.79"/>
    <n v="2233.79"/>
    <x v="1"/>
  </r>
  <r>
    <s v="Greater Sudbury Hydro Inc. "/>
    <s v="Small Business Lighting"/>
    <s v="GSH-2019-010"/>
    <s v="Work Order Signed"/>
    <n v="1982"/>
    <s v="Yes"/>
    <d v="2019-02-25T00:00:00"/>
    <s v="Q2 2019"/>
    <s v="Q2 2019"/>
    <s v="Q2 2019"/>
    <s v="St. Alban's Church"/>
    <s v="Gil"/>
    <s v="Hartley"/>
    <n v="7056907428"/>
    <s v="hartley.g.d1@gmail.com"/>
    <s v="34 Dennie Street"/>
    <m/>
    <m/>
    <s v="Capreol"/>
    <s v="P0M 1H0"/>
    <s v="St. Alban's Church"/>
    <s v="Places of Worship"/>
    <s v="34 Dennie Street"/>
    <m/>
    <m/>
    <s v="Capreol"/>
    <s v="P0M 1H0"/>
    <d v="2019-02-25T00:00:00"/>
    <s v="No"/>
    <m/>
    <m/>
    <n v="1982"/>
    <n v="0"/>
    <m/>
    <m/>
    <d v="2019-04-01T00:00:00"/>
    <m/>
    <n v="1.77"/>
    <n v="5001.3"/>
    <x v="1"/>
  </r>
  <r>
    <s v="Greater Sudbury Hydro Inc. "/>
    <s v="Small Business Lighting"/>
    <s v="GSH-2019-012"/>
    <s v="Work Order Signed"/>
    <n v="1850"/>
    <s v="Yes"/>
    <d v="2019-03-04T00:00:00"/>
    <s v="Q2 2019"/>
    <s v="Q2 2019"/>
    <s v="Q2 2019"/>
    <s v="Soucie Salo Safety"/>
    <s v="Ashley"/>
    <s v="Mcrae"/>
    <n v="7056748092"/>
    <s v="ashley@souciesalosafety.com"/>
    <s v="1300 Lorne Street"/>
    <m/>
    <m/>
    <s v="SUDBURY"/>
    <s v="P3C 5N1"/>
    <s v="Soucie Salo Safety"/>
    <s v="Warehouses"/>
    <s v="1300 Lorne Street"/>
    <m/>
    <m/>
    <s v="SUDBURY"/>
    <s v="P3C 5N1"/>
    <d v="2019-03-04T00:00:00"/>
    <s v="No"/>
    <m/>
    <m/>
    <n v="1950"/>
    <n v="-100"/>
    <m/>
    <m/>
    <d v="2019-04-01T00:00:00"/>
    <m/>
    <n v="0"/>
    <n v="10012.68"/>
    <x v="1"/>
  </r>
  <r>
    <s v="Greater Sudbury Hydro Inc. "/>
    <s v="Small Business Lighting"/>
    <s v="GSH-2019-015"/>
    <s v="Work Order Signed"/>
    <n v="2015"/>
    <s v="Yes"/>
    <d v="2019-03-18T00:00:00"/>
    <s v="Q2 2019"/>
    <s v="Q2 2019"/>
    <s v="Q2 2019"/>
    <s v="Kitchen Bits"/>
    <s v="Heather"/>
    <s v="Scott"/>
    <n v="7056743743"/>
    <s v="heather@kitchenbits.ca"/>
    <s v="1390 Kingsway Avenue"/>
    <m/>
    <m/>
    <s v="SUDBURY"/>
    <s v="P3B 0A3"/>
    <s v="Kitchen Bits"/>
    <s v="Small Retail Stores"/>
    <s v="1390 Kingsway Avenue"/>
    <m/>
    <m/>
    <s v="SUDBURY"/>
    <s v="P3B 0A3"/>
    <d v="2019-03-18T00:00:00"/>
    <s v="No"/>
    <m/>
    <m/>
    <n v="2015"/>
    <n v="0"/>
    <m/>
    <m/>
    <m/>
    <m/>
    <n v="1.45"/>
    <n v="4075.02"/>
    <x v="1"/>
  </r>
  <r>
    <s v="Greater Sudbury Hydro Inc. "/>
    <s v="Audit Funding"/>
    <s v="GSH-Audit-2016-002"/>
    <s v="Application Pre-Approved"/>
    <n v="3475"/>
    <s v="Yes"/>
    <d v="2016-11-14T00:00:00"/>
    <s v="Q2 2019"/>
    <s v="Q2 2019"/>
    <s v="Q3 2019"/>
    <s v="Sudbury Catholic District School Board"/>
    <s v="RIchard"/>
    <s v="Driscoll"/>
    <s v="7056735620 ext 415"/>
    <s v="richard.driscoll@sudburycatholicschools.ca"/>
    <s v="165 D'Youville Street"/>
    <m/>
    <m/>
    <s v="SUDBURY"/>
    <s v="P3C5E7"/>
    <s v="Holy Cross Elementary School"/>
    <s v="School (K-12)"/>
    <s v="2997 Algonquin Road"/>
    <m/>
    <m/>
    <s v="SUDBURY"/>
    <s v="P3E4X5"/>
    <d v="2016-11-14T00:00:00"/>
    <s v="No"/>
    <m/>
    <m/>
    <m/>
    <m/>
    <m/>
    <m/>
    <m/>
    <m/>
    <m/>
    <m/>
    <x v="2"/>
  </r>
  <r>
    <s v="Greater Sudbury Hydro Inc. "/>
    <s v="Audit Funding"/>
    <s v="GSH-Audit-2017-001"/>
    <s v="Application Pre-Approved"/>
    <n v="3044.29"/>
    <s v="Yes"/>
    <d v="2017-12-19T00:00:00"/>
    <s v="Q2 2019"/>
    <s v="Q2 2019"/>
    <s v="Q2 2019"/>
    <s v="Jones Lang Lasalle Real Estate Services Inc."/>
    <s v="David"/>
    <s v="Faltenhine"/>
    <n v="4164625120"/>
    <s v="david.faltenhine@jll.com"/>
    <s v="969 Eastern Avenue"/>
    <m/>
    <m/>
    <s v="Toronto"/>
    <s v="M5A 1A5"/>
    <s v="MPP Sudbury"/>
    <s v="Mail Processing Facility"/>
    <s v="1790 Lasalle Boulevard"/>
    <m/>
    <m/>
    <s v="SUDBURY"/>
    <s v="P3A 2A0"/>
    <d v="2017-11-06T00:00:00"/>
    <s v="No"/>
    <m/>
    <m/>
    <n v="3044.29"/>
    <n v="0"/>
    <m/>
    <d v="2019-04-23T00:00:00"/>
    <d v="2019-04-01T00:00:00"/>
    <m/>
    <m/>
    <m/>
    <x v="2"/>
  </r>
  <r>
    <s v="Greater Sudbury Hydro Inc. "/>
    <s v="Audit Funding"/>
    <s v="GSH-Audit-2019-001"/>
    <s v="Application Pre-Approved"/>
    <n v="3199"/>
    <s v="Yes"/>
    <d v="2019-01-02T00:00:00"/>
    <s v="Q2 2020"/>
    <s v="Q2 2020"/>
    <s v="Q2 2020"/>
    <s v="Health Sciences North"/>
    <s v="Pat"/>
    <s v="Tessier"/>
    <s v="7055237100 ext: 3127"/>
    <s v="ptessier@hsnsudbury.ca"/>
    <s v="41 Ramsey Lake Road"/>
    <m/>
    <m/>
    <s v="SUDBURY"/>
    <s v="P3E 2H2"/>
    <s v="Health Science North - Research Institute "/>
    <s v="Hospitals"/>
    <s v="56 Walford Road"/>
    <m/>
    <m/>
    <s v="SUDBURY"/>
    <s v="P3E 2H2"/>
    <d v="2019-01-02T00:00:00"/>
    <s v="No"/>
    <m/>
    <m/>
    <m/>
    <m/>
    <m/>
    <m/>
    <m/>
    <m/>
    <m/>
    <m/>
    <x v="2"/>
  </r>
  <r>
    <s v="Greater Sudbury Hydro Inc."/>
    <s v="Audit Funding"/>
    <s v="GSH-Audit-2019-002"/>
    <s v="Application Pre-Approved"/>
    <n v="7498.5"/>
    <s v="Yes"/>
    <d v="2019-03-08T00:00:00"/>
    <s v="Q3 2019"/>
    <s v="Q3 2019"/>
    <s v="Q3 2019"/>
    <s v="MILITF HOOPP REALTY INC."/>
    <s v="David"/>
    <s v="Murray"/>
    <s v="7055669080 ext 226"/>
    <s v="dmurray@morguard.com"/>
    <s v="1033 Barrydowne Road"/>
    <s v="Unit 200"/>
    <m/>
    <s v="SUDBURY"/>
    <s v="P3A4E9"/>
    <s v="New Sudbury Centre"/>
    <s v="Large Retail"/>
    <s v="1033 Barrydowne Road"/>
    <m/>
    <m/>
    <s v="SUDBURY"/>
    <s v="P3A4E9"/>
    <d v="2019-04-04T00:00:00"/>
    <s v="No"/>
    <m/>
    <m/>
    <m/>
    <m/>
    <m/>
    <m/>
    <m/>
    <m/>
    <m/>
    <m/>
    <x v="2"/>
  </r>
  <r>
    <s v="Greater Sudbury Hydro Inc."/>
    <s v="HPNC"/>
    <s v="GSH-HPNC-2015-001"/>
    <s v="Application Pre-Approved"/>
    <n v="30936"/>
    <s v="Yes"/>
    <d v="2015-10-29T00:00:00"/>
    <s v="Q4 2019"/>
    <s v="Q4 2019"/>
    <s v="Q1 2020"/>
    <s v="Health Sciences North"/>
    <s v="Pat"/>
    <s v="Tessier"/>
    <s v="7055237100 ext: 3127"/>
    <s v="ptessier@hsnsudbury.ca"/>
    <s v="41 Ramsey Lake Road"/>
    <m/>
    <m/>
    <s v="SUDBURY"/>
    <s v="P3E 2H2"/>
    <s v="HSN Advanced Medical Research Institute of Canada"/>
    <s v="Hospitals"/>
    <s v="56 Walford Road"/>
    <m/>
    <m/>
    <s v="SUDBURY"/>
    <s v="P3E 2H2"/>
    <d v="2015-11-01T00:00:00"/>
    <s v="Yes"/>
    <m/>
    <m/>
    <m/>
    <m/>
    <m/>
    <m/>
    <m/>
    <m/>
    <n v="19.09"/>
    <n v="92319.5"/>
    <x v="0"/>
  </r>
  <r>
    <s v="Greater Sudbury Hydro Inc. "/>
    <s v="HPNC"/>
    <s v="GSH-HPNC-2018-001"/>
    <s v="Application Pre-Approved"/>
    <n v="1510"/>
    <s v="Yes"/>
    <d v="2019-02-02T00:00:00"/>
    <s v="Q3 2020"/>
    <s v="Q3 2020"/>
    <s v="Q3 2020"/>
    <s v="Laurentian University"/>
    <s v="Celine "/>
    <s v="Beaupre"/>
    <n v="7056751151"/>
    <s v="cbeaupre@laurentian.ca"/>
    <s v="935 Ramsey Lake Road"/>
    <m/>
    <m/>
    <s v="SUDBURY"/>
    <s v="P3E 2C6"/>
    <s v="Laurentian University Student Centre"/>
    <s v="Schools"/>
    <s v="935 Ramsey Lake Road"/>
    <m/>
    <m/>
    <s v="SUDBURY"/>
    <s v="P3E 2C6"/>
    <d v="2019-02-02T00:00:00"/>
    <s v="No"/>
    <m/>
    <m/>
    <m/>
    <m/>
    <m/>
    <m/>
    <m/>
    <m/>
    <n v="3.75"/>
    <n v="16185"/>
    <x v="0"/>
  </r>
  <r>
    <s v="Greater Sudbury Hydro Inc."/>
    <s v="HPNC"/>
    <s v="GSH-HPNC-2018-001"/>
    <s v="Application Pre-Approved"/>
    <n v="3006"/>
    <s v="Yes"/>
    <d v="2018-06-27T00:00:00"/>
    <s v="Q4 2019"/>
    <s v="Q4 2019"/>
    <s v="Q1 2020"/>
    <s v="Maison de Soins Palliatifs de Sudbury Hospice"/>
    <s v="Leo"/>
    <s v="Therrien"/>
    <n v="7056749252"/>
    <s v="info@maisonsudburyhospice.org"/>
    <s v="1028 South Bay Road"/>
    <m/>
    <m/>
    <s v="SUDBURY"/>
    <s v="P3E6J7"/>
    <s v="Sudbury Hospice"/>
    <s v="Hospitals"/>
    <s v="1028 South Bay Road"/>
    <m/>
    <m/>
    <s v="SUDBURY"/>
    <s v="P3E6J7"/>
    <d v="2018-07-23T00:00:00"/>
    <s v="No"/>
    <m/>
    <m/>
    <m/>
    <m/>
    <m/>
    <m/>
    <m/>
    <m/>
    <n v="6.9399999999999995"/>
    <n v="60113"/>
    <x v="1"/>
  </r>
  <r>
    <s v="Hydro One Networks Inc."/>
    <s v="Retrofit"/>
    <n v="147382"/>
    <m/>
    <m/>
    <m/>
    <m/>
    <m/>
    <m/>
    <m/>
    <m/>
    <m/>
    <m/>
    <m/>
    <m/>
    <s v="2100 Algonquin Rd Road"/>
    <m/>
    <m/>
    <s v="SUDBURY"/>
    <m/>
    <m/>
    <m/>
    <m/>
    <m/>
    <m/>
    <m/>
    <m/>
    <m/>
    <m/>
    <m/>
    <m/>
    <m/>
    <m/>
    <m/>
    <m/>
    <m/>
    <m/>
    <n v="28.3"/>
    <n v="194601"/>
    <x v="0"/>
  </r>
  <r>
    <s v="Hydro One Networks Inc."/>
    <s v="Retrofit"/>
    <n v="172487"/>
    <m/>
    <m/>
    <m/>
    <m/>
    <m/>
    <m/>
    <m/>
    <m/>
    <m/>
    <m/>
    <m/>
    <m/>
    <s v="1015 the Kingsway Highway"/>
    <m/>
    <m/>
    <s v="SUDBURY"/>
    <m/>
    <m/>
    <m/>
    <m/>
    <m/>
    <m/>
    <m/>
    <m/>
    <m/>
    <m/>
    <m/>
    <m/>
    <m/>
    <m/>
    <m/>
    <m/>
    <m/>
    <m/>
    <n v="9.4186999999999994"/>
    <n v="52664.749600000003"/>
    <x v="0"/>
  </r>
  <r>
    <s v="Hydro One Networks Inc."/>
    <s v="Retrofit"/>
    <n v="172487"/>
    <m/>
    <m/>
    <m/>
    <m/>
    <m/>
    <m/>
    <m/>
    <m/>
    <m/>
    <m/>
    <m/>
    <m/>
    <s v="1015 the Kingsway Highway"/>
    <m/>
    <m/>
    <s v="SUDBURY"/>
    <m/>
    <m/>
    <m/>
    <m/>
    <m/>
    <m/>
    <m/>
    <m/>
    <m/>
    <m/>
    <m/>
    <m/>
    <m/>
    <m/>
    <m/>
    <m/>
    <m/>
    <m/>
    <n v="9.4186999999999994"/>
    <n v="52664.749600000003"/>
    <x v="0"/>
  </r>
  <r>
    <s v="Toronto Hydro-Electric System Limited"/>
    <s v="Retrofit"/>
    <n v="182200"/>
    <m/>
    <m/>
    <m/>
    <m/>
    <m/>
    <m/>
    <m/>
    <m/>
    <m/>
    <m/>
    <m/>
    <m/>
    <s v="Walmart #1105-SUDBURY   LED Exterior   2416 Long Lake Rd Road"/>
    <m/>
    <m/>
    <s v="SUDBURY"/>
    <m/>
    <m/>
    <m/>
    <m/>
    <m/>
    <m/>
    <m/>
    <m/>
    <m/>
    <m/>
    <m/>
    <m/>
    <m/>
    <m/>
    <m/>
    <m/>
    <m/>
    <m/>
    <m/>
    <n v="1192375"/>
    <x v="0"/>
  </r>
  <r>
    <s v="Alectra Utilities Corporation"/>
    <s v="Retrofit"/>
    <n v="184898"/>
    <m/>
    <m/>
    <m/>
    <m/>
    <m/>
    <m/>
    <m/>
    <m/>
    <m/>
    <m/>
    <m/>
    <m/>
    <s v="Shoppers Drug Mart #670-TLED  1349 LASALLE BLVD Boulevard"/>
    <m/>
    <m/>
    <s v="SUDBURY"/>
    <m/>
    <m/>
    <m/>
    <m/>
    <m/>
    <m/>
    <m/>
    <m/>
    <m/>
    <m/>
    <m/>
    <m/>
    <m/>
    <m/>
    <m/>
    <m/>
    <m/>
    <m/>
    <n v="36.799999999999997"/>
    <n v="253151"/>
    <x v="0"/>
  </r>
  <r>
    <s v="Alectra Utilities Corporation"/>
    <s v="Retrofit"/>
    <n v="195459"/>
    <m/>
    <m/>
    <m/>
    <m/>
    <m/>
    <m/>
    <m/>
    <m/>
    <m/>
    <m/>
    <m/>
    <m/>
    <s v="359 Riverside Drive"/>
    <m/>
    <m/>
    <s v="SUDBURY"/>
    <m/>
    <m/>
    <m/>
    <m/>
    <m/>
    <m/>
    <m/>
    <m/>
    <m/>
    <m/>
    <m/>
    <m/>
    <m/>
    <m/>
    <m/>
    <m/>
    <m/>
    <m/>
    <n v="73.400000000000006"/>
    <n v="337199.6"/>
    <x v="1"/>
  </r>
  <r>
    <s v="Alectra Utilities Corporation"/>
    <s v="Retrofit"/>
    <n v="195459"/>
    <m/>
    <m/>
    <m/>
    <m/>
    <m/>
    <m/>
    <m/>
    <m/>
    <m/>
    <m/>
    <m/>
    <m/>
    <s v="1899 Lasalle Boulevard"/>
    <m/>
    <m/>
    <s v="SUDBURY"/>
    <m/>
    <m/>
    <m/>
    <m/>
    <m/>
    <m/>
    <m/>
    <m/>
    <m/>
    <m/>
    <m/>
    <m/>
    <m/>
    <m/>
    <m/>
    <m/>
    <m/>
    <m/>
    <n v="73.400000000000006"/>
    <n v="337199.6"/>
    <x v="1"/>
  </r>
  <r>
    <s v="Toronto Hydro-Electric System Limited"/>
    <s v="Retrofit"/>
    <n v="197902"/>
    <m/>
    <m/>
    <m/>
    <m/>
    <m/>
    <m/>
    <m/>
    <m/>
    <m/>
    <m/>
    <m/>
    <m/>
    <s v="2208 Lasalle Boulevard Boulevard"/>
    <m/>
    <m/>
    <s v="Sudbary"/>
    <m/>
    <m/>
    <m/>
    <m/>
    <m/>
    <m/>
    <m/>
    <m/>
    <m/>
    <m/>
    <m/>
    <m/>
    <m/>
    <m/>
    <m/>
    <m/>
    <m/>
    <m/>
    <n v="8.1044999999999998"/>
    <n v="6745.45"/>
    <x v="0"/>
  </r>
  <r>
    <s v="Alectra Utilities Corporation"/>
    <s v="Retrofit"/>
    <n v="199267"/>
    <m/>
    <m/>
    <m/>
    <m/>
    <m/>
    <m/>
    <m/>
    <m/>
    <m/>
    <m/>
    <m/>
    <m/>
    <s v="1607 Lasalle Blvd Boulevard"/>
    <m/>
    <m/>
    <s v="SUDBURY"/>
    <m/>
    <m/>
    <m/>
    <m/>
    <m/>
    <m/>
    <m/>
    <m/>
    <m/>
    <m/>
    <m/>
    <m/>
    <m/>
    <m/>
    <m/>
    <m/>
    <m/>
    <m/>
    <n v="85.7"/>
    <n v="393705.8"/>
    <x v="0"/>
  </r>
  <r>
    <s v="Alectra Utilities Corporation"/>
    <s v="Retrofit"/>
    <n v="199267"/>
    <m/>
    <m/>
    <m/>
    <m/>
    <m/>
    <m/>
    <m/>
    <m/>
    <m/>
    <m/>
    <m/>
    <m/>
    <s v="1010 Lorne Street Street"/>
    <m/>
    <m/>
    <s v="SUDBURY"/>
    <m/>
    <m/>
    <m/>
    <m/>
    <m/>
    <m/>
    <m/>
    <m/>
    <m/>
    <m/>
    <m/>
    <m/>
    <m/>
    <m/>
    <m/>
    <m/>
    <m/>
    <m/>
    <n v="85.7"/>
    <n v="393705.8"/>
    <x v="0"/>
  </r>
  <r>
    <s v="Veridian Connections Inc."/>
    <s v="Retrofit"/>
    <n v="202050"/>
    <m/>
    <m/>
    <m/>
    <m/>
    <m/>
    <m/>
    <m/>
    <m/>
    <m/>
    <m/>
    <m/>
    <m/>
    <s v="1933 Regent Street"/>
    <m/>
    <m/>
    <s v="SUDBURY"/>
    <m/>
    <m/>
    <m/>
    <m/>
    <m/>
    <m/>
    <m/>
    <m/>
    <m/>
    <m/>
    <m/>
    <m/>
    <m/>
    <m/>
    <m/>
    <m/>
    <m/>
    <m/>
    <n v="195.60640000000001"/>
    <n v="872524.6324"/>
    <x v="1"/>
  </r>
  <r>
    <s v="Toronto Hydro-Electric System Limited"/>
    <s v="Retrofit"/>
    <n v="206012"/>
    <m/>
    <m/>
    <m/>
    <m/>
    <m/>
    <m/>
    <m/>
    <m/>
    <m/>
    <m/>
    <m/>
    <m/>
    <s v="1094 Barrydowne Road"/>
    <m/>
    <m/>
    <s v="SUDBURY"/>
    <m/>
    <m/>
    <m/>
    <m/>
    <m/>
    <m/>
    <m/>
    <m/>
    <m/>
    <m/>
    <m/>
    <m/>
    <m/>
    <m/>
    <m/>
    <m/>
    <m/>
    <m/>
    <n v="12.7455"/>
    <n v="9747.4500000000007"/>
    <x v="1"/>
  </r>
  <r>
    <s v="North Bay Hydro Distribution Limited"/>
    <s v="Retrofit"/>
    <n v="207136"/>
    <m/>
    <m/>
    <m/>
    <m/>
    <m/>
    <m/>
    <m/>
    <m/>
    <m/>
    <m/>
    <m/>
    <m/>
    <s v="85 Front Street"/>
    <m/>
    <m/>
    <s v="Sturgeon Falls"/>
    <m/>
    <m/>
    <m/>
    <m/>
    <m/>
    <m/>
    <m/>
    <m/>
    <m/>
    <m/>
    <m/>
    <m/>
    <m/>
    <m/>
    <m/>
    <m/>
    <m/>
    <m/>
    <n v="2.5556999999999999"/>
    <n v="11578.6314"/>
    <x v="1"/>
  </r>
  <r>
    <s v="Hydro One Networks Inc."/>
    <s v="Retrofit"/>
    <n v="207284"/>
    <m/>
    <m/>
    <m/>
    <m/>
    <m/>
    <m/>
    <m/>
    <m/>
    <m/>
    <m/>
    <m/>
    <m/>
    <s v="1399 Marcus Dr Unit 2 Drive"/>
    <m/>
    <m/>
    <s v="SUDBURY"/>
    <m/>
    <m/>
    <m/>
    <m/>
    <m/>
    <m/>
    <m/>
    <m/>
    <m/>
    <m/>
    <m/>
    <m/>
    <m/>
    <m/>
    <m/>
    <m/>
    <m/>
    <m/>
    <n v="311.7"/>
    <n v="1719987"/>
    <x v="0"/>
  </r>
  <r>
    <s v="Alectra Utilities Corporation"/>
    <s v="Retrofit"/>
    <n v="206599"/>
    <m/>
    <m/>
    <m/>
    <m/>
    <m/>
    <m/>
    <m/>
    <m/>
    <m/>
    <m/>
    <m/>
    <m/>
    <s v="747 Notre Dame Avenue Avenue"/>
    <m/>
    <m/>
    <s v="SUDBURY"/>
    <m/>
    <m/>
    <m/>
    <m/>
    <m/>
    <m/>
    <m/>
    <m/>
    <m/>
    <m/>
    <m/>
    <m/>
    <m/>
    <m/>
    <m/>
    <m/>
    <m/>
    <m/>
    <n v="202.55"/>
    <n v="930514.7"/>
    <x v="0"/>
  </r>
  <r>
    <s v="Alectra Utilities Corporation"/>
    <s v="Retrofit"/>
    <n v="206748"/>
    <m/>
    <m/>
    <m/>
    <m/>
    <m/>
    <m/>
    <m/>
    <m/>
    <m/>
    <m/>
    <m/>
    <m/>
    <s v="1425 The Kingsway Avenue Avenue"/>
    <m/>
    <m/>
    <s v="SUDBURY"/>
    <m/>
    <m/>
    <m/>
    <m/>
    <m/>
    <m/>
    <m/>
    <m/>
    <m/>
    <m/>
    <m/>
    <m/>
    <m/>
    <m/>
    <m/>
    <m/>
    <m/>
    <m/>
    <n v="172.71"/>
    <n v="791379.54"/>
    <x v="0"/>
  </r>
  <r>
    <s v="Alectra Utilities Corporation"/>
    <s v="Retrofit"/>
    <n v="207099"/>
    <m/>
    <m/>
    <m/>
    <m/>
    <m/>
    <m/>
    <m/>
    <m/>
    <m/>
    <m/>
    <m/>
    <m/>
    <s v="1607 Lasalle Boulevard"/>
    <m/>
    <m/>
    <s v="SUDBURY"/>
    <m/>
    <m/>
    <m/>
    <m/>
    <m/>
    <m/>
    <m/>
    <m/>
    <m/>
    <m/>
    <m/>
    <m/>
    <m/>
    <m/>
    <m/>
    <m/>
    <m/>
    <m/>
    <m/>
    <n v="6701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808E52-E421-43DA-A72A-CA06F4F63825}" name="PivotTable1" cacheId="1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8" firstHeaderRow="0" firstDataRow="1" firstDataCol="1"/>
  <pivotFields count="40">
    <pivotField showAll="0"/>
    <pivotField showAll="0"/>
    <pivotField showAll="0"/>
    <pivotField showAll="0"/>
    <pivotField numFmtId="44"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axis="axisRow" showAll="0">
      <items count="5">
        <item x="1"/>
        <item x="0"/>
        <item x="3"/>
        <item x="2"/>
        <item t="default"/>
      </items>
    </pivotField>
  </pivotFields>
  <rowFields count="1">
    <field x="39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kW" fld="37" baseField="0" baseItem="0"/>
    <dataField name="Sum of kWh" fld="38" baseField="0" baseItem="0"/>
  </dataFields>
  <formats count="3">
    <format dxfId="2">
      <pivotArea collapsedLevelsAreSubtotals="1" fieldPosition="0">
        <references count="1">
          <reference field="39" count="0"/>
        </references>
      </pivotArea>
    </format>
    <format dxfId="1">
      <pivotArea grandRow="1" outline="0" collapsedLevelsAreSubtotals="1" fieldPosition="0"/>
    </format>
    <format dxfId="0">
      <pivotArea collapsedLevelsAreSubtotals="1" fieldPosition="0">
        <references count="2">
          <reference field="4294967294" count="1" selected="0">
            <x v="1"/>
          </reference>
          <reference field="39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C0CEE-8FB5-4BE4-8678-6ED1EE7F569E}">
  <dimension ref="A3:C8"/>
  <sheetViews>
    <sheetView workbookViewId="0">
      <selection activeCell="D15" sqref="D15"/>
    </sheetView>
  </sheetViews>
  <sheetFormatPr defaultRowHeight="14.4" x14ac:dyDescent="0.3"/>
  <cols>
    <col min="1" max="1" width="13.109375" bestFit="1" customWidth="1"/>
    <col min="2" max="2" width="10.5546875" bestFit="1" customWidth="1"/>
    <col min="3" max="3" width="14.33203125" bestFit="1" customWidth="1"/>
  </cols>
  <sheetData>
    <row r="3" spans="1:3" x14ac:dyDescent="0.3">
      <c r="A3" s="16" t="s">
        <v>38</v>
      </c>
      <c r="B3" t="s">
        <v>36</v>
      </c>
      <c r="C3" t="s">
        <v>37</v>
      </c>
    </row>
    <row r="4" spans="1:3" x14ac:dyDescent="0.3">
      <c r="A4" s="17" t="s">
        <v>15</v>
      </c>
      <c r="B4" s="18">
        <v>618.72059999999999</v>
      </c>
      <c r="C4" s="18">
        <v>3474865.5127999997</v>
      </c>
    </row>
    <row r="5" spans="1:3" x14ac:dyDescent="0.3">
      <c r="A5" s="17" t="s">
        <v>12</v>
      </c>
      <c r="B5" s="18">
        <v>1349.03396</v>
      </c>
      <c r="C5" s="18">
        <v>10340568.744399998</v>
      </c>
    </row>
    <row r="6" spans="1:3" x14ac:dyDescent="0.3">
      <c r="A6" s="17" t="s">
        <v>19</v>
      </c>
      <c r="B6" s="18">
        <v>0</v>
      </c>
      <c r="C6" s="18"/>
    </row>
    <row r="7" spans="1:3" x14ac:dyDescent="0.3">
      <c r="A7" s="17" t="s">
        <v>39</v>
      </c>
      <c r="B7" s="18"/>
      <c r="C7" s="18"/>
    </row>
    <row r="8" spans="1:3" x14ac:dyDescent="0.3">
      <c r="A8" s="17" t="s">
        <v>40</v>
      </c>
      <c r="B8" s="18">
        <v>1967.7545599999999</v>
      </c>
      <c r="C8" s="18">
        <v>13815434.257199999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CD28-7C09-4D40-BFFC-99C9941AB68E}">
  <sheetPr codeName="Sheet2">
    <tabColor rgb="FF002060"/>
  </sheetPr>
  <dimension ref="A1:K226"/>
  <sheetViews>
    <sheetView tabSelected="1" zoomScale="120" zoomScaleNormal="120" workbookViewId="0">
      <pane xSplit="3" ySplit="1" topLeftCell="D188" activePane="bottomRight" state="frozen"/>
      <selection pane="topRight" activeCell="D1" sqref="D1"/>
      <selection pane="bottomLeft" activeCell="A2" sqref="A2"/>
      <selection pane="bottomRight" activeCell="F10" sqref="F10"/>
    </sheetView>
  </sheetViews>
  <sheetFormatPr defaultColWidth="18.88671875" defaultRowHeight="14.4" x14ac:dyDescent="0.3"/>
  <cols>
    <col min="1" max="1" width="26.88671875" customWidth="1"/>
    <col min="2" max="2" width="16.109375" customWidth="1"/>
    <col min="3" max="3" width="19.88671875" style="7" bestFit="1" customWidth="1"/>
    <col min="4" max="4" width="28" style="10" bestFit="1" customWidth="1"/>
    <col min="5" max="5" width="23.44140625" style="10" customWidth="1"/>
    <col min="6" max="6" width="20.6640625" style="10" bestFit="1" customWidth="1"/>
    <col min="7" max="7" width="8.5546875" style="11" bestFit="1" customWidth="1"/>
    <col min="8" max="8" width="13.6640625" style="12" bestFit="1" customWidth="1"/>
    <col min="9" max="9" width="18.33203125" customWidth="1"/>
    <col min="10" max="10" width="28.44140625" customWidth="1"/>
  </cols>
  <sheetData>
    <row r="1" spans="1:10" s="5" customFormat="1" ht="37.200000000000003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3"/>
      <c r="F1" s="3" t="s">
        <v>4</v>
      </c>
      <c r="G1" s="1" t="s">
        <v>5</v>
      </c>
      <c r="H1" s="4" t="s">
        <v>6</v>
      </c>
      <c r="I1" s="1" t="s">
        <v>7</v>
      </c>
      <c r="J1" s="28" t="s">
        <v>44</v>
      </c>
    </row>
    <row r="2" spans="1:10" x14ac:dyDescent="0.3">
      <c r="A2" s="6" t="s">
        <v>8</v>
      </c>
      <c r="B2" s="6" t="s">
        <v>9</v>
      </c>
      <c r="C2" s="7">
        <v>143749</v>
      </c>
      <c r="D2" s="9">
        <v>42136.626666666663</v>
      </c>
      <c r="E2" s="19">
        <f t="shared" ref="E2:E33" si="0">VALUE(RIGHT(F2,4))</f>
        <v>2019</v>
      </c>
      <c r="F2" s="10" t="s">
        <v>10</v>
      </c>
      <c r="G2" s="11">
        <v>5.7089999999999996</v>
      </c>
      <c r="H2" s="12">
        <v>12934.7</v>
      </c>
      <c r="I2" t="s">
        <v>12</v>
      </c>
    </row>
    <row r="3" spans="1:10" x14ac:dyDescent="0.3">
      <c r="A3" s="6" t="s">
        <v>8</v>
      </c>
      <c r="B3" s="6" t="s">
        <v>9</v>
      </c>
      <c r="C3" s="7">
        <v>143919</v>
      </c>
      <c r="D3" s="9">
        <v>42143.356249999997</v>
      </c>
      <c r="E3" s="19">
        <f t="shared" si="0"/>
        <v>2019</v>
      </c>
      <c r="F3" s="10" t="s">
        <v>10</v>
      </c>
      <c r="G3" s="11">
        <v>12.5</v>
      </c>
      <c r="H3" s="12">
        <v>18717</v>
      </c>
      <c r="I3" t="s">
        <v>12</v>
      </c>
      <c r="J3" t="s">
        <v>46</v>
      </c>
    </row>
    <row r="4" spans="1:10" x14ac:dyDescent="0.3">
      <c r="A4" s="6" t="s">
        <v>8</v>
      </c>
      <c r="B4" s="6" t="s">
        <v>9</v>
      </c>
      <c r="C4" s="7">
        <v>144056</v>
      </c>
      <c r="D4" s="9">
        <v>42145.565798611111</v>
      </c>
      <c r="E4" s="19">
        <f t="shared" si="0"/>
        <v>2019</v>
      </c>
      <c r="F4" s="10" t="s">
        <v>10</v>
      </c>
      <c r="G4" s="11">
        <v>0</v>
      </c>
      <c r="H4" s="12">
        <v>51242.5</v>
      </c>
      <c r="I4" t="s">
        <v>12</v>
      </c>
    </row>
    <row r="5" spans="1:10" x14ac:dyDescent="0.3">
      <c r="A5" s="6" t="s">
        <v>8</v>
      </c>
      <c r="B5" s="6" t="s">
        <v>9</v>
      </c>
      <c r="C5" s="7">
        <v>145730</v>
      </c>
      <c r="D5" s="9">
        <v>42181.972939814812</v>
      </c>
      <c r="E5" s="19">
        <f t="shared" si="0"/>
        <v>2019</v>
      </c>
      <c r="F5" s="10" t="s">
        <v>10</v>
      </c>
      <c r="G5" s="11">
        <v>6.2</v>
      </c>
      <c r="H5" s="12">
        <v>3948</v>
      </c>
      <c r="I5" t="s">
        <v>12</v>
      </c>
    </row>
    <row r="6" spans="1:10" x14ac:dyDescent="0.3">
      <c r="A6" s="6" t="s">
        <v>8</v>
      </c>
      <c r="B6" s="6" t="s">
        <v>9</v>
      </c>
      <c r="C6" s="7">
        <v>148266</v>
      </c>
      <c r="D6" s="10">
        <v>42244.549155092594</v>
      </c>
      <c r="E6" s="19">
        <f t="shared" si="0"/>
        <v>2019</v>
      </c>
      <c r="F6" s="10" t="s">
        <v>13</v>
      </c>
      <c r="G6" s="11">
        <v>3.5</v>
      </c>
      <c r="H6" s="12">
        <v>30161</v>
      </c>
      <c r="I6" t="s">
        <v>12</v>
      </c>
      <c r="J6" t="s">
        <v>46</v>
      </c>
    </row>
    <row r="7" spans="1:10" x14ac:dyDescent="0.3">
      <c r="A7" s="6" t="s">
        <v>8</v>
      </c>
      <c r="B7" s="6" t="s">
        <v>9</v>
      </c>
      <c r="C7" s="7">
        <v>151060</v>
      </c>
      <c r="D7" s="10">
        <v>42311.414375</v>
      </c>
      <c r="E7" s="19">
        <f t="shared" si="0"/>
        <v>2019</v>
      </c>
      <c r="F7" s="10" t="s">
        <v>10</v>
      </c>
      <c r="G7" s="11">
        <v>0</v>
      </c>
      <c r="H7" s="12">
        <v>4480</v>
      </c>
      <c r="I7" t="s">
        <v>12</v>
      </c>
    </row>
    <row r="8" spans="1:10" x14ac:dyDescent="0.3">
      <c r="A8" s="6" t="s">
        <v>8</v>
      </c>
      <c r="B8" s="6" t="s">
        <v>9</v>
      </c>
      <c r="C8" s="7">
        <v>152078</v>
      </c>
      <c r="D8" s="10">
        <v>42331</v>
      </c>
      <c r="E8" s="19">
        <f t="shared" si="0"/>
        <v>2019</v>
      </c>
      <c r="F8" s="10" t="s">
        <v>10</v>
      </c>
      <c r="G8" s="11">
        <v>4.5</v>
      </c>
      <c r="H8" s="12">
        <v>11273</v>
      </c>
      <c r="I8" t="s">
        <v>15</v>
      </c>
    </row>
    <row r="9" spans="1:10" x14ac:dyDescent="0.3">
      <c r="A9" s="6" t="s">
        <v>8</v>
      </c>
      <c r="B9" s="6" t="s">
        <v>9</v>
      </c>
      <c r="C9" s="7">
        <v>152359</v>
      </c>
      <c r="D9" s="10">
        <v>42335</v>
      </c>
      <c r="E9" s="19">
        <f t="shared" si="0"/>
        <v>2019</v>
      </c>
      <c r="F9" s="10" t="s">
        <v>10</v>
      </c>
    </row>
    <row r="10" spans="1:10" x14ac:dyDescent="0.3">
      <c r="A10" s="6" t="s">
        <v>8</v>
      </c>
      <c r="B10" s="6" t="s">
        <v>9</v>
      </c>
      <c r="C10" s="7">
        <v>152943</v>
      </c>
      <c r="D10" s="10">
        <v>42345</v>
      </c>
      <c r="E10" s="19">
        <f t="shared" si="0"/>
        <v>2019</v>
      </c>
      <c r="F10" s="10" t="s">
        <v>10</v>
      </c>
      <c r="G10" s="11">
        <v>1</v>
      </c>
      <c r="H10" s="12">
        <v>8453</v>
      </c>
      <c r="I10" t="s">
        <v>12</v>
      </c>
    </row>
    <row r="11" spans="1:10" x14ac:dyDescent="0.3">
      <c r="A11" s="6" t="s">
        <v>8</v>
      </c>
      <c r="B11" s="6" t="s">
        <v>9</v>
      </c>
      <c r="C11" s="7">
        <v>153496</v>
      </c>
      <c r="D11" s="10">
        <v>42353.675717592589</v>
      </c>
      <c r="E11" s="19">
        <f t="shared" si="0"/>
        <v>2019</v>
      </c>
      <c r="F11" s="10" t="s">
        <v>10</v>
      </c>
      <c r="J11" t="s">
        <v>45</v>
      </c>
    </row>
    <row r="12" spans="1:10" x14ac:dyDescent="0.3">
      <c r="A12" s="6" t="s">
        <v>8</v>
      </c>
      <c r="B12" s="6" t="s">
        <v>9</v>
      </c>
      <c r="C12" s="7">
        <v>157102</v>
      </c>
      <c r="D12" s="10">
        <v>42438</v>
      </c>
      <c r="E12" s="19">
        <f t="shared" si="0"/>
        <v>2019</v>
      </c>
      <c r="F12" s="10" t="s">
        <v>10</v>
      </c>
      <c r="G12" s="11">
        <v>0.8</v>
      </c>
      <c r="H12" s="12">
        <v>7288</v>
      </c>
      <c r="I12" t="s">
        <v>15</v>
      </c>
    </row>
    <row r="13" spans="1:10" x14ac:dyDescent="0.3">
      <c r="A13" s="6" t="s">
        <v>8</v>
      </c>
      <c r="B13" s="6" t="s">
        <v>9</v>
      </c>
      <c r="C13" s="7">
        <v>157940</v>
      </c>
      <c r="D13" s="10">
        <v>42458.543865740736</v>
      </c>
      <c r="E13" s="19">
        <f t="shared" si="0"/>
        <v>2019</v>
      </c>
      <c r="F13" s="10" t="s">
        <v>10</v>
      </c>
      <c r="G13" s="11">
        <v>3.9612599999999998</v>
      </c>
      <c r="H13" s="12">
        <v>15846</v>
      </c>
      <c r="I13" t="s">
        <v>12</v>
      </c>
    </row>
    <row r="14" spans="1:10" x14ac:dyDescent="0.3">
      <c r="A14" s="6" t="s">
        <v>8</v>
      </c>
      <c r="B14" s="6" t="s">
        <v>9</v>
      </c>
      <c r="C14" s="7">
        <v>158620</v>
      </c>
      <c r="D14" s="10">
        <v>42471.638182870367</v>
      </c>
      <c r="E14" s="19">
        <f t="shared" si="0"/>
        <v>2019</v>
      </c>
      <c r="F14" s="10" t="s">
        <v>10</v>
      </c>
      <c r="G14" s="11">
        <v>14.5</v>
      </c>
      <c r="H14" s="12">
        <v>61009</v>
      </c>
      <c r="I14" t="s">
        <v>15</v>
      </c>
    </row>
    <row r="15" spans="1:10" x14ac:dyDescent="0.3">
      <c r="A15" s="6" t="s">
        <v>8</v>
      </c>
      <c r="B15" s="6" t="s">
        <v>9</v>
      </c>
      <c r="C15" s="7">
        <v>158741</v>
      </c>
      <c r="D15" s="10">
        <v>42473</v>
      </c>
      <c r="E15" s="19">
        <f t="shared" si="0"/>
        <v>2019</v>
      </c>
      <c r="F15" s="10" t="s">
        <v>10</v>
      </c>
      <c r="G15" s="11">
        <v>0.6</v>
      </c>
      <c r="H15" s="12">
        <v>3189</v>
      </c>
      <c r="I15" t="s">
        <v>12</v>
      </c>
    </row>
    <row r="16" spans="1:10" x14ac:dyDescent="0.3">
      <c r="A16" s="6" t="s">
        <v>8</v>
      </c>
      <c r="B16" s="6" t="s">
        <v>9</v>
      </c>
      <c r="C16" s="7">
        <v>159558</v>
      </c>
      <c r="D16" s="10">
        <v>42489</v>
      </c>
      <c r="E16" s="19">
        <f t="shared" si="0"/>
        <v>2019</v>
      </c>
      <c r="F16" s="10" t="s">
        <v>10</v>
      </c>
      <c r="G16" s="11">
        <v>1.4</v>
      </c>
      <c r="H16" s="12">
        <v>11966</v>
      </c>
      <c r="I16" t="s">
        <v>15</v>
      </c>
      <c r="J16" t="s">
        <v>46</v>
      </c>
    </row>
    <row r="17" spans="1:10" x14ac:dyDescent="0.3">
      <c r="A17" s="6" t="s">
        <v>8</v>
      </c>
      <c r="B17" s="6" t="s">
        <v>9</v>
      </c>
      <c r="C17" s="7">
        <v>159559</v>
      </c>
      <c r="D17" s="10">
        <v>42489.52815972222</v>
      </c>
      <c r="E17" s="19">
        <f t="shared" si="0"/>
        <v>2019</v>
      </c>
      <c r="F17" s="10" t="s">
        <v>10</v>
      </c>
      <c r="G17" s="11">
        <v>0</v>
      </c>
      <c r="H17" s="12">
        <v>25400</v>
      </c>
      <c r="I17" t="s">
        <v>15</v>
      </c>
      <c r="J17" t="s">
        <v>46</v>
      </c>
    </row>
    <row r="18" spans="1:10" x14ac:dyDescent="0.3">
      <c r="A18" s="6" t="s">
        <v>8</v>
      </c>
      <c r="B18" s="6" t="s">
        <v>9</v>
      </c>
      <c r="C18" s="7">
        <v>159683</v>
      </c>
      <c r="D18" s="10">
        <v>42493</v>
      </c>
      <c r="E18" s="19">
        <f t="shared" si="0"/>
        <v>2019</v>
      </c>
      <c r="F18" s="10" t="s">
        <v>13</v>
      </c>
      <c r="G18" s="11">
        <v>0</v>
      </c>
      <c r="H18" s="12">
        <v>77132</v>
      </c>
      <c r="I18" t="s">
        <v>15</v>
      </c>
      <c r="J18" t="s">
        <v>46</v>
      </c>
    </row>
    <row r="19" spans="1:10" x14ac:dyDescent="0.3">
      <c r="A19" s="6" t="s">
        <v>8</v>
      </c>
      <c r="B19" s="6" t="s">
        <v>9</v>
      </c>
      <c r="C19" s="7">
        <v>160042</v>
      </c>
      <c r="D19" s="10">
        <v>42500.681168981479</v>
      </c>
      <c r="E19" s="19">
        <f t="shared" si="0"/>
        <v>2020</v>
      </c>
      <c r="F19" s="10" t="s">
        <v>16</v>
      </c>
      <c r="G19" s="11">
        <v>0</v>
      </c>
      <c r="H19" s="12">
        <v>98742</v>
      </c>
      <c r="I19" t="s">
        <v>12</v>
      </c>
    </row>
    <row r="20" spans="1:10" x14ac:dyDescent="0.3">
      <c r="A20" s="6" t="s">
        <v>8</v>
      </c>
      <c r="B20" s="6" t="s">
        <v>9</v>
      </c>
      <c r="C20" s="7">
        <v>160043</v>
      </c>
      <c r="D20" s="10">
        <v>42500.681585648148</v>
      </c>
      <c r="E20" s="19">
        <f t="shared" si="0"/>
        <v>2020</v>
      </c>
      <c r="F20" s="10" t="s">
        <v>16</v>
      </c>
      <c r="G20" s="11">
        <v>0</v>
      </c>
      <c r="H20" s="12">
        <v>93888</v>
      </c>
      <c r="I20" t="s">
        <v>12</v>
      </c>
    </row>
    <row r="21" spans="1:10" x14ac:dyDescent="0.3">
      <c r="A21" s="6" t="s">
        <v>8</v>
      </c>
      <c r="B21" s="6" t="s">
        <v>9</v>
      </c>
      <c r="C21" s="7">
        <v>160287</v>
      </c>
      <c r="D21" s="10">
        <v>42506</v>
      </c>
      <c r="E21" s="19">
        <f t="shared" si="0"/>
        <v>2019</v>
      </c>
      <c r="F21" s="10" t="s">
        <v>10</v>
      </c>
      <c r="G21" s="11">
        <v>2.9</v>
      </c>
      <c r="H21" s="12">
        <v>7342</v>
      </c>
      <c r="I21" t="s">
        <v>15</v>
      </c>
    </row>
    <row r="22" spans="1:10" x14ac:dyDescent="0.3">
      <c r="A22" s="6" t="s">
        <v>8</v>
      </c>
      <c r="B22" s="6" t="s">
        <v>9</v>
      </c>
      <c r="C22" s="7">
        <v>160728</v>
      </c>
      <c r="D22" s="10">
        <v>42515.575902777775</v>
      </c>
      <c r="E22" s="19">
        <f t="shared" si="0"/>
        <v>2019</v>
      </c>
      <c r="F22" s="10" t="s">
        <v>14</v>
      </c>
      <c r="J22" t="s">
        <v>45</v>
      </c>
    </row>
    <row r="23" spans="1:10" x14ac:dyDescent="0.3">
      <c r="A23" s="6" t="s">
        <v>8</v>
      </c>
      <c r="B23" s="6" t="s">
        <v>9</v>
      </c>
      <c r="C23" s="7">
        <v>160995</v>
      </c>
      <c r="D23" s="10">
        <v>42521.451192129629</v>
      </c>
      <c r="E23" s="19">
        <f t="shared" si="0"/>
        <v>2019</v>
      </c>
      <c r="F23" s="10" t="s">
        <v>10</v>
      </c>
      <c r="G23" s="11">
        <v>4</v>
      </c>
      <c r="H23" s="12">
        <v>48803</v>
      </c>
      <c r="I23" t="s">
        <v>15</v>
      </c>
    </row>
    <row r="24" spans="1:10" x14ac:dyDescent="0.3">
      <c r="A24" s="6" t="s">
        <v>8</v>
      </c>
      <c r="B24" s="6" t="s">
        <v>9</v>
      </c>
      <c r="C24" s="7">
        <v>161623</v>
      </c>
      <c r="D24" s="10">
        <v>42531.050196759257</v>
      </c>
      <c r="E24" s="19">
        <f t="shared" si="0"/>
        <v>2019</v>
      </c>
      <c r="F24" s="10" t="s">
        <v>14</v>
      </c>
      <c r="J24" t="s">
        <v>45</v>
      </c>
    </row>
    <row r="25" spans="1:10" x14ac:dyDescent="0.3">
      <c r="A25" s="6" t="s">
        <v>8</v>
      </c>
      <c r="B25" s="6" t="s">
        <v>9</v>
      </c>
      <c r="C25" s="7">
        <v>162298</v>
      </c>
      <c r="D25" s="10">
        <v>42537.521967592591</v>
      </c>
      <c r="E25" s="19">
        <f t="shared" si="0"/>
        <v>2019</v>
      </c>
      <c r="F25" s="10" t="s">
        <v>10</v>
      </c>
      <c r="G25" s="11">
        <v>1.232</v>
      </c>
      <c r="H25" s="12">
        <v>3563.6</v>
      </c>
      <c r="I25" t="s">
        <v>15</v>
      </c>
      <c r="J25" t="s">
        <v>46</v>
      </c>
    </row>
    <row r="26" spans="1:10" x14ac:dyDescent="0.3">
      <c r="A26" s="6" t="s">
        <v>8</v>
      </c>
      <c r="B26" s="6" t="s">
        <v>9</v>
      </c>
      <c r="C26" s="7">
        <v>162342</v>
      </c>
      <c r="D26" s="10">
        <v>42537.634548611109</v>
      </c>
      <c r="E26" s="19">
        <f t="shared" si="0"/>
        <v>2019</v>
      </c>
      <c r="F26" s="10" t="s">
        <v>14</v>
      </c>
      <c r="J26" t="s">
        <v>45</v>
      </c>
    </row>
    <row r="27" spans="1:10" x14ac:dyDescent="0.3">
      <c r="A27" s="6" t="s">
        <v>8</v>
      </c>
      <c r="B27" s="6" t="s">
        <v>9</v>
      </c>
      <c r="C27" s="7">
        <v>162343</v>
      </c>
      <c r="D27" s="10">
        <v>42537.60665509259</v>
      </c>
      <c r="E27" s="19">
        <f t="shared" si="0"/>
        <v>2019</v>
      </c>
      <c r="F27" s="10" t="s">
        <v>10</v>
      </c>
      <c r="J27" t="s">
        <v>45</v>
      </c>
    </row>
    <row r="28" spans="1:10" x14ac:dyDescent="0.3">
      <c r="A28" s="6" t="s">
        <v>8</v>
      </c>
      <c r="B28" s="6" t="s">
        <v>9</v>
      </c>
      <c r="C28" s="7">
        <v>162345</v>
      </c>
      <c r="D28" s="10">
        <v>42537.608368055553</v>
      </c>
      <c r="E28" s="19">
        <f t="shared" si="0"/>
        <v>2019</v>
      </c>
      <c r="F28" s="10" t="s">
        <v>14</v>
      </c>
      <c r="J28" t="s">
        <v>45</v>
      </c>
    </row>
    <row r="29" spans="1:10" x14ac:dyDescent="0.3">
      <c r="A29" s="6" t="s">
        <v>8</v>
      </c>
      <c r="B29" s="6" t="s">
        <v>9</v>
      </c>
      <c r="C29" s="7">
        <v>162619</v>
      </c>
      <c r="D29" s="10">
        <v>42538.509942129625</v>
      </c>
      <c r="E29" s="19">
        <f t="shared" si="0"/>
        <v>2019</v>
      </c>
      <c r="F29" s="10" t="s">
        <v>14</v>
      </c>
      <c r="G29" s="11">
        <v>3</v>
      </c>
      <c r="H29" s="12">
        <v>16201</v>
      </c>
      <c r="I29" t="s">
        <v>15</v>
      </c>
    </row>
    <row r="30" spans="1:10" x14ac:dyDescent="0.3">
      <c r="A30" s="6" t="s">
        <v>8</v>
      </c>
      <c r="B30" s="6" t="s">
        <v>9</v>
      </c>
      <c r="C30" s="7">
        <v>163202</v>
      </c>
      <c r="D30" s="10">
        <v>42539.933368055557</v>
      </c>
      <c r="E30" s="19">
        <f t="shared" si="0"/>
        <v>2019</v>
      </c>
      <c r="F30" s="10" t="s">
        <v>14</v>
      </c>
      <c r="G30" s="11">
        <v>0</v>
      </c>
      <c r="H30" s="12">
        <v>21760</v>
      </c>
      <c r="I30" t="s">
        <v>15</v>
      </c>
    </row>
    <row r="31" spans="1:10" x14ac:dyDescent="0.3">
      <c r="A31" s="6" t="s">
        <v>8</v>
      </c>
      <c r="B31" s="6" t="s">
        <v>9</v>
      </c>
      <c r="C31" s="7">
        <v>163345</v>
      </c>
      <c r="D31" s="10">
        <v>42540.697199074071</v>
      </c>
      <c r="E31" s="19">
        <f t="shared" si="0"/>
        <v>2020</v>
      </c>
      <c r="F31" s="10" t="s">
        <v>11</v>
      </c>
      <c r="G31" s="11">
        <v>2.4</v>
      </c>
      <c r="H31" s="12">
        <v>29165</v>
      </c>
      <c r="I31" t="s">
        <v>12</v>
      </c>
    </row>
    <row r="32" spans="1:10" x14ac:dyDescent="0.3">
      <c r="A32" s="6" t="s">
        <v>8</v>
      </c>
      <c r="B32" s="6" t="s">
        <v>9</v>
      </c>
      <c r="C32" s="7">
        <v>163499</v>
      </c>
      <c r="D32" s="10">
        <v>42541</v>
      </c>
      <c r="E32" s="19">
        <f t="shared" si="0"/>
        <v>2019</v>
      </c>
      <c r="F32" s="10" t="s">
        <v>10</v>
      </c>
      <c r="J32" t="s">
        <v>45</v>
      </c>
    </row>
    <row r="33" spans="1:10" x14ac:dyDescent="0.3">
      <c r="A33" s="6" t="s">
        <v>8</v>
      </c>
      <c r="B33" s="6" t="s">
        <v>9</v>
      </c>
      <c r="C33" s="7">
        <v>163716</v>
      </c>
      <c r="D33" s="10">
        <v>42544.440682870372</v>
      </c>
      <c r="E33" s="19">
        <f t="shared" si="0"/>
        <v>2019</v>
      </c>
      <c r="F33" s="10" t="s">
        <v>10</v>
      </c>
      <c r="G33" s="11">
        <v>0</v>
      </c>
      <c r="H33" s="12">
        <v>14975</v>
      </c>
      <c r="I33" t="s">
        <v>15</v>
      </c>
    </row>
    <row r="34" spans="1:10" x14ac:dyDescent="0.3">
      <c r="A34" s="6" t="s">
        <v>8</v>
      </c>
      <c r="B34" s="6" t="s">
        <v>9</v>
      </c>
      <c r="C34" s="7">
        <v>163801</v>
      </c>
      <c r="D34" s="10">
        <v>42548.681238425925</v>
      </c>
      <c r="E34" s="19">
        <f t="shared" ref="E34:E65" si="1">VALUE(RIGHT(F34,4))</f>
        <v>2019</v>
      </c>
      <c r="F34" s="10" t="s">
        <v>10</v>
      </c>
      <c r="G34" s="11">
        <v>5.04</v>
      </c>
      <c r="H34" s="12">
        <v>24978</v>
      </c>
      <c r="I34" t="s">
        <v>15</v>
      </c>
    </row>
    <row r="35" spans="1:10" x14ac:dyDescent="0.3">
      <c r="A35" s="6" t="s">
        <v>8</v>
      </c>
      <c r="B35" s="6" t="s">
        <v>9</v>
      </c>
      <c r="C35" s="7">
        <v>164017</v>
      </c>
      <c r="D35" s="10">
        <v>42555.407777777778</v>
      </c>
      <c r="E35" s="19">
        <f t="shared" si="1"/>
        <v>2019</v>
      </c>
      <c r="F35" s="10" t="s">
        <v>14</v>
      </c>
      <c r="G35" s="11">
        <v>21.966000000000001</v>
      </c>
      <c r="H35" s="12">
        <v>98847</v>
      </c>
      <c r="I35" t="s">
        <v>15</v>
      </c>
      <c r="J35" t="s">
        <v>46</v>
      </c>
    </row>
    <row r="36" spans="1:10" x14ac:dyDescent="0.3">
      <c r="A36" s="6" t="s">
        <v>8</v>
      </c>
      <c r="B36" s="6" t="s">
        <v>9</v>
      </c>
      <c r="C36" s="7">
        <v>164082</v>
      </c>
      <c r="D36" s="10">
        <v>42556.583460648144</v>
      </c>
      <c r="E36" s="19">
        <f t="shared" si="1"/>
        <v>2019</v>
      </c>
      <c r="F36" s="10" t="s">
        <v>10</v>
      </c>
      <c r="G36" s="11">
        <v>4.0861000000000001</v>
      </c>
      <c r="H36" s="12">
        <v>8172.2</v>
      </c>
      <c r="I36" t="s">
        <v>12</v>
      </c>
    </row>
    <row r="37" spans="1:10" x14ac:dyDescent="0.3">
      <c r="A37" s="6" t="s">
        <v>8</v>
      </c>
      <c r="B37" s="6" t="s">
        <v>9</v>
      </c>
      <c r="C37" s="7">
        <v>164390</v>
      </c>
      <c r="D37" s="10">
        <v>42564.811423611107</v>
      </c>
      <c r="E37" s="19">
        <f t="shared" si="1"/>
        <v>2019</v>
      </c>
      <c r="F37" s="10" t="s">
        <v>10</v>
      </c>
      <c r="J37" t="s">
        <v>46</v>
      </c>
    </row>
    <row r="38" spans="1:10" x14ac:dyDescent="0.3">
      <c r="A38" s="6" t="s">
        <v>8</v>
      </c>
      <c r="B38" s="6" t="s">
        <v>9</v>
      </c>
      <c r="C38" s="7">
        <v>164391</v>
      </c>
      <c r="D38" s="10">
        <v>42564.829270833332</v>
      </c>
      <c r="E38" s="19">
        <f t="shared" si="1"/>
        <v>2020</v>
      </c>
      <c r="F38" s="10" t="s">
        <v>18</v>
      </c>
      <c r="G38" s="11">
        <v>0</v>
      </c>
      <c r="H38" s="12">
        <v>75647.600000000006</v>
      </c>
      <c r="I38" t="s">
        <v>12</v>
      </c>
    </row>
    <row r="39" spans="1:10" x14ac:dyDescent="0.3">
      <c r="A39" s="6" t="s">
        <v>8</v>
      </c>
      <c r="B39" s="6" t="s">
        <v>9</v>
      </c>
      <c r="C39" s="7">
        <v>164392</v>
      </c>
      <c r="D39" s="10">
        <v>42564.842141203699</v>
      </c>
      <c r="E39" s="19">
        <f t="shared" si="1"/>
        <v>2020</v>
      </c>
      <c r="F39" s="10" t="s">
        <v>18</v>
      </c>
      <c r="G39" s="11">
        <v>0</v>
      </c>
      <c r="H39" s="12">
        <v>75647.600000000006</v>
      </c>
      <c r="I39" t="s">
        <v>12</v>
      </c>
    </row>
    <row r="40" spans="1:10" x14ac:dyDescent="0.3">
      <c r="A40" s="6" t="s">
        <v>8</v>
      </c>
      <c r="B40" s="6" t="s">
        <v>9</v>
      </c>
      <c r="C40" s="7">
        <v>164926</v>
      </c>
      <c r="D40" s="10">
        <v>42584.449907407405</v>
      </c>
      <c r="E40" s="19">
        <f t="shared" si="1"/>
        <v>2019</v>
      </c>
      <c r="F40" s="10" t="s">
        <v>10</v>
      </c>
      <c r="J40" t="s">
        <v>45</v>
      </c>
    </row>
    <row r="41" spans="1:10" x14ac:dyDescent="0.3">
      <c r="A41" s="6" t="s">
        <v>8</v>
      </c>
      <c r="B41" s="6" t="s">
        <v>9</v>
      </c>
      <c r="C41" s="7">
        <v>164933</v>
      </c>
      <c r="D41" s="10">
        <v>42584.552337962959</v>
      </c>
      <c r="E41" s="19">
        <f t="shared" si="1"/>
        <v>2019</v>
      </c>
      <c r="F41" s="10" t="s">
        <v>10</v>
      </c>
      <c r="G41" s="11">
        <v>18.7</v>
      </c>
      <c r="H41" s="12">
        <v>97339</v>
      </c>
      <c r="I41" t="s">
        <v>12</v>
      </c>
      <c r="J41" t="s">
        <v>46</v>
      </c>
    </row>
    <row r="42" spans="1:10" x14ac:dyDescent="0.3">
      <c r="A42" s="6" t="s">
        <v>8</v>
      </c>
      <c r="B42" s="6" t="s">
        <v>9</v>
      </c>
      <c r="C42" s="7">
        <v>165441</v>
      </c>
      <c r="D42" s="10">
        <v>42598.749456018515</v>
      </c>
      <c r="E42" s="19">
        <f t="shared" si="1"/>
        <v>2019</v>
      </c>
      <c r="F42" s="10" t="s">
        <v>10</v>
      </c>
      <c r="G42" s="11">
        <v>1.3120000000000001</v>
      </c>
      <c r="H42" s="12">
        <v>19445.580000000002</v>
      </c>
      <c r="I42" t="s">
        <v>15</v>
      </c>
      <c r="J42" t="s">
        <v>46</v>
      </c>
    </row>
    <row r="43" spans="1:10" x14ac:dyDescent="0.3">
      <c r="A43" s="6" t="s">
        <v>8</v>
      </c>
      <c r="B43" s="6" t="s">
        <v>9</v>
      </c>
      <c r="C43" s="7">
        <v>165502</v>
      </c>
      <c r="D43" s="10">
        <v>42599.93299768518</v>
      </c>
      <c r="E43" s="19">
        <f t="shared" si="1"/>
        <v>2019</v>
      </c>
      <c r="F43" s="10" t="s">
        <v>14</v>
      </c>
      <c r="G43" s="29"/>
      <c r="H43" s="30"/>
      <c r="I43" s="31"/>
      <c r="J43" s="31" t="s">
        <v>45</v>
      </c>
    </row>
    <row r="44" spans="1:10" x14ac:dyDescent="0.3">
      <c r="A44" s="6" t="s">
        <v>8</v>
      </c>
      <c r="B44" s="6" t="s">
        <v>9</v>
      </c>
      <c r="C44" s="7">
        <v>166458</v>
      </c>
      <c r="D44" s="10">
        <v>42632.446840277778</v>
      </c>
      <c r="E44" s="19">
        <f t="shared" si="1"/>
        <v>2020</v>
      </c>
      <c r="F44" s="10" t="s">
        <v>18</v>
      </c>
      <c r="G44" s="11">
        <v>0</v>
      </c>
      <c r="H44" s="12">
        <v>254905</v>
      </c>
      <c r="I44" t="s">
        <v>12</v>
      </c>
      <c r="J44" t="s">
        <v>46</v>
      </c>
    </row>
    <row r="45" spans="1:10" x14ac:dyDescent="0.3">
      <c r="A45" s="6" t="s">
        <v>8</v>
      </c>
      <c r="B45" s="6" t="s">
        <v>9</v>
      </c>
      <c r="C45" s="7">
        <v>168152</v>
      </c>
      <c r="D45" s="10">
        <v>42670.597025462965</v>
      </c>
      <c r="E45" s="19">
        <f t="shared" si="1"/>
        <v>2019</v>
      </c>
      <c r="F45" s="10" t="s">
        <v>10</v>
      </c>
      <c r="G45" s="11">
        <v>0</v>
      </c>
      <c r="H45" s="12">
        <v>14164.92</v>
      </c>
      <c r="I45" t="s">
        <v>15</v>
      </c>
      <c r="J45" t="s">
        <v>46</v>
      </c>
    </row>
    <row r="46" spans="1:10" x14ac:dyDescent="0.3">
      <c r="A46" s="6" t="s">
        <v>8</v>
      </c>
      <c r="B46" s="6" t="s">
        <v>9</v>
      </c>
      <c r="C46" s="7">
        <v>169265</v>
      </c>
      <c r="D46" s="10">
        <v>42695.47923611111</v>
      </c>
      <c r="E46" s="19">
        <f t="shared" si="1"/>
        <v>2019</v>
      </c>
      <c r="F46" s="10" t="s">
        <v>13</v>
      </c>
      <c r="G46" s="11">
        <v>7.2</v>
      </c>
      <c r="H46" s="12">
        <v>36162</v>
      </c>
      <c r="I46" t="s">
        <v>15</v>
      </c>
    </row>
    <row r="47" spans="1:10" x14ac:dyDescent="0.3">
      <c r="A47" s="6" t="s">
        <v>8</v>
      </c>
      <c r="B47" s="6" t="s">
        <v>9</v>
      </c>
      <c r="C47" s="7">
        <v>169992</v>
      </c>
      <c r="D47" s="10">
        <v>42710.426122685181</v>
      </c>
      <c r="E47" s="19">
        <f t="shared" si="1"/>
        <v>2019</v>
      </c>
      <c r="F47" s="10" t="s">
        <v>10</v>
      </c>
      <c r="J47" t="s">
        <v>45</v>
      </c>
    </row>
    <row r="48" spans="1:10" x14ac:dyDescent="0.3">
      <c r="A48" s="6" t="s">
        <v>8</v>
      </c>
      <c r="B48" s="6" t="s">
        <v>9</v>
      </c>
      <c r="C48" s="7">
        <v>170182</v>
      </c>
      <c r="D48" s="10">
        <v>42712.561006944445</v>
      </c>
      <c r="E48" s="19">
        <f t="shared" si="1"/>
        <v>2019</v>
      </c>
      <c r="F48" s="10" t="s">
        <v>10</v>
      </c>
      <c r="G48" s="11">
        <v>0</v>
      </c>
      <c r="H48" s="12">
        <v>13398</v>
      </c>
      <c r="I48" t="s">
        <v>15</v>
      </c>
    </row>
    <row r="49" spans="1:10" x14ac:dyDescent="0.3">
      <c r="A49" s="6" t="s">
        <v>8</v>
      </c>
      <c r="B49" s="6" t="s">
        <v>9</v>
      </c>
      <c r="C49" s="7">
        <v>170550</v>
      </c>
      <c r="D49" s="10">
        <v>42720.363136574073</v>
      </c>
      <c r="E49" s="19">
        <f t="shared" si="1"/>
        <v>2019</v>
      </c>
      <c r="F49" s="10" t="s">
        <v>13</v>
      </c>
      <c r="G49" s="11">
        <v>0</v>
      </c>
      <c r="H49" s="12">
        <v>20706</v>
      </c>
      <c r="I49" t="s">
        <v>15</v>
      </c>
      <c r="J49" t="s">
        <v>46</v>
      </c>
    </row>
    <row r="50" spans="1:10" x14ac:dyDescent="0.3">
      <c r="A50" s="6" t="s">
        <v>8</v>
      </c>
      <c r="B50" s="6" t="s">
        <v>9</v>
      </c>
      <c r="C50" s="7">
        <v>170568</v>
      </c>
      <c r="D50" s="10">
        <v>42720.552175925921</v>
      </c>
      <c r="E50" s="19">
        <f t="shared" si="1"/>
        <v>2019</v>
      </c>
      <c r="F50" s="10" t="s">
        <v>10</v>
      </c>
      <c r="G50" s="29"/>
      <c r="H50" s="30"/>
      <c r="I50" s="31"/>
      <c r="J50" s="31" t="s">
        <v>45</v>
      </c>
    </row>
    <row r="51" spans="1:10" x14ac:dyDescent="0.3">
      <c r="A51" s="6" t="s">
        <v>8</v>
      </c>
      <c r="B51" s="6" t="s">
        <v>9</v>
      </c>
      <c r="C51" s="7">
        <v>170576</v>
      </c>
      <c r="D51" s="10">
        <v>42720.592835648145</v>
      </c>
      <c r="E51" s="19">
        <f t="shared" si="1"/>
        <v>2019</v>
      </c>
      <c r="F51" s="10" t="s">
        <v>10</v>
      </c>
      <c r="G51" s="11">
        <v>0</v>
      </c>
      <c r="H51" s="12">
        <v>6720</v>
      </c>
      <c r="I51" t="s">
        <v>15</v>
      </c>
      <c r="J51" t="s">
        <v>46</v>
      </c>
    </row>
    <row r="52" spans="1:10" x14ac:dyDescent="0.3">
      <c r="A52" s="6" t="s">
        <v>8</v>
      </c>
      <c r="B52" s="6" t="s">
        <v>9</v>
      </c>
      <c r="C52" s="7">
        <v>171556</v>
      </c>
      <c r="D52" s="10">
        <v>42754.511053240742</v>
      </c>
      <c r="E52" s="19">
        <f t="shared" si="1"/>
        <v>2019</v>
      </c>
      <c r="F52" s="10" t="s">
        <v>10</v>
      </c>
      <c r="J52" t="s">
        <v>45</v>
      </c>
    </row>
    <row r="53" spans="1:10" x14ac:dyDescent="0.3">
      <c r="A53" s="6" t="s">
        <v>8</v>
      </c>
      <c r="B53" s="6" t="s">
        <v>9</v>
      </c>
      <c r="C53" s="7">
        <v>171955</v>
      </c>
      <c r="D53" s="10">
        <v>42765.652303240742</v>
      </c>
      <c r="E53" s="19">
        <f t="shared" si="1"/>
        <v>2019</v>
      </c>
      <c r="F53" s="10" t="s">
        <v>14</v>
      </c>
      <c r="G53" s="11">
        <v>4.8</v>
      </c>
      <c r="H53" s="12">
        <v>41488</v>
      </c>
      <c r="I53" t="s">
        <v>15</v>
      </c>
    </row>
    <row r="54" spans="1:10" x14ac:dyDescent="0.3">
      <c r="A54" s="6" t="s">
        <v>8</v>
      </c>
      <c r="B54" s="6" t="s">
        <v>9</v>
      </c>
      <c r="C54" s="7">
        <v>172405</v>
      </c>
      <c r="D54" s="10">
        <v>42775.399652777778</v>
      </c>
      <c r="E54" s="19">
        <f t="shared" si="1"/>
        <v>2019</v>
      </c>
      <c r="F54" s="10" t="s">
        <v>13</v>
      </c>
      <c r="G54" s="11">
        <v>0.83199999999999996</v>
      </c>
      <c r="H54" s="12">
        <v>3822.2080000000001</v>
      </c>
      <c r="I54" t="s">
        <v>12</v>
      </c>
    </row>
    <row r="55" spans="1:10" x14ac:dyDescent="0.3">
      <c r="A55" s="6" t="s">
        <v>8</v>
      </c>
      <c r="B55" s="6" t="s">
        <v>9</v>
      </c>
      <c r="C55" s="7">
        <v>173121</v>
      </c>
      <c r="D55" s="10">
        <v>42790.574340277773</v>
      </c>
      <c r="E55" s="19">
        <f t="shared" si="1"/>
        <v>2019</v>
      </c>
      <c r="F55" s="10" t="s">
        <v>10</v>
      </c>
      <c r="G55" s="11">
        <v>0</v>
      </c>
      <c r="H55" s="12">
        <v>27048</v>
      </c>
      <c r="I55" t="s">
        <v>12</v>
      </c>
      <c r="J55" t="s">
        <v>46</v>
      </c>
    </row>
    <row r="56" spans="1:10" x14ac:dyDescent="0.3">
      <c r="A56" s="6" t="s">
        <v>8</v>
      </c>
      <c r="B56" s="6" t="s">
        <v>9</v>
      </c>
      <c r="C56" s="7">
        <v>173293</v>
      </c>
      <c r="D56" s="10">
        <v>42795.462858796294</v>
      </c>
      <c r="E56" s="19">
        <f t="shared" si="1"/>
        <v>2019</v>
      </c>
      <c r="F56" s="10" t="s">
        <v>10</v>
      </c>
      <c r="G56" s="11">
        <v>1.5</v>
      </c>
      <c r="H56" s="12">
        <v>15330</v>
      </c>
      <c r="I56" t="s">
        <v>15</v>
      </c>
    </row>
    <row r="57" spans="1:10" x14ac:dyDescent="0.3">
      <c r="A57" s="6" t="s">
        <v>8</v>
      </c>
      <c r="B57" s="6" t="s">
        <v>9</v>
      </c>
      <c r="C57" s="7">
        <v>173849</v>
      </c>
      <c r="D57" s="10">
        <v>42804.655104166668</v>
      </c>
      <c r="E57" s="19">
        <f t="shared" si="1"/>
        <v>2019</v>
      </c>
      <c r="F57" s="10" t="s">
        <v>10</v>
      </c>
      <c r="G57" s="11">
        <v>2.2000000000000002</v>
      </c>
      <c r="H57" s="12">
        <v>6583</v>
      </c>
      <c r="I57" t="s">
        <v>12</v>
      </c>
    </row>
    <row r="58" spans="1:10" x14ac:dyDescent="0.3">
      <c r="A58" s="6" t="s">
        <v>8</v>
      </c>
      <c r="B58" s="6" t="s">
        <v>9</v>
      </c>
      <c r="C58" s="7">
        <v>174845</v>
      </c>
      <c r="D58" s="10">
        <v>42825.673425925925</v>
      </c>
      <c r="E58" s="19">
        <f t="shared" si="1"/>
        <v>2020</v>
      </c>
      <c r="F58" s="10" t="s">
        <v>11</v>
      </c>
      <c r="G58" s="11">
        <v>0</v>
      </c>
      <c r="H58" s="12">
        <v>19085</v>
      </c>
      <c r="I58" t="s">
        <v>15</v>
      </c>
    </row>
    <row r="59" spans="1:10" x14ac:dyDescent="0.3">
      <c r="A59" s="6" t="s">
        <v>8</v>
      </c>
      <c r="B59" s="6" t="s">
        <v>9</v>
      </c>
      <c r="C59" s="7">
        <v>175741</v>
      </c>
      <c r="D59" s="10">
        <v>42844.490254629629</v>
      </c>
      <c r="E59" s="19">
        <f t="shared" si="1"/>
        <v>2019</v>
      </c>
      <c r="F59" s="10" t="s">
        <v>10</v>
      </c>
      <c r="G59" s="11">
        <v>1.5</v>
      </c>
      <c r="H59" s="12">
        <v>4239</v>
      </c>
      <c r="I59" t="s">
        <v>15</v>
      </c>
    </row>
    <row r="60" spans="1:10" x14ac:dyDescent="0.3">
      <c r="A60" s="6" t="s">
        <v>8</v>
      </c>
      <c r="B60" s="6" t="s">
        <v>9</v>
      </c>
      <c r="C60" s="7">
        <v>176746</v>
      </c>
      <c r="D60" s="10">
        <v>42859.492060185185</v>
      </c>
      <c r="E60" s="19">
        <f t="shared" si="1"/>
        <v>2019</v>
      </c>
      <c r="F60" s="10" t="s">
        <v>10</v>
      </c>
      <c r="G60" s="11">
        <v>10.125</v>
      </c>
      <c r="H60" s="12">
        <v>52038.807999999997</v>
      </c>
      <c r="I60" t="s">
        <v>15</v>
      </c>
      <c r="J60" t="s">
        <v>46</v>
      </c>
    </row>
    <row r="61" spans="1:10" x14ac:dyDescent="0.3">
      <c r="A61" s="6" t="s">
        <v>8</v>
      </c>
      <c r="B61" s="6" t="s">
        <v>9</v>
      </c>
      <c r="C61" s="7">
        <v>176759</v>
      </c>
      <c r="D61" s="10">
        <v>42859.575891203705</v>
      </c>
      <c r="E61" s="19">
        <f t="shared" si="1"/>
        <v>2019</v>
      </c>
      <c r="F61" s="10" t="s">
        <v>10</v>
      </c>
      <c r="J61" t="s">
        <v>46</v>
      </c>
    </row>
    <row r="62" spans="1:10" x14ac:dyDescent="0.3">
      <c r="A62" s="6" t="s">
        <v>8</v>
      </c>
      <c r="B62" s="6" t="s">
        <v>9</v>
      </c>
      <c r="C62" s="7">
        <v>177054</v>
      </c>
      <c r="D62" s="10">
        <v>42865.538842592592</v>
      </c>
      <c r="E62" s="19">
        <f t="shared" si="1"/>
        <v>2020</v>
      </c>
      <c r="F62" s="10" t="s">
        <v>16</v>
      </c>
      <c r="G62" s="11">
        <v>3.1</v>
      </c>
      <c r="H62" s="12">
        <v>11575</v>
      </c>
      <c r="I62" t="s">
        <v>15</v>
      </c>
    </row>
    <row r="63" spans="1:10" x14ac:dyDescent="0.3">
      <c r="A63" s="6" t="s">
        <v>8</v>
      </c>
      <c r="B63" s="6" t="s">
        <v>9</v>
      </c>
      <c r="C63" s="7">
        <v>177160</v>
      </c>
      <c r="D63" s="10">
        <v>42867.397407407407</v>
      </c>
      <c r="E63" s="19">
        <f t="shared" si="1"/>
        <v>2019</v>
      </c>
      <c r="F63" s="10" t="s">
        <v>13</v>
      </c>
      <c r="G63" s="11">
        <v>4.3600000000000003</v>
      </c>
      <c r="H63" s="12">
        <v>19950.98</v>
      </c>
      <c r="I63" t="s">
        <v>15</v>
      </c>
    </row>
    <row r="64" spans="1:10" x14ac:dyDescent="0.3">
      <c r="A64" s="6" t="s">
        <v>8</v>
      </c>
      <c r="B64" s="6" t="s">
        <v>9</v>
      </c>
      <c r="C64" s="7">
        <v>177226</v>
      </c>
      <c r="D64" s="10">
        <v>42868.873206018514</v>
      </c>
      <c r="E64" s="19">
        <f t="shared" si="1"/>
        <v>2019</v>
      </c>
      <c r="F64" s="10" t="s">
        <v>14</v>
      </c>
      <c r="J64" t="s">
        <v>45</v>
      </c>
    </row>
    <row r="65" spans="1:10" x14ac:dyDescent="0.3">
      <c r="A65" s="6" t="s">
        <v>8</v>
      </c>
      <c r="B65" s="6" t="s">
        <v>9</v>
      </c>
      <c r="C65" s="7">
        <v>177645</v>
      </c>
      <c r="D65" s="10">
        <v>42875.708414351851</v>
      </c>
      <c r="E65" s="19">
        <f t="shared" si="1"/>
        <v>2019</v>
      </c>
      <c r="F65" s="10" t="s">
        <v>10</v>
      </c>
      <c r="J65" t="s">
        <v>45</v>
      </c>
    </row>
    <row r="66" spans="1:10" x14ac:dyDescent="0.3">
      <c r="A66" s="6" t="s">
        <v>8</v>
      </c>
      <c r="B66" s="6" t="s">
        <v>9</v>
      </c>
      <c r="C66" s="7">
        <v>178024</v>
      </c>
      <c r="D66" s="10">
        <v>42884.911458333328</v>
      </c>
      <c r="E66" s="19">
        <f t="shared" ref="E66:E97" si="2">VALUE(RIGHT(F66,4))</f>
        <v>2019</v>
      </c>
      <c r="F66" s="10" t="s">
        <v>13</v>
      </c>
      <c r="G66" s="11">
        <v>4.78</v>
      </c>
      <c r="H66" s="12">
        <v>19996.52</v>
      </c>
      <c r="I66" t="s">
        <v>12</v>
      </c>
      <c r="J66" t="s">
        <v>46</v>
      </c>
    </row>
    <row r="67" spans="1:10" x14ac:dyDescent="0.3">
      <c r="A67" s="6" t="s">
        <v>8</v>
      </c>
      <c r="B67" s="6" t="s">
        <v>9</v>
      </c>
      <c r="C67" s="7">
        <v>181877</v>
      </c>
      <c r="D67" s="10">
        <v>42962.483564814815</v>
      </c>
      <c r="E67" s="19">
        <f t="shared" si="2"/>
        <v>2019</v>
      </c>
      <c r="F67" s="10" t="s">
        <v>10</v>
      </c>
    </row>
    <row r="68" spans="1:10" x14ac:dyDescent="0.3">
      <c r="A68" s="6" t="s">
        <v>8</v>
      </c>
      <c r="B68" s="6" t="s">
        <v>9</v>
      </c>
      <c r="C68" s="7">
        <v>182757</v>
      </c>
      <c r="D68" s="10">
        <v>42984.643020833333</v>
      </c>
      <c r="E68" s="19">
        <f t="shared" si="2"/>
        <v>2020</v>
      </c>
      <c r="F68" s="10" t="s">
        <v>11</v>
      </c>
      <c r="G68" s="11">
        <v>20.116</v>
      </c>
      <c r="H68" s="12">
        <v>78550.176000000007</v>
      </c>
      <c r="I68" t="s">
        <v>12</v>
      </c>
      <c r="J68" t="s">
        <v>46</v>
      </c>
    </row>
    <row r="69" spans="1:10" x14ac:dyDescent="0.3">
      <c r="A69" s="6" t="s">
        <v>8</v>
      </c>
      <c r="B69" s="6" t="s">
        <v>9</v>
      </c>
      <c r="C69" s="7">
        <v>185033</v>
      </c>
      <c r="D69" s="10">
        <v>43033.504305555551</v>
      </c>
      <c r="E69" s="19">
        <f t="shared" si="2"/>
        <v>2019</v>
      </c>
      <c r="F69" s="10" t="s">
        <v>13</v>
      </c>
      <c r="G69" s="29"/>
      <c r="H69" s="30"/>
      <c r="I69" s="31"/>
      <c r="J69" s="31" t="s">
        <v>45</v>
      </c>
    </row>
    <row r="70" spans="1:10" x14ac:dyDescent="0.3">
      <c r="A70" s="6" t="s">
        <v>8</v>
      </c>
      <c r="B70" s="6" t="s">
        <v>9</v>
      </c>
      <c r="C70" s="7">
        <v>185799</v>
      </c>
      <c r="D70" s="10">
        <v>43046.440624999996</v>
      </c>
      <c r="E70" s="19">
        <f t="shared" si="2"/>
        <v>2020</v>
      </c>
      <c r="F70" s="10" t="s">
        <v>11</v>
      </c>
      <c r="G70" s="29"/>
      <c r="H70" s="30"/>
      <c r="I70" s="31"/>
      <c r="J70" s="31" t="s">
        <v>45</v>
      </c>
    </row>
    <row r="71" spans="1:10" x14ac:dyDescent="0.3">
      <c r="A71" s="6" t="s">
        <v>8</v>
      </c>
      <c r="B71" s="6" t="s">
        <v>9</v>
      </c>
      <c r="C71" s="7">
        <v>186044</v>
      </c>
      <c r="D71" s="10">
        <v>43049.542210648149</v>
      </c>
      <c r="E71" s="19">
        <f t="shared" si="2"/>
        <v>2019</v>
      </c>
      <c r="F71" s="10" t="s">
        <v>14</v>
      </c>
      <c r="G71" s="11">
        <v>4.0999999999999996</v>
      </c>
      <c r="H71" s="12">
        <v>14548</v>
      </c>
      <c r="I71" t="s">
        <v>12</v>
      </c>
    </row>
    <row r="72" spans="1:10" x14ac:dyDescent="0.3">
      <c r="A72" s="6" t="s">
        <v>8</v>
      </c>
      <c r="B72" s="6" t="s">
        <v>9</v>
      </c>
      <c r="C72" s="7">
        <v>186151</v>
      </c>
      <c r="D72" s="10">
        <v>43053.377847222218</v>
      </c>
      <c r="E72" s="19">
        <f t="shared" si="2"/>
        <v>2020</v>
      </c>
      <c r="F72" s="10" t="s">
        <v>11</v>
      </c>
      <c r="G72" s="11">
        <v>47</v>
      </c>
      <c r="H72" s="12">
        <v>215918</v>
      </c>
      <c r="I72" t="s">
        <v>12</v>
      </c>
    </row>
    <row r="73" spans="1:10" x14ac:dyDescent="0.3">
      <c r="A73" s="6" t="s">
        <v>8</v>
      </c>
      <c r="B73" s="6" t="s">
        <v>9</v>
      </c>
      <c r="C73" s="7">
        <v>186204</v>
      </c>
      <c r="D73" s="10">
        <v>43053.656782407408</v>
      </c>
      <c r="E73" s="19">
        <f t="shared" si="2"/>
        <v>2019</v>
      </c>
      <c r="F73" s="10" t="s">
        <v>14</v>
      </c>
      <c r="G73" s="29"/>
      <c r="H73" s="30"/>
      <c r="I73" s="31"/>
      <c r="J73" s="31" t="s">
        <v>45</v>
      </c>
    </row>
    <row r="74" spans="1:10" x14ac:dyDescent="0.3">
      <c r="A74" s="6" t="s">
        <v>8</v>
      </c>
      <c r="B74" s="6" t="s">
        <v>9</v>
      </c>
      <c r="C74" s="7">
        <v>186235</v>
      </c>
      <c r="D74" s="10">
        <v>43054.42350694444</v>
      </c>
      <c r="E74" s="19">
        <f t="shared" si="2"/>
        <v>2020</v>
      </c>
      <c r="F74" s="10" t="s">
        <v>11</v>
      </c>
      <c r="G74" s="11">
        <v>0</v>
      </c>
      <c r="H74" s="12">
        <v>4037.8519999999999</v>
      </c>
      <c r="I74" t="s">
        <v>12</v>
      </c>
      <c r="J74" t="s">
        <v>46</v>
      </c>
    </row>
    <row r="75" spans="1:10" x14ac:dyDescent="0.3">
      <c r="A75" s="6" t="s">
        <v>8</v>
      </c>
      <c r="B75" s="6" t="s">
        <v>9</v>
      </c>
      <c r="C75" s="7">
        <v>186524</v>
      </c>
      <c r="D75" s="10">
        <v>43060.648472222223</v>
      </c>
      <c r="E75" s="19">
        <f t="shared" si="2"/>
        <v>2019</v>
      </c>
      <c r="F75" s="10" t="s">
        <v>10</v>
      </c>
      <c r="G75" s="11">
        <v>0.4</v>
      </c>
      <c r="H75" s="12">
        <v>19705</v>
      </c>
      <c r="I75" t="s">
        <v>12</v>
      </c>
    </row>
    <row r="76" spans="1:10" x14ac:dyDescent="0.3">
      <c r="A76" s="6" t="s">
        <v>8</v>
      </c>
      <c r="B76" s="6" t="s">
        <v>9</v>
      </c>
      <c r="C76" s="7">
        <v>186967</v>
      </c>
      <c r="D76" s="10">
        <v>43068.594537037032</v>
      </c>
      <c r="E76" s="19">
        <f t="shared" si="2"/>
        <v>2019</v>
      </c>
      <c r="F76" s="10" t="s">
        <v>13</v>
      </c>
      <c r="G76" s="29"/>
      <c r="H76" s="30"/>
      <c r="I76" s="31"/>
      <c r="J76" s="31" t="s">
        <v>45</v>
      </c>
    </row>
    <row r="77" spans="1:10" x14ac:dyDescent="0.3">
      <c r="A77" s="6" t="s">
        <v>8</v>
      </c>
      <c r="B77" s="6" t="s">
        <v>9</v>
      </c>
      <c r="C77" s="7">
        <v>186982</v>
      </c>
      <c r="D77" s="10">
        <v>43068.688379629624</v>
      </c>
      <c r="E77" s="19">
        <f t="shared" si="2"/>
        <v>2019</v>
      </c>
      <c r="F77" s="10" t="s">
        <v>14</v>
      </c>
      <c r="G77" s="11">
        <v>1.698</v>
      </c>
      <c r="H77" s="12">
        <v>24174.966</v>
      </c>
      <c r="I77" t="s">
        <v>12</v>
      </c>
    </row>
    <row r="78" spans="1:10" x14ac:dyDescent="0.3">
      <c r="A78" s="6" t="s">
        <v>8</v>
      </c>
      <c r="B78" s="6" t="s">
        <v>9</v>
      </c>
      <c r="C78" s="7">
        <v>187156</v>
      </c>
      <c r="D78" s="10">
        <v>43073.486759259256</v>
      </c>
      <c r="E78" s="19">
        <f t="shared" si="2"/>
        <v>2020</v>
      </c>
      <c r="F78" s="10" t="s">
        <v>11</v>
      </c>
    </row>
    <row r="79" spans="1:10" x14ac:dyDescent="0.3">
      <c r="A79" s="6" t="s">
        <v>8</v>
      </c>
      <c r="B79" s="6" t="s">
        <v>9</v>
      </c>
      <c r="C79" s="7">
        <v>187655</v>
      </c>
      <c r="D79" s="10">
        <v>43081.620115740741</v>
      </c>
      <c r="E79" s="19">
        <f t="shared" si="2"/>
        <v>2019</v>
      </c>
      <c r="F79" s="10" t="s">
        <v>10</v>
      </c>
      <c r="J79" t="s">
        <v>45</v>
      </c>
    </row>
    <row r="80" spans="1:10" x14ac:dyDescent="0.3">
      <c r="A80" s="6" t="s">
        <v>8</v>
      </c>
      <c r="B80" s="6" t="s">
        <v>9</v>
      </c>
      <c r="C80" s="7">
        <v>187907</v>
      </c>
      <c r="D80" s="10">
        <v>43086.467164351852</v>
      </c>
      <c r="E80" s="19">
        <f t="shared" si="2"/>
        <v>2020</v>
      </c>
      <c r="F80" s="10" t="s">
        <v>11</v>
      </c>
      <c r="G80" s="11">
        <v>0</v>
      </c>
      <c r="H80" s="12">
        <v>10911.6</v>
      </c>
      <c r="I80" t="s">
        <v>12</v>
      </c>
      <c r="J80" t="s">
        <v>46</v>
      </c>
    </row>
    <row r="81" spans="1:10" x14ac:dyDescent="0.3">
      <c r="A81" s="6" t="s">
        <v>8</v>
      </c>
      <c r="B81" s="6" t="s">
        <v>9</v>
      </c>
      <c r="C81" s="7">
        <v>188233</v>
      </c>
      <c r="D81" s="10">
        <v>43097.363067129627</v>
      </c>
      <c r="E81" s="19">
        <f t="shared" si="2"/>
        <v>2020</v>
      </c>
      <c r="F81" s="10" t="s">
        <v>11</v>
      </c>
      <c r="G81" s="11">
        <v>1.7250000000000001</v>
      </c>
      <c r="H81" s="12">
        <v>8506.6</v>
      </c>
      <c r="I81" t="s">
        <v>15</v>
      </c>
    </row>
    <row r="82" spans="1:10" x14ac:dyDescent="0.3">
      <c r="A82" s="6" t="s">
        <v>8</v>
      </c>
      <c r="B82" s="6" t="s">
        <v>9</v>
      </c>
      <c r="C82" s="7">
        <v>188286</v>
      </c>
      <c r="D82" s="10">
        <v>43102.361597222218</v>
      </c>
      <c r="E82" s="19">
        <f t="shared" si="2"/>
        <v>2020</v>
      </c>
      <c r="F82" s="10" t="s">
        <v>11</v>
      </c>
      <c r="G82" s="11">
        <v>0</v>
      </c>
      <c r="H82" s="12">
        <v>58308.6</v>
      </c>
      <c r="I82" t="s">
        <v>15</v>
      </c>
    </row>
    <row r="83" spans="1:10" x14ac:dyDescent="0.3">
      <c r="A83" s="6" t="s">
        <v>8</v>
      </c>
      <c r="B83" s="6" t="s">
        <v>9</v>
      </c>
      <c r="C83" s="7">
        <v>189093</v>
      </c>
      <c r="D83" s="10">
        <v>43122.494606481479</v>
      </c>
      <c r="E83" s="19">
        <f t="shared" si="2"/>
        <v>2020</v>
      </c>
      <c r="F83" s="10" t="s">
        <v>11</v>
      </c>
      <c r="G83" s="11">
        <v>3.2650000000000001</v>
      </c>
      <c r="H83" s="12">
        <v>19313.761999999999</v>
      </c>
      <c r="I83" t="s">
        <v>15</v>
      </c>
    </row>
    <row r="84" spans="1:10" x14ac:dyDescent="0.3">
      <c r="A84" s="6" t="s">
        <v>8</v>
      </c>
      <c r="B84" s="6" t="s">
        <v>9</v>
      </c>
      <c r="C84" s="7">
        <v>189184</v>
      </c>
      <c r="D84" s="10">
        <v>43124.394861111112</v>
      </c>
      <c r="E84" s="19">
        <f t="shared" si="2"/>
        <v>2020</v>
      </c>
      <c r="F84" s="10" t="s">
        <v>11</v>
      </c>
      <c r="G84" s="11">
        <v>0.53</v>
      </c>
      <c r="H84" s="12">
        <v>2436.6579999999999</v>
      </c>
      <c r="I84" t="s">
        <v>15</v>
      </c>
    </row>
    <row r="85" spans="1:10" x14ac:dyDescent="0.3">
      <c r="A85" s="6" t="s">
        <v>8</v>
      </c>
      <c r="B85" s="6" t="s">
        <v>9</v>
      </c>
      <c r="C85" s="7">
        <v>189584</v>
      </c>
      <c r="D85" s="10">
        <v>43133.597430555557</v>
      </c>
      <c r="E85" s="19">
        <f t="shared" si="2"/>
        <v>2019</v>
      </c>
      <c r="F85" s="10" t="s">
        <v>14</v>
      </c>
      <c r="G85" s="11">
        <v>4.4400000000000004</v>
      </c>
      <c r="H85" s="12">
        <v>38970</v>
      </c>
      <c r="I85" t="s">
        <v>15</v>
      </c>
    </row>
    <row r="86" spans="1:10" x14ac:dyDescent="0.3">
      <c r="A86" s="6" t="s">
        <v>8</v>
      </c>
      <c r="B86" s="6" t="s">
        <v>9</v>
      </c>
      <c r="C86" s="7">
        <v>189790</v>
      </c>
      <c r="D86" s="10">
        <v>43138.58081018518</v>
      </c>
      <c r="E86" s="19">
        <f t="shared" si="2"/>
        <v>2019</v>
      </c>
      <c r="F86" s="10" t="s">
        <v>13</v>
      </c>
      <c r="G86" s="11">
        <v>2.1</v>
      </c>
      <c r="H86" s="12">
        <v>8805</v>
      </c>
      <c r="I86" t="s">
        <v>15</v>
      </c>
    </row>
    <row r="87" spans="1:10" x14ac:dyDescent="0.3">
      <c r="A87" s="6" t="s">
        <v>8</v>
      </c>
      <c r="B87" s="6" t="s">
        <v>9</v>
      </c>
      <c r="C87" s="7">
        <v>190010</v>
      </c>
      <c r="D87" s="10">
        <v>43143.701724537037</v>
      </c>
      <c r="E87" s="19">
        <f t="shared" si="2"/>
        <v>2020</v>
      </c>
      <c r="F87" s="10" t="s">
        <v>16</v>
      </c>
      <c r="G87" s="11">
        <v>29.997</v>
      </c>
      <c r="H87" s="12">
        <v>138863.53700000001</v>
      </c>
      <c r="I87" t="s">
        <v>12</v>
      </c>
    </row>
    <row r="88" spans="1:10" x14ac:dyDescent="0.3">
      <c r="A88" s="6" t="s">
        <v>8</v>
      </c>
      <c r="B88" s="6" t="s">
        <v>9</v>
      </c>
      <c r="C88" s="7">
        <v>190165</v>
      </c>
      <c r="D88" s="10">
        <v>43146.519247685181</v>
      </c>
      <c r="E88" s="19">
        <f t="shared" si="2"/>
        <v>2020</v>
      </c>
      <c r="F88" s="10" t="s">
        <v>17</v>
      </c>
      <c r="G88" s="11">
        <v>3.8</v>
      </c>
      <c r="H88" s="12">
        <v>17457.2</v>
      </c>
      <c r="I88" t="s">
        <v>15</v>
      </c>
    </row>
    <row r="89" spans="1:10" x14ac:dyDescent="0.3">
      <c r="A89" s="6" t="s">
        <v>8</v>
      </c>
      <c r="B89" s="6" t="s">
        <v>9</v>
      </c>
      <c r="C89" s="7">
        <v>190753</v>
      </c>
      <c r="D89" s="10">
        <v>43160.613900462959</v>
      </c>
      <c r="E89" s="19">
        <f t="shared" si="2"/>
        <v>2020</v>
      </c>
      <c r="F89" s="10" t="s">
        <v>18</v>
      </c>
      <c r="G89" s="11">
        <v>0</v>
      </c>
      <c r="H89" s="12">
        <v>71023.7</v>
      </c>
      <c r="I89" t="s">
        <v>12</v>
      </c>
      <c r="J89" t="s">
        <v>46</v>
      </c>
    </row>
    <row r="90" spans="1:10" x14ac:dyDescent="0.3">
      <c r="A90" s="6" t="s">
        <v>8</v>
      </c>
      <c r="B90" s="6" t="s">
        <v>9</v>
      </c>
      <c r="C90" s="7">
        <v>191027</v>
      </c>
      <c r="D90" s="10">
        <v>43166.552662037036</v>
      </c>
      <c r="E90" s="19">
        <f t="shared" si="2"/>
        <v>2020</v>
      </c>
      <c r="F90" s="10" t="s">
        <v>11</v>
      </c>
      <c r="G90" s="11">
        <v>0</v>
      </c>
      <c r="H90" s="12">
        <v>64051.05</v>
      </c>
      <c r="I90" t="s">
        <v>12</v>
      </c>
      <c r="J90" t="s">
        <v>46</v>
      </c>
    </row>
    <row r="91" spans="1:10" x14ac:dyDescent="0.3">
      <c r="A91" s="6" t="s">
        <v>8</v>
      </c>
      <c r="B91" s="6" t="s">
        <v>9</v>
      </c>
      <c r="C91" s="7">
        <v>191271</v>
      </c>
      <c r="D91" s="10">
        <v>43172.394594907404</v>
      </c>
      <c r="E91" s="19">
        <f t="shared" si="2"/>
        <v>2019</v>
      </c>
      <c r="F91" s="10" t="s">
        <v>14</v>
      </c>
      <c r="G91" s="11">
        <v>0</v>
      </c>
      <c r="H91" s="12">
        <v>16346.4</v>
      </c>
      <c r="I91" t="s">
        <v>15</v>
      </c>
      <c r="J91" t="s">
        <v>46</v>
      </c>
    </row>
    <row r="92" spans="1:10" x14ac:dyDescent="0.3">
      <c r="A92" s="6" t="s">
        <v>8</v>
      </c>
      <c r="B92" s="6" t="s">
        <v>9</v>
      </c>
      <c r="C92" s="7">
        <v>191750</v>
      </c>
      <c r="D92" s="10">
        <v>43181.379074074073</v>
      </c>
      <c r="E92" s="19">
        <f t="shared" si="2"/>
        <v>2020</v>
      </c>
      <c r="F92" s="10" t="s">
        <v>16</v>
      </c>
      <c r="G92" s="11">
        <v>2.7</v>
      </c>
      <c r="H92" s="12">
        <v>10149</v>
      </c>
      <c r="I92" t="s">
        <v>15</v>
      </c>
    </row>
    <row r="93" spans="1:10" x14ac:dyDescent="0.3">
      <c r="A93" s="6" t="s">
        <v>8</v>
      </c>
      <c r="B93" s="6" t="s">
        <v>9</v>
      </c>
      <c r="C93" s="7">
        <v>191870</v>
      </c>
      <c r="D93" s="10">
        <v>43185.430312500001</v>
      </c>
      <c r="E93" s="19">
        <f t="shared" si="2"/>
        <v>2020</v>
      </c>
      <c r="F93" s="10" t="s">
        <v>16</v>
      </c>
      <c r="G93" s="29"/>
      <c r="H93" s="30"/>
      <c r="I93" s="31"/>
      <c r="J93" s="31" t="s">
        <v>45</v>
      </c>
    </row>
    <row r="94" spans="1:10" x14ac:dyDescent="0.3">
      <c r="A94" s="6" t="s">
        <v>8</v>
      </c>
      <c r="B94" s="6" t="s">
        <v>9</v>
      </c>
      <c r="C94" s="7">
        <v>191987</v>
      </c>
      <c r="D94" s="10">
        <v>43187.409837962958</v>
      </c>
      <c r="E94" s="19">
        <f t="shared" si="2"/>
        <v>2019</v>
      </c>
      <c r="F94" s="10" t="s">
        <v>14</v>
      </c>
      <c r="G94" s="11">
        <v>1.5</v>
      </c>
      <c r="H94" s="12">
        <v>38131.248</v>
      </c>
      <c r="I94" t="s">
        <v>12</v>
      </c>
    </row>
    <row r="95" spans="1:10" x14ac:dyDescent="0.3">
      <c r="A95" s="6" t="s">
        <v>8</v>
      </c>
      <c r="B95" s="6" t="s">
        <v>9</v>
      </c>
      <c r="C95" s="7">
        <v>193300</v>
      </c>
      <c r="D95" s="10">
        <v>43217.675937499997</v>
      </c>
      <c r="E95" s="19">
        <f t="shared" si="2"/>
        <v>2019</v>
      </c>
      <c r="F95" s="10" t="s">
        <v>13</v>
      </c>
      <c r="G95" s="11">
        <v>7.86</v>
      </c>
      <c r="H95" s="12">
        <v>48670.93</v>
      </c>
      <c r="I95" t="s">
        <v>15</v>
      </c>
    </row>
    <row r="96" spans="1:10" x14ac:dyDescent="0.3">
      <c r="A96" s="6" t="s">
        <v>8</v>
      </c>
      <c r="B96" s="6" t="s">
        <v>9</v>
      </c>
      <c r="C96" s="7">
        <v>193383</v>
      </c>
      <c r="D96" s="10">
        <v>43220.679861111108</v>
      </c>
      <c r="E96" s="19">
        <f t="shared" si="2"/>
        <v>2019</v>
      </c>
      <c r="F96" s="10" t="s">
        <v>14</v>
      </c>
      <c r="G96" s="11">
        <v>7.9</v>
      </c>
      <c r="H96" s="12">
        <v>26096</v>
      </c>
      <c r="I96" t="s">
        <v>15</v>
      </c>
    </row>
    <row r="97" spans="1:11" x14ac:dyDescent="0.3">
      <c r="A97" s="6" t="s">
        <v>8</v>
      </c>
      <c r="B97" s="6" t="s">
        <v>9</v>
      </c>
      <c r="C97" s="7">
        <v>193428</v>
      </c>
      <c r="D97" s="10">
        <v>43221.508125</v>
      </c>
      <c r="E97" s="19">
        <f t="shared" si="2"/>
        <v>2019</v>
      </c>
      <c r="F97" s="10" t="s">
        <v>13</v>
      </c>
      <c r="G97" s="11">
        <v>3.96</v>
      </c>
      <c r="H97" s="12">
        <v>15906.98</v>
      </c>
      <c r="I97" t="s">
        <v>15</v>
      </c>
      <c r="J97" t="s">
        <v>46</v>
      </c>
    </row>
    <row r="98" spans="1:11" x14ac:dyDescent="0.3">
      <c r="A98" s="6" t="s">
        <v>8</v>
      </c>
      <c r="B98" s="6" t="s">
        <v>9</v>
      </c>
      <c r="C98" s="7">
        <v>193434</v>
      </c>
      <c r="D98" s="10">
        <v>43221.582337962958</v>
      </c>
      <c r="E98" s="19">
        <f t="shared" ref="E98:E129" si="3">VALUE(RIGHT(F98,4))</f>
        <v>2019</v>
      </c>
      <c r="F98" s="10" t="s">
        <v>13</v>
      </c>
      <c r="G98" s="11">
        <v>8.6</v>
      </c>
      <c r="H98" s="12">
        <v>3929.53</v>
      </c>
      <c r="I98" t="s">
        <v>15</v>
      </c>
    </row>
    <row r="99" spans="1:11" x14ac:dyDescent="0.3">
      <c r="A99" s="6" t="s">
        <v>8</v>
      </c>
      <c r="B99" s="6" t="s">
        <v>9</v>
      </c>
      <c r="C99" s="7">
        <v>193522</v>
      </c>
      <c r="D99" s="10">
        <v>43223.439722222218</v>
      </c>
      <c r="E99" s="19">
        <f t="shared" si="3"/>
        <v>2020</v>
      </c>
      <c r="F99" s="10" t="s">
        <v>11</v>
      </c>
      <c r="G99" s="11">
        <v>0</v>
      </c>
      <c r="H99" s="12">
        <v>358630</v>
      </c>
      <c r="I99" t="s">
        <v>12</v>
      </c>
      <c r="J99" t="s">
        <v>46</v>
      </c>
    </row>
    <row r="100" spans="1:11" x14ac:dyDescent="0.3">
      <c r="A100" s="6" t="s">
        <v>8</v>
      </c>
      <c r="B100" s="6" t="s">
        <v>9</v>
      </c>
      <c r="C100" s="7">
        <v>193916</v>
      </c>
      <c r="D100" s="10">
        <v>43231.497835648144</v>
      </c>
      <c r="E100" s="19">
        <f t="shared" si="3"/>
        <v>2019</v>
      </c>
      <c r="F100" s="10" t="s">
        <v>14</v>
      </c>
      <c r="G100" s="11">
        <v>2.92</v>
      </c>
      <c r="H100" s="12">
        <v>19200.41</v>
      </c>
      <c r="I100" t="s">
        <v>12</v>
      </c>
      <c r="J100" t="s">
        <v>46</v>
      </c>
    </row>
    <row r="101" spans="1:11" x14ac:dyDescent="0.3">
      <c r="A101" s="6" t="s">
        <v>8</v>
      </c>
      <c r="B101" s="6" t="s">
        <v>9</v>
      </c>
      <c r="C101" s="7">
        <v>194425</v>
      </c>
      <c r="D101" s="10">
        <v>43243.394074074073</v>
      </c>
      <c r="E101" s="19">
        <f t="shared" si="3"/>
        <v>2020</v>
      </c>
      <c r="F101" s="10" t="s">
        <v>17</v>
      </c>
      <c r="G101" s="11">
        <v>2.95</v>
      </c>
      <c r="H101" s="12">
        <v>13535.76</v>
      </c>
      <c r="I101" t="s">
        <v>15</v>
      </c>
      <c r="J101" t="s">
        <v>46</v>
      </c>
    </row>
    <row r="102" spans="1:11" x14ac:dyDescent="0.3">
      <c r="A102" s="6" t="s">
        <v>8</v>
      </c>
      <c r="B102" s="6" t="s">
        <v>9</v>
      </c>
      <c r="C102" s="7">
        <v>195186</v>
      </c>
      <c r="D102" s="10">
        <v>43259.485266203701</v>
      </c>
      <c r="E102" s="19">
        <f t="shared" si="3"/>
        <v>2019</v>
      </c>
      <c r="F102" s="10" t="s">
        <v>13</v>
      </c>
      <c r="G102" s="11">
        <v>3.2</v>
      </c>
      <c r="H102" s="12">
        <v>27673</v>
      </c>
      <c r="I102" t="s">
        <v>12</v>
      </c>
      <c r="J102" t="s">
        <v>46</v>
      </c>
    </row>
    <row r="103" spans="1:11" x14ac:dyDescent="0.3">
      <c r="A103" s="6" t="s">
        <v>8</v>
      </c>
      <c r="B103" s="6" t="s">
        <v>9</v>
      </c>
      <c r="C103" s="7">
        <v>195876</v>
      </c>
      <c r="D103" s="10">
        <v>43273.464039351849</v>
      </c>
      <c r="E103" s="19">
        <f t="shared" si="3"/>
        <v>2020</v>
      </c>
      <c r="F103" s="10" t="s">
        <v>17</v>
      </c>
      <c r="G103" s="11">
        <v>0</v>
      </c>
      <c r="H103" s="12">
        <v>538368</v>
      </c>
      <c r="I103" t="s">
        <v>12</v>
      </c>
    </row>
    <row r="104" spans="1:11" x14ac:dyDescent="0.3">
      <c r="A104" s="6" t="s">
        <v>8</v>
      </c>
      <c r="B104" s="6" t="s">
        <v>9</v>
      </c>
      <c r="C104" s="7">
        <v>196122</v>
      </c>
      <c r="D104" s="10">
        <v>43278.679444444446</v>
      </c>
      <c r="E104" s="19">
        <f t="shared" si="3"/>
        <v>2019</v>
      </c>
      <c r="F104" s="10" t="s">
        <v>10</v>
      </c>
      <c r="G104" s="11">
        <v>66.2</v>
      </c>
      <c r="H104" s="12">
        <v>576116</v>
      </c>
      <c r="I104" t="s">
        <v>12</v>
      </c>
    </row>
    <row r="105" spans="1:11" x14ac:dyDescent="0.3">
      <c r="A105" s="6" t="s">
        <v>8</v>
      </c>
      <c r="B105" s="6" t="s">
        <v>9</v>
      </c>
      <c r="C105" s="7">
        <v>196419</v>
      </c>
      <c r="D105" s="10">
        <v>43286.470682870371</v>
      </c>
      <c r="E105" s="19">
        <f t="shared" si="3"/>
        <v>2019</v>
      </c>
      <c r="F105" s="10" t="s">
        <v>14</v>
      </c>
      <c r="G105" s="11">
        <v>4.3099999999999996</v>
      </c>
      <c r="H105" s="12">
        <v>19783.599999999999</v>
      </c>
      <c r="I105" t="s">
        <v>15</v>
      </c>
    </row>
    <row r="106" spans="1:11" x14ac:dyDescent="0.3">
      <c r="A106" s="6" t="s">
        <v>8</v>
      </c>
      <c r="B106" s="6" t="s">
        <v>9</v>
      </c>
      <c r="C106" s="7">
        <v>196748</v>
      </c>
      <c r="D106" s="10">
        <v>43292.576342592591</v>
      </c>
      <c r="E106" s="19">
        <f t="shared" si="3"/>
        <v>2020</v>
      </c>
      <c r="F106" s="10" t="s">
        <v>11</v>
      </c>
      <c r="G106" s="11">
        <v>1.56</v>
      </c>
      <c r="H106" s="12">
        <v>7166.64</v>
      </c>
      <c r="I106" t="s">
        <v>12</v>
      </c>
      <c r="J106" t="s">
        <v>46</v>
      </c>
    </row>
    <row r="107" spans="1:11" x14ac:dyDescent="0.3">
      <c r="A107" s="6" t="s">
        <v>8</v>
      </c>
      <c r="B107" s="6" t="s">
        <v>9</v>
      </c>
      <c r="C107" s="7">
        <v>197232</v>
      </c>
      <c r="D107" s="10">
        <v>43301.636643518519</v>
      </c>
      <c r="E107" s="19">
        <f t="shared" si="3"/>
        <v>2019</v>
      </c>
      <c r="F107" s="10" t="s">
        <v>13</v>
      </c>
      <c r="G107" s="11">
        <v>0.8</v>
      </c>
      <c r="H107" s="12">
        <v>5089</v>
      </c>
      <c r="I107" t="s">
        <v>15</v>
      </c>
      <c r="J107" t="s">
        <v>46</v>
      </c>
    </row>
    <row r="108" spans="1:11" x14ac:dyDescent="0.3">
      <c r="A108" s="6" t="s">
        <v>8</v>
      </c>
      <c r="B108" s="6" t="s">
        <v>9</v>
      </c>
      <c r="C108" s="7">
        <v>197753</v>
      </c>
      <c r="D108" s="10">
        <v>43313.504189814812</v>
      </c>
      <c r="E108" s="19">
        <f t="shared" si="3"/>
        <v>2019</v>
      </c>
      <c r="F108" s="10" t="s">
        <v>10</v>
      </c>
      <c r="I108" t="s">
        <v>12</v>
      </c>
      <c r="J108" t="s">
        <v>45</v>
      </c>
    </row>
    <row r="109" spans="1:11" s="6" customFormat="1" x14ac:dyDescent="0.3">
      <c r="A109" s="6" t="s">
        <v>8</v>
      </c>
      <c r="B109" s="6" t="s">
        <v>9</v>
      </c>
      <c r="C109" s="14">
        <v>198004</v>
      </c>
      <c r="D109" s="9">
        <v>43320.545590277776</v>
      </c>
      <c r="E109" s="19">
        <f t="shared" si="3"/>
        <v>2020</v>
      </c>
      <c r="F109" s="9" t="s">
        <v>18</v>
      </c>
      <c r="G109" s="8">
        <v>0</v>
      </c>
      <c r="H109" s="15"/>
      <c r="I109" s="6" t="s">
        <v>19</v>
      </c>
      <c r="J109"/>
      <c r="K109" s="6" t="s">
        <v>41</v>
      </c>
    </row>
    <row r="110" spans="1:11" x14ac:dyDescent="0.3">
      <c r="A110" s="6" t="s">
        <v>8</v>
      </c>
      <c r="B110" s="6" t="s">
        <v>9</v>
      </c>
      <c r="C110" s="7">
        <v>198247</v>
      </c>
      <c r="D110" s="10">
        <v>43327.448784722219</v>
      </c>
      <c r="E110" s="19">
        <f t="shared" si="3"/>
        <v>2019</v>
      </c>
      <c r="F110" s="10" t="s">
        <v>14</v>
      </c>
      <c r="G110" s="11">
        <v>0.90200000000000002</v>
      </c>
      <c r="H110" s="12">
        <v>4144.2470000000003</v>
      </c>
      <c r="I110" s="6" t="s">
        <v>12</v>
      </c>
      <c r="J110" t="s">
        <v>46</v>
      </c>
    </row>
    <row r="111" spans="1:11" x14ac:dyDescent="0.3">
      <c r="A111" s="6" t="s">
        <v>8</v>
      </c>
      <c r="B111" s="6" t="s">
        <v>9</v>
      </c>
      <c r="C111" s="7">
        <v>198308</v>
      </c>
      <c r="D111" s="10">
        <v>43328.685243055552</v>
      </c>
      <c r="E111" s="19">
        <f t="shared" si="3"/>
        <v>2019</v>
      </c>
      <c r="F111" s="10" t="s">
        <v>13</v>
      </c>
      <c r="G111" s="11">
        <v>0</v>
      </c>
      <c r="H111" s="12">
        <v>2733.12</v>
      </c>
      <c r="I111" t="s">
        <v>15</v>
      </c>
      <c r="J111" t="s">
        <v>46</v>
      </c>
    </row>
    <row r="112" spans="1:11" x14ac:dyDescent="0.3">
      <c r="A112" s="6" t="s">
        <v>8</v>
      </c>
      <c r="B112" s="6" t="s">
        <v>9</v>
      </c>
      <c r="C112" s="7">
        <v>198543</v>
      </c>
      <c r="D112" s="10">
        <v>43335.462152777778</v>
      </c>
      <c r="E112" s="19">
        <f t="shared" si="3"/>
        <v>2020</v>
      </c>
      <c r="F112" s="10" t="s">
        <v>11</v>
      </c>
      <c r="G112" s="11">
        <v>0</v>
      </c>
      <c r="H112" s="12">
        <v>55690.48</v>
      </c>
      <c r="I112" s="6" t="s">
        <v>12</v>
      </c>
      <c r="J112" t="s">
        <v>46</v>
      </c>
    </row>
    <row r="113" spans="1:10" x14ac:dyDescent="0.3">
      <c r="A113" s="6" t="s">
        <v>8</v>
      </c>
      <c r="B113" s="6" t="s">
        <v>9</v>
      </c>
      <c r="C113" s="7">
        <v>198551</v>
      </c>
      <c r="D113" s="10">
        <v>43335.485972222217</v>
      </c>
      <c r="E113" s="19">
        <f t="shared" si="3"/>
        <v>2019</v>
      </c>
      <c r="F113" s="10" t="s">
        <v>14</v>
      </c>
      <c r="G113" s="11">
        <v>0</v>
      </c>
      <c r="H113" s="12">
        <v>14280</v>
      </c>
      <c r="I113" t="s">
        <v>15</v>
      </c>
      <c r="J113" t="s">
        <v>46</v>
      </c>
    </row>
    <row r="114" spans="1:10" x14ac:dyDescent="0.3">
      <c r="A114" s="6" t="s">
        <v>8</v>
      </c>
      <c r="B114" s="6" t="s">
        <v>9</v>
      </c>
      <c r="C114" s="7">
        <v>198728</v>
      </c>
      <c r="D114" s="10">
        <v>43340.454525462963</v>
      </c>
      <c r="E114" s="19">
        <f t="shared" si="3"/>
        <v>2020</v>
      </c>
      <c r="F114" s="10" t="s">
        <v>11</v>
      </c>
      <c r="G114" s="11">
        <v>0</v>
      </c>
      <c r="H114" s="12">
        <v>31066.22</v>
      </c>
      <c r="I114" s="6" t="s">
        <v>12</v>
      </c>
      <c r="J114" t="s">
        <v>46</v>
      </c>
    </row>
    <row r="115" spans="1:10" x14ac:dyDescent="0.3">
      <c r="A115" s="6" t="s">
        <v>8</v>
      </c>
      <c r="B115" s="6" t="s">
        <v>9</v>
      </c>
      <c r="C115" s="7">
        <v>198733</v>
      </c>
      <c r="D115" s="10">
        <v>43340.487013888887</v>
      </c>
      <c r="E115" s="19">
        <f t="shared" si="3"/>
        <v>2020</v>
      </c>
      <c r="F115" s="10" t="s">
        <v>11</v>
      </c>
      <c r="G115" s="11">
        <v>0</v>
      </c>
      <c r="H115" s="12">
        <v>121254</v>
      </c>
      <c r="I115" s="6" t="s">
        <v>12</v>
      </c>
      <c r="J115" t="s">
        <v>46</v>
      </c>
    </row>
    <row r="116" spans="1:10" x14ac:dyDescent="0.3">
      <c r="A116" s="6" t="s">
        <v>8</v>
      </c>
      <c r="B116" s="6" t="s">
        <v>9</v>
      </c>
      <c r="C116" s="7">
        <v>198736</v>
      </c>
      <c r="D116" s="10">
        <v>43340.489652777775</v>
      </c>
      <c r="E116" s="19">
        <f t="shared" si="3"/>
        <v>2019</v>
      </c>
      <c r="F116" s="10" t="s">
        <v>14</v>
      </c>
      <c r="G116" s="11">
        <v>2.4</v>
      </c>
      <c r="H116" s="12">
        <v>15219</v>
      </c>
      <c r="I116" t="s">
        <v>15</v>
      </c>
      <c r="J116" t="s">
        <v>46</v>
      </c>
    </row>
    <row r="117" spans="1:10" x14ac:dyDescent="0.3">
      <c r="A117" s="6" t="s">
        <v>8</v>
      </c>
      <c r="B117" s="6" t="s">
        <v>9</v>
      </c>
      <c r="C117" s="7">
        <v>198945</v>
      </c>
      <c r="D117" s="10">
        <v>43343.643333333333</v>
      </c>
      <c r="E117" s="19">
        <f t="shared" si="3"/>
        <v>2020</v>
      </c>
      <c r="F117" s="10" t="s">
        <v>11</v>
      </c>
      <c r="G117" s="11">
        <v>2.2959999999999998</v>
      </c>
      <c r="H117" s="12">
        <v>13933.15</v>
      </c>
      <c r="I117" s="6" t="s">
        <v>12</v>
      </c>
    </row>
    <row r="118" spans="1:10" x14ac:dyDescent="0.3">
      <c r="A118" s="6" t="s">
        <v>8</v>
      </c>
      <c r="B118" s="6" t="s">
        <v>9</v>
      </c>
      <c r="C118" s="7">
        <v>199305</v>
      </c>
      <c r="D118" s="10">
        <v>43350.563530092593</v>
      </c>
      <c r="E118" s="19">
        <f t="shared" si="3"/>
        <v>2019</v>
      </c>
      <c r="F118" s="10" t="s">
        <v>14</v>
      </c>
      <c r="G118" s="11">
        <v>43.5</v>
      </c>
      <c r="H118" s="12">
        <v>199839</v>
      </c>
      <c r="I118" s="6" t="s">
        <v>12</v>
      </c>
    </row>
    <row r="119" spans="1:10" x14ac:dyDescent="0.3">
      <c r="A119" s="6" t="s">
        <v>8</v>
      </c>
      <c r="B119" s="6" t="s">
        <v>9</v>
      </c>
      <c r="C119" s="7">
        <v>199348</v>
      </c>
      <c r="D119" s="10">
        <v>43350.613043981481</v>
      </c>
      <c r="E119" s="19">
        <f t="shared" si="3"/>
        <v>2020</v>
      </c>
      <c r="F119" s="10" t="s">
        <v>18</v>
      </c>
      <c r="J119" t="s">
        <v>45</v>
      </c>
    </row>
    <row r="120" spans="1:10" x14ac:dyDescent="0.3">
      <c r="A120" s="6" t="s">
        <v>8</v>
      </c>
      <c r="B120" s="6" t="s">
        <v>9</v>
      </c>
      <c r="C120" s="7">
        <v>199371</v>
      </c>
      <c r="D120" s="10">
        <v>43350.652037037034</v>
      </c>
      <c r="E120" s="19">
        <f t="shared" si="3"/>
        <v>2019</v>
      </c>
      <c r="F120" s="10" t="s">
        <v>14</v>
      </c>
      <c r="G120" s="11">
        <v>15.6</v>
      </c>
      <c r="H120" s="12">
        <v>71666.399999999994</v>
      </c>
      <c r="I120" t="s">
        <v>15</v>
      </c>
      <c r="J120" t="s">
        <v>46</v>
      </c>
    </row>
    <row r="121" spans="1:10" x14ac:dyDescent="0.3">
      <c r="A121" s="6" t="s">
        <v>8</v>
      </c>
      <c r="B121" s="6" t="s">
        <v>9</v>
      </c>
      <c r="C121" s="7">
        <v>199697</v>
      </c>
      <c r="D121" s="10">
        <v>43354.506747685184</v>
      </c>
      <c r="E121" s="19">
        <f t="shared" si="3"/>
        <v>2019</v>
      </c>
      <c r="F121" s="10" t="s">
        <v>14</v>
      </c>
      <c r="G121" s="11">
        <v>0.53</v>
      </c>
      <c r="H121" s="12">
        <v>2436.66</v>
      </c>
      <c r="I121" t="s">
        <v>15</v>
      </c>
      <c r="J121" t="s">
        <v>46</v>
      </c>
    </row>
    <row r="122" spans="1:10" x14ac:dyDescent="0.3">
      <c r="A122" s="6" t="s">
        <v>8</v>
      </c>
      <c r="B122" s="6" t="s">
        <v>9</v>
      </c>
      <c r="C122" s="7">
        <v>199713</v>
      </c>
      <c r="D122" s="10">
        <v>43354.605497685181</v>
      </c>
      <c r="E122" s="19">
        <f t="shared" si="3"/>
        <v>2019</v>
      </c>
      <c r="F122" s="10" t="s">
        <v>13</v>
      </c>
      <c r="G122" s="11">
        <v>9.7200000000000006</v>
      </c>
      <c r="H122" s="12">
        <v>39070.199000000001</v>
      </c>
      <c r="I122" t="s">
        <v>15</v>
      </c>
    </row>
    <row r="123" spans="1:10" x14ac:dyDescent="0.3">
      <c r="A123" s="6" t="s">
        <v>8</v>
      </c>
      <c r="B123" s="6" t="s">
        <v>9</v>
      </c>
      <c r="C123" s="7">
        <v>199717</v>
      </c>
      <c r="D123" s="10">
        <v>43354.62462962963</v>
      </c>
      <c r="E123" s="19">
        <f t="shared" si="3"/>
        <v>2019</v>
      </c>
      <c r="F123" s="10" t="s">
        <v>14</v>
      </c>
      <c r="G123" s="11">
        <v>1</v>
      </c>
      <c r="H123" s="12">
        <v>4088</v>
      </c>
      <c r="I123" t="s">
        <v>15</v>
      </c>
      <c r="J123" t="s">
        <v>46</v>
      </c>
    </row>
    <row r="124" spans="1:10" x14ac:dyDescent="0.3">
      <c r="A124" s="6" t="s">
        <v>8</v>
      </c>
      <c r="B124" s="6" t="s">
        <v>9</v>
      </c>
      <c r="C124" s="7">
        <v>199740</v>
      </c>
      <c r="D124" s="10">
        <v>43354.939999999995</v>
      </c>
      <c r="E124" s="19">
        <f t="shared" si="3"/>
        <v>2019</v>
      </c>
      <c r="F124" s="10" t="s">
        <v>14</v>
      </c>
      <c r="G124" s="11">
        <v>6.7</v>
      </c>
      <c r="H124" s="12">
        <v>30776.12</v>
      </c>
      <c r="I124" t="s">
        <v>12</v>
      </c>
      <c r="J124" t="s">
        <v>46</v>
      </c>
    </row>
    <row r="125" spans="1:10" x14ac:dyDescent="0.3">
      <c r="A125" s="6" t="s">
        <v>8</v>
      </c>
      <c r="B125" s="6" t="s">
        <v>9</v>
      </c>
      <c r="C125" s="7">
        <v>199871</v>
      </c>
      <c r="D125" s="10">
        <v>43359.424444444441</v>
      </c>
      <c r="E125" s="19">
        <f t="shared" si="3"/>
        <v>2020</v>
      </c>
      <c r="F125" s="10" t="s">
        <v>17</v>
      </c>
      <c r="G125" s="11">
        <v>0</v>
      </c>
      <c r="H125" s="12">
        <v>15330</v>
      </c>
      <c r="I125" t="s">
        <v>15</v>
      </c>
      <c r="J125" t="s">
        <v>46</v>
      </c>
    </row>
    <row r="126" spans="1:10" x14ac:dyDescent="0.3">
      <c r="A126" s="6" t="s">
        <v>8</v>
      </c>
      <c r="B126" s="6" t="s">
        <v>9</v>
      </c>
      <c r="C126" s="7">
        <v>199884</v>
      </c>
      <c r="D126" s="10">
        <v>43360.490891203699</v>
      </c>
      <c r="E126" s="19">
        <f t="shared" si="3"/>
        <v>2019</v>
      </c>
      <c r="F126" s="10" t="s">
        <v>13</v>
      </c>
      <c r="G126" s="11">
        <v>1.5</v>
      </c>
      <c r="H126" s="12">
        <v>3004</v>
      </c>
      <c r="I126" t="s">
        <v>15</v>
      </c>
      <c r="J126" t="s">
        <v>46</v>
      </c>
    </row>
    <row r="127" spans="1:10" x14ac:dyDescent="0.3">
      <c r="A127" s="6" t="s">
        <v>8</v>
      </c>
      <c r="B127" s="6" t="s">
        <v>9</v>
      </c>
      <c r="C127" s="7">
        <v>199937</v>
      </c>
      <c r="D127" s="10">
        <v>43361.467256944445</v>
      </c>
      <c r="E127" s="19">
        <f t="shared" si="3"/>
        <v>2019</v>
      </c>
      <c r="F127" s="10" t="s">
        <v>14</v>
      </c>
      <c r="G127" s="11">
        <v>8.1</v>
      </c>
      <c r="H127" s="12">
        <v>52590</v>
      </c>
      <c r="I127" t="s">
        <v>15</v>
      </c>
      <c r="J127" t="s">
        <v>46</v>
      </c>
    </row>
    <row r="128" spans="1:10" x14ac:dyDescent="0.3">
      <c r="A128" s="6" t="s">
        <v>8</v>
      </c>
      <c r="B128" s="6" t="s">
        <v>9</v>
      </c>
      <c r="C128" s="7">
        <v>201275</v>
      </c>
      <c r="D128" s="10">
        <v>43397.478807870371</v>
      </c>
      <c r="E128" s="19">
        <f t="shared" si="3"/>
        <v>2019</v>
      </c>
      <c r="F128" s="10" t="s">
        <v>14</v>
      </c>
    </row>
    <row r="129" spans="1:10" x14ac:dyDescent="0.3">
      <c r="A129" s="6" t="s">
        <v>8</v>
      </c>
      <c r="B129" s="6" t="s">
        <v>9</v>
      </c>
      <c r="C129" s="7">
        <v>202070</v>
      </c>
      <c r="D129" s="10">
        <v>43418.597997685181</v>
      </c>
      <c r="E129" s="19">
        <f t="shared" si="3"/>
        <v>2019</v>
      </c>
      <c r="F129" s="10" t="s">
        <v>14</v>
      </c>
      <c r="G129" s="11">
        <v>4.88</v>
      </c>
      <c r="H129" s="12">
        <v>21016.312000000002</v>
      </c>
      <c r="I129" t="s">
        <v>12</v>
      </c>
    </row>
    <row r="130" spans="1:10" x14ac:dyDescent="0.3">
      <c r="A130" s="6" t="s">
        <v>8</v>
      </c>
      <c r="B130" s="6" t="s">
        <v>9</v>
      </c>
      <c r="C130" s="7">
        <v>202141</v>
      </c>
      <c r="D130" s="10">
        <v>43420.427754629629</v>
      </c>
      <c r="E130" s="19">
        <f t="shared" ref="E130:E161" si="4">VALUE(RIGHT(F130,4))</f>
        <v>2020</v>
      </c>
      <c r="F130" s="10" t="s">
        <v>16</v>
      </c>
      <c r="G130" s="11">
        <v>8.0579999999999998</v>
      </c>
      <c r="H130" s="12">
        <v>48899.404999999999</v>
      </c>
      <c r="I130" t="s">
        <v>12</v>
      </c>
    </row>
    <row r="131" spans="1:10" x14ac:dyDescent="0.3">
      <c r="A131" s="6" t="s">
        <v>8</v>
      </c>
      <c r="B131" s="6" t="s">
        <v>9</v>
      </c>
      <c r="C131" s="7">
        <v>202169</v>
      </c>
      <c r="D131" s="10">
        <v>43422.866689814815</v>
      </c>
      <c r="E131" s="19">
        <f t="shared" si="4"/>
        <v>2020</v>
      </c>
      <c r="F131" s="10" t="s">
        <v>17</v>
      </c>
      <c r="G131" s="11">
        <v>14.44</v>
      </c>
      <c r="H131" s="12">
        <v>75730.06</v>
      </c>
      <c r="I131" t="s">
        <v>12</v>
      </c>
      <c r="J131" t="s">
        <v>46</v>
      </c>
    </row>
    <row r="132" spans="1:10" x14ac:dyDescent="0.3">
      <c r="A132" s="6" t="s">
        <v>8</v>
      </c>
      <c r="B132" s="6" t="s">
        <v>9</v>
      </c>
      <c r="C132" s="7">
        <v>202336</v>
      </c>
      <c r="D132" s="10">
        <v>43425.668807870366</v>
      </c>
      <c r="E132" s="19">
        <f t="shared" si="4"/>
        <v>2020</v>
      </c>
      <c r="F132" s="10" t="s">
        <v>11</v>
      </c>
      <c r="G132" s="11">
        <v>0</v>
      </c>
      <c r="H132" s="12">
        <v>2394</v>
      </c>
      <c r="I132" t="s">
        <v>12</v>
      </c>
    </row>
    <row r="133" spans="1:10" x14ac:dyDescent="0.3">
      <c r="A133" s="6" t="s">
        <v>8</v>
      </c>
      <c r="B133" s="6" t="s">
        <v>9</v>
      </c>
      <c r="C133" s="7">
        <v>202357</v>
      </c>
      <c r="D133" s="10">
        <v>43426.601157407407</v>
      </c>
      <c r="E133" s="19">
        <f t="shared" si="4"/>
        <v>2020</v>
      </c>
      <c r="F133" s="10" t="s">
        <v>11</v>
      </c>
      <c r="G133" s="11">
        <v>0.65</v>
      </c>
      <c r="H133" s="12">
        <v>3093.77</v>
      </c>
      <c r="I133" t="s">
        <v>15</v>
      </c>
      <c r="J133" t="s">
        <v>46</v>
      </c>
    </row>
    <row r="134" spans="1:10" x14ac:dyDescent="0.3">
      <c r="A134" s="6" t="s">
        <v>8</v>
      </c>
      <c r="B134" s="6" t="s">
        <v>9</v>
      </c>
      <c r="C134" s="7">
        <v>202405</v>
      </c>
      <c r="D134" s="10">
        <v>43427.65289351852</v>
      </c>
      <c r="E134" s="19">
        <f t="shared" si="4"/>
        <v>2020</v>
      </c>
      <c r="F134" s="10" t="s">
        <v>17</v>
      </c>
      <c r="G134" s="11">
        <v>1.88</v>
      </c>
      <c r="H134" s="12">
        <v>8467</v>
      </c>
      <c r="I134" t="s">
        <v>15</v>
      </c>
      <c r="J134" t="s">
        <v>46</v>
      </c>
    </row>
    <row r="135" spans="1:10" x14ac:dyDescent="0.3">
      <c r="A135" s="6" t="s">
        <v>8</v>
      </c>
      <c r="B135" s="6" t="s">
        <v>9</v>
      </c>
      <c r="C135" s="7">
        <v>202444</v>
      </c>
      <c r="D135" s="10">
        <v>43430.673854166664</v>
      </c>
      <c r="E135" s="19">
        <f t="shared" si="4"/>
        <v>2019</v>
      </c>
      <c r="F135" s="10" t="s">
        <v>14</v>
      </c>
      <c r="G135" s="11">
        <v>8.18</v>
      </c>
      <c r="H135" s="12">
        <v>29576.16</v>
      </c>
      <c r="I135" t="s">
        <v>15</v>
      </c>
      <c r="J135" t="s">
        <v>46</v>
      </c>
    </row>
    <row r="136" spans="1:10" x14ac:dyDescent="0.3">
      <c r="A136" s="6" t="s">
        <v>8</v>
      </c>
      <c r="B136" s="6" t="s">
        <v>9</v>
      </c>
      <c r="C136" s="7">
        <v>202468</v>
      </c>
      <c r="D136" s="10">
        <v>43431.44799768518</v>
      </c>
      <c r="E136" s="19">
        <f t="shared" si="4"/>
        <v>2020</v>
      </c>
      <c r="F136" s="10" t="s">
        <v>16</v>
      </c>
      <c r="G136" s="11">
        <v>8.4</v>
      </c>
      <c r="H136" s="12">
        <v>52222.6</v>
      </c>
      <c r="I136" t="s">
        <v>12</v>
      </c>
    </row>
    <row r="137" spans="1:10" x14ac:dyDescent="0.3">
      <c r="A137" s="6" t="s">
        <v>8</v>
      </c>
      <c r="B137" s="6" t="s">
        <v>9</v>
      </c>
      <c r="C137" s="7">
        <v>203164</v>
      </c>
      <c r="D137" s="10">
        <v>43451.500914351847</v>
      </c>
      <c r="E137" s="19">
        <f t="shared" si="4"/>
        <v>2020</v>
      </c>
      <c r="F137" s="10" t="s">
        <v>17</v>
      </c>
      <c r="G137" s="11">
        <v>0</v>
      </c>
      <c r="H137" s="12">
        <v>22318</v>
      </c>
      <c r="I137" t="s">
        <v>15</v>
      </c>
      <c r="J137" t="s">
        <v>46</v>
      </c>
    </row>
    <row r="138" spans="1:10" x14ac:dyDescent="0.3">
      <c r="A138" s="6" t="s">
        <v>8</v>
      </c>
      <c r="B138" s="6" t="s">
        <v>9</v>
      </c>
      <c r="C138" s="7">
        <v>203639</v>
      </c>
      <c r="D138" s="10">
        <v>43472.677025462959</v>
      </c>
      <c r="E138" s="19">
        <f t="shared" si="4"/>
        <v>2020</v>
      </c>
      <c r="F138" s="10" t="s">
        <v>11</v>
      </c>
      <c r="G138" s="11">
        <v>0.18</v>
      </c>
      <c r="H138" s="12">
        <v>19428.919999999998</v>
      </c>
      <c r="I138" t="s">
        <v>15</v>
      </c>
    </row>
    <row r="139" spans="1:10" x14ac:dyDescent="0.3">
      <c r="A139" s="6" t="s">
        <v>8</v>
      </c>
      <c r="B139" s="6" t="s">
        <v>9</v>
      </c>
      <c r="C139" s="7">
        <v>203713</v>
      </c>
      <c r="D139" s="10">
        <v>43474.55196759259</v>
      </c>
      <c r="E139" s="19">
        <f t="shared" si="4"/>
        <v>2020</v>
      </c>
      <c r="F139" s="10" t="s">
        <v>16</v>
      </c>
      <c r="G139" s="11">
        <v>7.68</v>
      </c>
      <c r="H139" s="12">
        <v>37587.67</v>
      </c>
      <c r="I139" t="s">
        <v>15</v>
      </c>
      <c r="J139" t="s">
        <v>46</v>
      </c>
    </row>
    <row r="140" spans="1:10" x14ac:dyDescent="0.3">
      <c r="A140" s="6" t="s">
        <v>8</v>
      </c>
      <c r="B140" s="6" t="s">
        <v>9</v>
      </c>
      <c r="C140" s="7">
        <v>203721</v>
      </c>
      <c r="D140" s="10">
        <v>43474.597650462958</v>
      </c>
      <c r="E140" s="19">
        <f t="shared" si="4"/>
        <v>2020</v>
      </c>
      <c r="F140" s="10" t="s">
        <v>16</v>
      </c>
      <c r="G140" s="11">
        <v>3.44</v>
      </c>
      <c r="H140" s="12">
        <v>14607.99</v>
      </c>
      <c r="I140" t="s">
        <v>15</v>
      </c>
      <c r="J140" t="s">
        <v>46</v>
      </c>
    </row>
    <row r="141" spans="1:10" x14ac:dyDescent="0.3">
      <c r="A141" s="6" t="s">
        <v>8</v>
      </c>
      <c r="B141" s="6" t="s">
        <v>9</v>
      </c>
      <c r="C141" s="7">
        <v>204063</v>
      </c>
      <c r="D141" s="10">
        <v>43486.539884259255</v>
      </c>
      <c r="E141" s="19">
        <f t="shared" si="4"/>
        <v>2020</v>
      </c>
      <c r="F141" s="10" t="s">
        <v>11</v>
      </c>
      <c r="G141" s="11">
        <v>1.6</v>
      </c>
      <c r="H141" s="12">
        <v>31602</v>
      </c>
      <c r="I141" t="s">
        <v>15</v>
      </c>
    </row>
    <row r="142" spans="1:10" x14ac:dyDescent="0.3">
      <c r="A142" s="6" t="s">
        <v>8</v>
      </c>
      <c r="B142" s="6" t="s">
        <v>9</v>
      </c>
      <c r="C142" s="7">
        <v>204184</v>
      </c>
      <c r="D142" s="10">
        <v>43488.614201388889</v>
      </c>
      <c r="E142" s="19">
        <f t="shared" si="4"/>
        <v>2019</v>
      </c>
      <c r="F142" s="10" t="s">
        <v>14</v>
      </c>
      <c r="G142" s="11">
        <v>0.59</v>
      </c>
      <c r="H142" s="12">
        <v>2723.32</v>
      </c>
      <c r="I142" t="s">
        <v>15</v>
      </c>
      <c r="J142" t="s">
        <v>46</v>
      </c>
    </row>
    <row r="143" spans="1:10" x14ac:dyDescent="0.3">
      <c r="A143" s="6" t="s">
        <v>8</v>
      </c>
      <c r="B143" s="6" t="s">
        <v>9</v>
      </c>
      <c r="C143" s="7">
        <v>204290</v>
      </c>
      <c r="D143" s="10">
        <v>43490.546342592592</v>
      </c>
      <c r="E143" s="19">
        <f t="shared" si="4"/>
        <v>2020</v>
      </c>
      <c r="F143" s="10" t="s">
        <v>16</v>
      </c>
      <c r="G143" s="11">
        <v>3.8</v>
      </c>
      <c r="H143" s="12">
        <v>16487</v>
      </c>
      <c r="I143" t="s">
        <v>15</v>
      </c>
      <c r="J143" t="s">
        <v>46</v>
      </c>
    </row>
    <row r="144" spans="1:10" x14ac:dyDescent="0.3">
      <c r="A144" s="6" t="s">
        <v>8</v>
      </c>
      <c r="B144" s="6" t="s">
        <v>9</v>
      </c>
      <c r="C144" s="7">
        <v>204718</v>
      </c>
      <c r="D144" s="10">
        <v>43502.391724537032</v>
      </c>
      <c r="E144" s="19">
        <f t="shared" si="4"/>
        <v>2020</v>
      </c>
      <c r="F144" s="10" t="s">
        <v>16</v>
      </c>
      <c r="G144" s="11">
        <v>2.13</v>
      </c>
      <c r="H144" s="12">
        <v>14588.74</v>
      </c>
      <c r="I144" t="s">
        <v>15</v>
      </c>
    </row>
    <row r="145" spans="1:10" x14ac:dyDescent="0.3">
      <c r="A145" s="6" t="s">
        <v>8</v>
      </c>
      <c r="B145" s="6" t="s">
        <v>9</v>
      </c>
      <c r="C145" s="7">
        <v>204735</v>
      </c>
      <c r="D145" s="10">
        <v>43502.471030092587</v>
      </c>
      <c r="E145" s="19">
        <f t="shared" si="4"/>
        <v>2020</v>
      </c>
      <c r="F145" s="10" t="s">
        <v>11</v>
      </c>
      <c r="G145" s="11">
        <v>3.12</v>
      </c>
      <c r="H145" s="12">
        <v>14333.28</v>
      </c>
      <c r="I145" t="s">
        <v>15</v>
      </c>
      <c r="J145" t="s">
        <v>46</v>
      </c>
    </row>
    <row r="146" spans="1:10" x14ac:dyDescent="0.3">
      <c r="A146" s="6" t="s">
        <v>8</v>
      </c>
      <c r="B146" s="6" t="s">
        <v>9</v>
      </c>
      <c r="C146" s="7">
        <v>204924</v>
      </c>
      <c r="D146" s="10">
        <v>43507.739432870367</v>
      </c>
      <c r="E146" s="19">
        <f t="shared" si="4"/>
        <v>2019</v>
      </c>
      <c r="F146" s="10" t="s">
        <v>14</v>
      </c>
      <c r="G146" s="11">
        <v>8.5</v>
      </c>
      <c r="H146" s="12">
        <v>74049</v>
      </c>
      <c r="I146" t="s">
        <v>12</v>
      </c>
    </row>
    <row r="147" spans="1:10" x14ac:dyDescent="0.3">
      <c r="A147" s="6" t="s">
        <v>8</v>
      </c>
      <c r="B147" s="6" t="s">
        <v>9</v>
      </c>
      <c r="C147" s="7">
        <v>204931</v>
      </c>
      <c r="D147" s="10">
        <v>43508.432754629626</v>
      </c>
      <c r="E147" s="19">
        <f t="shared" si="4"/>
        <v>2020</v>
      </c>
      <c r="F147" s="10" t="s">
        <v>11</v>
      </c>
      <c r="G147" s="11">
        <v>3.8</v>
      </c>
      <c r="H147" s="12">
        <v>33288</v>
      </c>
      <c r="I147" t="s">
        <v>12</v>
      </c>
    </row>
    <row r="148" spans="1:10" x14ac:dyDescent="0.3">
      <c r="A148" s="6" t="s">
        <v>8</v>
      </c>
      <c r="B148" s="6" t="s">
        <v>9</v>
      </c>
      <c r="C148" s="7">
        <v>204958</v>
      </c>
      <c r="D148" s="10">
        <v>43509.375185185185</v>
      </c>
      <c r="E148" s="19">
        <f t="shared" si="4"/>
        <v>2020</v>
      </c>
      <c r="F148" s="10" t="s">
        <v>17</v>
      </c>
      <c r="G148" s="11">
        <v>5.17</v>
      </c>
      <c r="H148" s="12">
        <v>17649.78</v>
      </c>
      <c r="I148" t="s">
        <v>15</v>
      </c>
      <c r="J148" t="s">
        <v>46</v>
      </c>
    </row>
    <row r="149" spans="1:10" x14ac:dyDescent="0.3">
      <c r="A149" s="6" t="s">
        <v>8</v>
      </c>
      <c r="B149" s="6" t="s">
        <v>9</v>
      </c>
      <c r="C149" s="7">
        <v>205499</v>
      </c>
      <c r="D149" s="10">
        <v>43525.582962962959</v>
      </c>
      <c r="E149" s="19">
        <f t="shared" si="4"/>
        <v>2020</v>
      </c>
      <c r="F149" s="10" t="s">
        <v>16</v>
      </c>
      <c r="G149" s="11">
        <v>0.80800000000000005</v>
      </c>
      <c r="H149" s="12">
        <v>6078.24</v>
      </c>
      <c r="I149" t="s">
        <v>12</v>
      </c>
      <c r="J149" t="s">
        <v>46</v>
      </c>
    </row>
    <row r="150" spans="1:10" x14ac:dyDescent="0.3">
      <c r="A150" s="6" t="s">
        <v>8</v>
      </c>
      <c r="B150" s="6" t="s">
        <v>9</v>
      </c>
      <c r="C150" s="7">
        <v>205576</v>
      </c>
      <c r="D150" s="10">
        <v>43529.420497685183</v>
      </c>
      <c r="E150" s="19">
        <f t="shared" si="4"/>
        <v>2020</v>
      </c>
      <c r="F150" s="10" t="s">
        <v>17</v>
      </c>
      <c r="G150" s="11">
        <v>3.37</v>
      </c>
      <c r="H150" s="12">
        <v>11047.96</v>
      </c>
      <c r="I150" t="s">
        <v>15</v>
      </c>
      <c r="J150" t="s">
        <v>46</v>
      </c>
    </row>
    <row r="151" spans="1:10" x14ac:dyDescent="0.3">
      <c r="A151" s="6" t="s">
        <v>8</v>
      </c>
      <c r="B151" s="6" t="s">
        <v>9</v>
      </c>
      <c r="C151" s="7">
        <v>205649</v>
      </c>
      <c r="D151" s="10">
        <v>43530.540798611109</v>
      </c>
      <c r="E151" s="19">
        <f t="shared" si="4"/>
        <v>2020</v>
      </c>
      <c r="F151" s="10" t="s">
        <v>17</v>
      </c>
      <c r="G151" s="11">
        <v>0</v>
      </c>
      <c r="H151" s="12">
        <v>60096.76</v>
      </c>
      <c r="I151" t="s">
        <v>12</v>
      </c>
    </row>
    <row r="152" spans="1:10" x14ac:dyDescent="0.3">
      <c r="A152" s="6" t="s">
        <v>8</v>
      </c>
      <c r="B152" s="6" t="s">
        <v>9</v>
      </c>
      <c r="C152" s="7">
        <v>205685</v>
      </c>
      <c r="D152" s="10">
        <v>43531.411597222221</v>
      </c>
      <c r="E152" s="19">
        <f t="shared" si="4"/>
        <v>2020</v>
      </c>
      <c r="F152" s="10" t="s">
        <v>17</v>
      </c>
    </row>
    <row r="153" spans="1:10" x14ac:dyDescent="0.3">
      <c r="A153" s="6" t="s">
        <v>8</v>
      </c>
      <c r="B153" s="6" t="s">
        <v>9</v>
      </c>
      <c r="C153" s="7">
        <v>205734</v>
      </c>
      <c r="D153" s="10">
        <v>43531.866076388884</v>
      </c>
      <c r="E153" s="19">
        <f t="shared" si="4"/>
        <v>2020</v>
      </c>
      <c r="F153" s="10" t="s">
        <v>18</v>
      </c>
      <c r="G153" s="11">
        <v>1.4690000000000001</v>
      </c>
      <c r="H153" s="12">
        <v>6700.808</v>
      </c>
      <c r="I153" t="s">
        <v>12</v>
      </c>
      <c r="J153" t="s">
        <v>46</v>
      </c>
    </row>
    <row r="154" spans="1:10" x14ac:dyDescent="0.3">
      <c r="A154" s="6" t="s">
        <v>8</v>
      </c>
      <c r="B154" s="6" t="s">
        <v>9</v>
      </c>
      <c r="C154" s="7">
        <v>205735</v>
      </c>
      <c r="D154" s="10">
        <v>43531.871122685181</v>
      </c>
      <c r="E154" s="19">
        <f t="shared" si="4"/>
        <v>2020</v>
      </c>
      <c r="F154" s="10" t="s">
        <v>18</v>
      </c>
      <c r="G154" s="11">
        <v>0</v>
      </c>
      <c r="H154" s="12">
        <v>18702.599999999999</v>
      </c>
      <c r="I154" t="s">
        <v>12</v>
      </c>
      <c r="J154" t="s">
        <v>46</v>
      </c>
    </row>
    <row r="155" spans="1:10" x14ac:dyDescent="0.3">
      <c r="A155" s="6" t="s">
        <v>8</v>
      </c>
      <c r="B155" s="6" t="s">
        <v>9</v>
      </c>
      <c r="C155" s="7">
        <v>205737</v>
      </c>
      <c r="D155" s="10">
        <v>43531.875914351847</v>
      </c>
      <c r="E155" s="19">
        <f t="shared" si="4"/>
        <v>2020</v>
      </c>
      <c r="F155" s="10" t="s">
        <v>18</v>
      </c>
      <c r="G155" s="11">
        <v>1.4870000000000001</v>
      </c>
      <c r="H155" s="12">
        <v>6831.7370000000001</v>
      </c>
      <c r="I155" t="s">
        <v>12</v>
      </c>
      <c r="J155" t="s">
        <v>46</v>
      </c>
    </row>
    <row r="156" spans="1:10" x14ac:dyDescent="0.3">
      <c r="A156" s="6" t="s">
        <v>8</v>
      </c>
      <c r="B156" s="6" t="s">
        <v>9</v>
      </c>
      <c r="C156" s="7">
        <v>205738</v>
      </c>
      <c r="D156" s="10">
        <v>43531.879861111112</v>
      </c>
      <c r="E156" s="19">
        <f t="shared" si="4"/>
        <v>2020</v>
      </c>
      <c r="F156" s="10" t="s">
        <v>18</v>
      </c>
      <c r="G156" s="11">
        <v>0</v>
      </c>
      <c r="H156" s="12">
        <v>21289.8</v>
      </c>
      <c r="I156" t="s">
        <v>12</v>
      </c>
      <c r="J156" t="s">
        <v>46</v>
      </c>
    </row>
    <row r="157" spans="1:10" x14ac:dyDescent="0.3">
      <c r="A157" s="6" t="s">
        <v>8</v>
      </c>
      <c r="B157" s="6" t="s">
        <v>9</v>
      </c>
      <c r="C157" s="7">
        <v>205739</v>
      </c>
      <c r="D157" s="10">
        <v>43531.883912037032</v>
      </c>
      <c r="E157" s="19">
        <f t="shared" si="4"/>
        <v>2020</v>
      </c>
      <c r="F157" s="10" t="s">
        <v>18</v>
      </c>
      <c r="G157" s="11">
        <v>0.85799999999999998</v>
      </c>
      <c r="H157" s="12">
        <v>3941.652</v>
      </c>
      <c r="I157" t="s">
        <v>12</v>
      </c>
      <c r="J157" t="s">
        <v>46</v>
      </c>
    </row>
    <row r="158" spans="1:10" x14ac:dyDescent="0.3">
      <c r="A158" s="6" t="s">
        <v>8</v>
      </c>
      <c r="B158" s="6" t="s">
        <v>9</v>
      </c>
      <c r="C158" s="7">
        <v>205740</v>
      </c>
      <c r="D158" s="10">
        <v>43531.889780092592</v>
      </c>
      <c r="E158" s="19">
        <f t="shared" si="4"/>
        <v>2020</v>
      </c>
      <c r="F158" s="10" t="s">
        <v>18</v>
      </c>
      <c r="G158" s="11">
        <v>0</v>
      </c>
      <c r="H158" s="12">
        <v>15456</v>
      </c>
      <c r="I158" t="s">
        <v>12</v>
      </c>
      <c r="J158" t="s">
        <v>46</v>
      </c>
    </row>
    <row r="159" spans="1:10" x14ac:dyDescent="0.3">
      <c r="A159" s="6" t="s">
        <v>8</v>
      </c>
      <c r="B159" s="6" t="s">
        <v>9</v>
      </c>
      <c r="C159" s="7">
        <v>205943</v>
      </c>
      <c r="D159" s="10">
        <v>43537.708807870367</v>
      </c>
      <c r="E159" s="19">
        <f t="shared" si="4"/>
        <v>2020</v>
      </c>
      <c r="F159" s="10" t="s">
        <v>16</v>
      </c>
      <c r="G159" s="11">
        <v>1.25</v>
      </c>
      <c r="H159" s="12">
        <v>10663.41</v>
      </c>
      <c r="I159" t="s">
        <v>15</v>
      </c>
      <c r="J159" t="s">
        <v>46</v>
      </c>
    </row>
    <row r="160" spans="1:10" x14ac:dyDescent="0.3">
      <c r="A160" s="6" t="s">
        <v>8</v>
      </c>
      <c r="B160" s="6" t="s">
        <v>9</v>
      </c>
      <c r="C160" s="7">
        <v>206002</v>
      </c>
      <c r="D160" s="10">
        <v>43539.667175925926</v>
      </c>
      <c r="E160" s="19">
        <f t="shared" si="4"/>
        <v>2020</v>
      </c>
      <c r="F160" s="10" t="s">
        <v>16</v>
      </c>
      <c r="G160" s="11">
        <v>0.40600000000000003</v>
      </c>
      <c r="H160" s="12">
        <v>1863.326</v>
      </c>
      <c r="I160" t="s">
        <v>15</v>
      </c>
      <c r="J160" t="s">
        <v>46</v>
      </c>
    </row>
    <row r="161" spans="1:10" x14ac:dyDescent="0.3">
      <c r="A161" s="6" t="s">
        <v>8</v>
      </c>
      <c r="B161" s="6" t="s">
        <v>9</v>
      </c>
      <c r="C161" s="7">
        <v>206131</v>
      </c>
      <c r="D161" s="10">
        <v>43544.559930555552</v>
      </c>
      <c r="E161" s="19">
        <f t="shared" si="4"/>
        <v>2020</v>
      </c>
      <c r="F161" s="10" t="s">
        <v>17</v>
      </c>
      <c r="G161" s="11">
        <v>0</v>
      </c>
      <c r="H161" s="12">
        <v>221977</v>
      </c>
      <c r="I161" t="s">
        <v>15</v>
      </c>
    </row>
    <row r="162" spans="1:10" x14ac:dyDescent="0.3">
      <c r="A162" s="6" t="s">
        <v>8</v>
      </c>
      <c r="B162" s="6" t="s">
        <v>9</v>
      </c>
      <c r="C162" s="7">
        <v>206166</v>
      </c>
      <c r="D162" s="10">
        <v>43544.685601851852</v>
      </c>
      <c r="E162" s="19">
        <f t="shared" ref="E162:E193" si="5">VALUE(RIGHT(F162,4))</f>
        <v>2019</v>
      </c>
      <c r="F162" s="10" t="s">
        <v>10</v>
      </c>
      <c r="G162" s="11">
        <v>0.59299999999999997</v>
      </c>
      <c r="H162" s="12">
        <v>2723.3229999999999</v>
      </c>
      <c r="I162" t="s">
        <v>15</v>
      </c>
    </row>
    <row r="163" spans="1:10" x14ac:dyDescent="0.3">
      <c r="A163" s="6" t="s">
        <v>8</v>
      </c>
      <c r="B163" s="6" t="s">
        <v>9</v>
      </c>
      <c r="C163" s="7">
        <v>206217</v>
      </c>
      <c r="D163" s="10">
        <v>43546.425821759258</v>
      </c>
      <c r="E163" s="19">
        <f t="shared" si="5"/>
        <v>2019</v>
      </c>
      <c r="F163" s="10" t="s">
        <v>14</v>
      </c>
      <c r="G163" s="11">
        <v>3.278</v>
      </c>
      <c r="H163" s="12">
        <v>15060.050999999999</v>
      </c>
      <c r="I163" t="s">
        <v>15</v>
      </c>
      <c r="J163" t="s">
        <v>46</v>
      </c>
    </row>
    <row r="164" spans="1:10" x14ac:dyDescent="0.3">
      <c r="A164" s="6" t="s">
        <v>8</v>
      </c>
      <c r="B164" s="6" t="s">
        <v>9</v>
      </c>
      <c r="C164" s="7">
        <v>206603</v>
      </c>
      <c r="D164" s="10">
        <v>43551.702939814815</v>
      </c>
      <c r="E164" s="19">
        <f t="shared" si="5"/>
        <v>2020</v>
      </c>
      <c r="F164" s="10" t="s">
        <v>17</v>
      </c>
      <c r="G164" s="11">
        <v>3.66</v>
      </c>
      <c r="H164" s="12">
        <v>16814.400000000001</v>
      </c>
      <c r="I164" t="s">
        <v>12</v>
      </c>
    </row>
    <row r="165" spans="1:10" x14ac:dyDescent="0.3">
      <c r="A165" s="6" t="s">
        <v>8</v>
      </c>
      <c r="B165" s="6" t="s">
        <v>9</v>
      </c>
      <c r="C165" s="7">
        <v>206635</v>
      </c>
      <c r="D165" s="10">
        <v>43552.365312499998</v>
      </c>
      <c r="E165" s="19">
        <f t="shared" si="5"/>
        <v>2020</v>
      </c>
      <c r="F165" s="10" t="s">
        <v>11</v>
      </c>
      <c r="G165" s="11">
        <v>2.5390000000000001</v>
      </c>
      <c r="H165" s="12">
        <v>11663.246999999999</v>
      </c>
      <c r="I165" t="s">
        <v>15</v>
      </c>
      <c r="J165" t="s">
        <v>46</v>
      </c>
    </row>
    <row r="166" spans="1:10" x14ac:dyDescent="0.3">
      <c r="A166" s="6" t="s">
        <v>8</v>
      </c>
      <c r="B166" s="6" t="s">
        <v>9</v>
      </c>
      <c r="C166" s="7">
        <v>206767</v>
      </c>
      <c r="D166" s="10">
        <v>43552</v>
      </c>
      <c r="E166" s="19">
        <f t="shared" si="5"/>
        <v>2020</v>
      </c>
      <c r="F166" s="10" t="s">
        <v>16</v>
      </c>
      <c r="G166" s="11">
        <v>1.37</v>
      </c>
      <c r="H166" s="12">
        <v>6302.05</v>
      </c>
      <c r="I166" t="s">
        <v>15</v>
      </c>
      <c r="J166" t="s">
        <v>46</v>
      </c>
    </row>
    <row r="167" spans="1:10" x14ac:dyDescent="0.3">
      <c r="A167" s="6" t="s">
        <v>8</v>
      </c>
      <c r="B167" s="6" t="s">
        <v>9</v>
      </c>
      <c r="C167" s="7">
        <v>207113</v>
      </c>
      <c r="D167" s="10">
        <v>43553</v>
      </c>
      <c r="E167" s="19">
        <f t="shared" si="5"/>
        <v>2020</v>
      </c>
      <c r="F167" s="10" t="s">
        <v>18</v>
      </c>
      <c r="G167" s="11">
        <v>3</v>
      </c>
      <c r="H167" s="12">
        <v>13782</v>
      </c>
      <c r="I167" t="s">
        <v>12</v>
      </c>
      <c r="J167" t="s">
        <v>46</v>
      </c>
    </row>
    <row r="168" spans="1:10" x14ac:dyDescent="0.3">
      <c r="A168" t="s">
        <v>20</v>
      </c>
      <c r="B168" t="s">
        <v>21</v>
      </c>
      <c r="C168" s="11" t="s">
        <v>22</v>
      </c>
      <c r="D168" s="9">
        <v>43501</v>
      </c>
      <c r="E168" s="19">
        <f t="shared" si="5"/>
        <v>2019</v>
      </c>
      <c r="F168" s="8" t="s">
        <v>13</v>
      </c>
      <c r="H168" s="12">
        <v>3743.48</v>
      </c>
      <c r="I168" t="s">
        <v>15</v>
      </c>
      <c r="J168" t="s">
        <v>46</v>
      </c>
    </row>
    <row r="169" spans="1:10" x14ac:dyDescent="0.3">
      <c r="A169" t="s">
        <v>20</v>
      </c>
      <c r="B169" t="s">
        <v>21</v>
      </c>
      <c r="C169" s="11" t="s">
        <v>23</v>
      </c>
      <c r="D169" s="9">
        <v>43501</v>
      </c>
      <c r="E169" s="19">
        <f t="shared" si="5"/>
        <v>2019</v>
      </c>
      <c r="F169" s="8" t="s">
        <v>13</v>
      </c>
      <c r="G169" s="11">
        <v>1.37</v>
      </c>
      <c r="H169" s="12">
        <v>1820</v>
      </c>
      <c r="I169" t="s">
        <v>15</v>
      </c>
      <c r="J169" t="s">
        <v>46</v>
      </c>
    </row>
    <row r="170" spans="1:10" x14ac:dyDescent="0.3">
      <c r="A170" t="s">
        <v>20</v>
      </c>
      <c r="B170" t="s">
        <v>21</v>
      </c>
      <c r="C170" s="11" t="s">
        <v>24</v>
      </c>
      <c r="D170" s="9">
        <v>43508</v>
      </c>
      <c r="E170" s="19">
        <f t="shared" si="5"/>
        <v>2019</v>
      </c>
      <c r="F170" s="8" t="s">
        <v>13</v>
      </c>
      <c r="G170" s="11">
        <v>0.79</v>
      </c>
      <c r="H170" s="12">
        <v>2233.79</v>
      </c>
      <c r="I170" t="s">
        <v>15</v>
      </c>
      <c r="J170" t="s">
        <v>46</v>
      </c>
    </row>
    <row r="171" spans="1:10" x14ac:dyDescent="0.3">
      <c r="A171" t="s">
        <v>20</v>
      </c>
      <c r="B171" t="s">
        <v>21</v>
      </c>
      <c r="C171" s="11" t="s">
        <v>25</v>
      </c>
      <c r="D171" s="10">
        <v>43521</v>
      </c>
      <c r="E171" s="19">
        <f t="shared" si="5"/>
        <v>2019</v>
      </c>
      <c r="F171" s="13" t="s">
        <v>13</v>
      </c>
      <c r="G171" s="11">
        <v>1.77</v>
      </c>
      <c r="H171" s="12">
        <v>5001.3</v>
      </c>
      <c r="I171" t="s">
        <v>15</v>
      </c>
      <c r="J171" t="s">
        <v>46</v>
      </c>
    </row>
    <row r="172" spans="1:10" x14ac:dyDescent="0.3">
      <c r="A172" t="s">
        <v>20</v>
      </c>
      <c r="B172" t="s">
        <v>21</v>
      </c>
      <c r="C172" s="11" t="s">
        <v>26</v>
      </c>
      <c r="D172" s="10">
        <v>43528</v>
      </c>
      <c r="E172" s="19">
        <f t="shared" si="5"/>
        <v>2019</v>
      </c>
      <c r="F172" s="13" t="s">
        <v>13</v>
      </c>
      <c r="G172" s="11">
        <v>0</v>
      </c>
      <c r="H172" s="12">
        <v>10012.68</v>
      </c>
      <c r="I172" t="s">
        <v>15</v>
      </c>
      <c r="J172" t="s">
        <v>46</v>
      </c>
    </row>
    <row r="173" spans="1:10" x14ac:dyDescent="0.3">
      <c r="A173" t="s">
        <v>20</v>
      </c>
      <c r="B173" t="s">
        <v>21</v>
      </c>
      <c r="C173" s="11" t="s">
        <v>27</v>
      </c>
      <c r="D173" s="10">
        <v>43542</v>
      </c>
      <c r="E173" s="19">
        <f t="shared" si="5"/>
        <v>2019</v>
      </c>
      <c r="F173" s="13" t="s">
        <v>13</v>
      </c>
      <c r="G173" s="11">
        <v>1.45</v>
      </c>
      <c r="H173" s="12">
        <v>4075.02</v>
      </c>
      <c r="I173" t="s">
        <v>15</v>
      </c>
      <c r="J173" t="s">
        <v>46</v>
      </c>
    </row>
    <row r="174" spans="1:10" x14ac:dyDescent="0.3">
      <c r="A174" t="s">
        <v>20</v>
      </c>
      <c r="B174" t="s">
        <v>28</v>
      </c>
      <c r="C174" s="11" t="s">
        <v>29</v>
      </c>
      <c r="D174" s="10">
        <v>42688</v>
      </c>
      <c r="E174" s="19">
        <f t="shared" si="5"/>
        <v>2019</v>
      </c>
      <c r="F174" s="13" t="s">
        <v>13</v>
      </c>
      <c r="J174" t="s">
        <v>46</v>
      </c>
    </row>
    <row r="175" spans="1:10" x14ac:dyDescent="0.3">
      <c r="A175" t="s">
        <v>20</v>
      </c>
      <c r="B175" t="s">
        <v>28</v>
      </c>
      <c r="C175" s="11" t="s">
        <v>30</v>
      </c>
      <c r="D175" s="10">
        <v>43088</v>
      </c>
      <c r="E175" s="19">
        <f t="shared" si="5"/>
        <v>2019</v>
      </c>
      <c r="F175" s="13" t="s">
        <v>13</v>
      </c>
      <c r="J175" t="s">
        <v>46</v>
      </c>
    </row>
    <row r="176" spans="1:10" x14ac:dyDescent="0.3">
      <c r="A176" t="s">
        <v>20</v>
      </c>
      <c r="B176" t="s">
        <v>28</v>
      </c>
      <c r="C176" s="11" t="s">
        <v>31</v>
      </c>
      <c r="D176" s="10">
        <v>43467</v>
      </c>
      <c r="E176" s="19">
        <f t="shared" si="5"/>
        <v>2020</v>
      </c>
      <c r="F176" s="10" t="s">
        <v>16</v>
      </c>
      <c r="J176" t="s">
        <v>46</v>
      </c>
    </row>
    <row r="177" spans="1:10" x14ac:dyDescent="0.3">
      <c r="A177" t="s">
        <v>8</v>
      </c>
      <c r="B177" t="s">
        <v>28</v>
      </c>
      <c r="C177" s="11" t="s">
        <v>32</v>
      </c>
      <c r="D177" s="10">
        <v>43532</v>
      </c>
      <c r="E177" s="19">
        <f t="shared" si="5"/>
        <v>2019</v>
      </c>
      <c r="F177" s="10" t="s">
        <v>14</v>
      </c>
      <c r="J177" t="s">
        <v>46</v>
      </c>
    </row>
    <row r="178" spans="1:10" x14ac:dyDescent="0.3">
      <c r="A178" t="s">
        <v>8</v>
      </c>
      <c r="B178" t="s">
        <v>33</v>
      </c>
      <c r="C178" s="11" t="s">
        <v>34</v>
      </c>
      <c r="D178" s="10">
        <v>42306</v>
      </c>
      <c r="E178" s="19">
        <f t="shared" si="5"/>
        <v>2019</v>
      </c>
      <c r="F178" s="10" t="s">
        <v>10</v>
      </c>
      <c r="G178" s="11">
        <v>19.09</v>
      </c>
      <c r="H178" s="12">
        <v>92319.5</v>
      </c>
      <c r="I178" t="s">
        <v>12</v>
      </c>
      <c r="J178" t="s">
        <v>46</v>
      </c>
    </row>
    <row r="179" spans="1:10" x14ac:dyDescent="0.3">
      <c r="A179" t="s">
        <v>20</v>
      </c>
      <c r="B179" t="s">
        <v>33</v>
      </c>
      <c r="C179" s="11" t="s">
        <v>35</v>
      </c>
      <c r="D179" s="10">
        <v>43498</v>
      </c>
      <c r="E179" s="19">
        <f t="shared" si="5"/>
        <v>2020</v>
      </c>
      <c r="F179" s="10" t="s">
        <v>17</v>
      </c>
      <c r="G179" s="11">
        <f>3.4+0.35</f>
        <v>3.75</v>
      </c>
      <c r="H179" s="12">
        <f>13189+2996</f>
        <v>16185</v>
      </c>
      <c r="I179" t="s">
        <v>12</v>
      </c>
    </row>
    <row r="180" spans="1:10" x14ac:dyDescent="0.3">
      <c r="A180" t="s">
        <v>8</v>
      </c>
      <c r="B180" t="s">
        <v>33</v>
      </c>
      <c r="C180" s="11" t="s">
        <v>35</v>
      </c>
      <c r="D180" s="10">
        <v>43278</v>
      </c>
      <c r="E180" s="19">
        <f t="shared" si="5"/>
        <v>2019</v>
      </c>
      <c r="F180" s="13" t="s">
        <v>10</v>
      </c>
      <c r="G180" s="11">
        <f>5.5+1.44</f>
        <v>6.9399999999999995</v>
      </c>
      <c r="H180" s="12">
        <f>47840+12273</f>
        <v>60113</v>
      </c>
      <c r="I180" t="s">
        <v>15</v>
      </c>
    </row>
    <row r="181" spans="1:10" x14ac:dyDescent="0.3">
      <c r="G181" s="21">
        <f>SUM(G2:G180)</f>
        <v>631.32835999999975</v>
      </c>
      <c r="H181" s="21">
        <f>SUM(H2:H180)</f>
        <v>6028824.1520000007</v>
      </c>
    </row>
    <row r="182" spans="1:10" x14ac:dyDescent="0.3">
      <c r="G182" s="21"/>
      <c r="H182" s="21"/>
    </row>
    <row r="183" spans="1:10" x14ac:dyDescent="0.3">
      <c r="G183" s="21"/>
      <c r="H183" s="21"/>
    </row>
    <row r="184" spans="1:10" x14ac:dyDescent="0.3">
      <c r="D184" s="20">
        <v>2019</v>
      </c>
      <c r="E184" s="20">
        <v>2020</v>
      </c>
      <c r="J184" t="s">
        <v>43</v>
      </c>
    </row>
    <row r="185" spans="1:10" x14ac:dyDescent="0.3">
      <c r="A185" t="s">
        <v>42</v>
      </c>
      <c r="B185" t="s">
        <v>28</v>
      </c>
      <c r="D185" s="21">
        <f t="shared" ref="D185:E188" si="6">SUMIFS($H$2:$H$180,$E$2:$E$180,D$184,$B$2:$B$180,$B185)</f>
        <v>0</v>
      </c>
      <c r="E185" s="21">
        <f t="shared" si="6"/>
        <v>0</v>
      </c>
    </row>
    <row r="186" spans="1:10" x14ac:dyDescent="0.3">
      <c r="B186" t="s">
        <v>33</v>
      </c>
      <c r="D186" s="21">
        <f t="shared" si="6"/>
        <v>152432.5</v>
      </c>
      <c r="E186" s="21">
        <f t="shared" si="6"/>
        <v>16185</v>
      </c>
      <c r="J186" s="25">
        <f>D186*1</f>
        <v>152432.5</v>
      </c>
    </row>
    <row r="187" spans="1:10" x14ac:dyDescent="0.3">
      <c r="B187" s="6" t="s">
        <v>9</v>
      </c>
      <c r="D187" s="21">
        <f t="shared" si="6"/>
        <v>2474253.9919999996</v>
      </c>
      <c r="E187" s="21">
        <f t="shared" si="6"/>
        <v>3359066.3899999997</v>
      </c>
      <c r="J187" s="25">
        <f>D187*1</f>
        <v>2474253.9919999996</v>
      </c>
    </row>
    <row r="188" spans="1:10" x14ac:dyDescent="0.3">
      <c r="B188" t="s">
        <v>21</v>
      </c>
      <c r="D188" s="21">
        <f t="shared" si="6"/>
        <v>26886.27</v>
      </c>
      <c r="E188" s="21">
        <f t="shared" si="6"/>
        <v>0</v>
      </c>
      <c r="J188" s="25">
        <f>D188*0.881</f>
        <v>23686.80387</v>
      </c>
    </row>
    <row r="189" spans="1:10" x14ac:dyDescent="0.3">
      <c r="D189" s="24">
        <f>SUM(D186:D188)</f>
        <v>2653572.7619999996</v>
      </c>
      <c r="E189" s="24">
        <f>SUM(E186:E188)</f>
        <v>3375251.3899999997</v>
      </c>
      <c r="H189" s="23">
        <f>D189+E189</f>
        <v>6028824.1519999988</v>
      </c>
      <c r="J189" s="26">
        <f>SUM(J186:J188)</f>
        <v>2650373.2958699996</v>
      </c>
    </row>
    <row r="191" spans="1:10" x14ac:dyDescent="0.3">
      <c r="B191" t="s">
        <v>33</v>
      </c>
      <c r="D191" s="21">
        <f t="shared" ref="D191:E193" si="7">SUMIFS($G$2:$G$180,$E$2:$E$180,D$184,$B$2:$B$180,$B191)</f>
        <v>26.03</v>
      </c>
      <c r="E191" s="21">
        <f t="shared" si="7"/>
        <v>3.75</v>
      </c>
      <c r="J191" s="25">
        <f>D191*1</f>
        <v>26.03</v>
      </c>
    </row>
    <row r="192" spans="1:10" x14ac:dyDescent="0.3">
      <c r="B192" s="6" t="s">
        <v>9</v>
      </c>
      <c r="D192" s="21">
        <f t="shared" si="7"/>
        <v>390.16436000000004</v>
      </c>
      <c r="E192" s="21">
        <f t="shared" si="7"/>
        <v>206.00400000000002</v>
      </c>
      <c r="J192" s="25">
        <f>D192*1</f>
        <v>390.16436000000004</v>
      </c>
    </row>
    <row r="193" spans="1:10" x14ac:dyDescent="0.3">
      <c r="B193" t="s">
        <v>21</v>
      </c>
      <c r="D193" s="21">
        <f t="shared" si="7"/>
        <v>5.38</v>
      </c>
      <c r="E193" s="21">
        <f t="shared" si="7"/>
        <v>0</v>
      </c>
      <c r="J193" s="25">
        <f>D193*0.881</f>
        <v>4.7397799999999997</v>
      </c>
    </row>
    <row r="194" spans="1:10" x14ac:dyDescent="0.3">
      <c r="D194" s="24">
        <f>SUM(D191:D193)</f>
        <v>421.57436000000007</v>
      </c>
      <c r="E194" s="24">
        <f>SUM(E191:E193)</f>
        <v>209.75400000000002</v>
      </c>
      <c r="G194" s="23">
        <f>SUM(D194:E194)</f>
        <v>631.32836000000009</v>
      </c>
      <c r="J194" s="26">
        <f>SUM(J191:J193)</f>
        <v>420.93414000000007</v>
      </c>
    </row>
    <row r="196" spans="1:10" x14ac:dyDescent="0.3">
      <c r="A196" t="s">
        <v>15</v>
      </c>
      <c r="B196" t="s">
        <v>33</v>
      </c>
      <c r="D196" s="21">
        <f t="shared" ref="D196:E198" si="8">SUMIFS($H$2:$H$180,$E$2:$E$180,D$184,$B$2:$B$180,$B196,$I$2:$I$180,$A$196)</f>
        <v>60113</v>
      </c>
      <c r="E196" s="21">
        <f t="shared" si="8"/>
        <v>0</v>
      </c>
      <c r="J196" s="25">
        <f>D196*1</f>
        <v>60113</v>
      </c>
    </row>
    <row r="197" spans="1:10" x14ac:dyDescent="0.3">
      <c r="A197" s="22" t="s">
        <v>6</v>
      </c>
      <c r="B197" s="6" t="s">
        <v>9</v>
      </c>
      <c r="D197" s="21">
        <f t="shared" si="8"/>
        <v>1112948.561</v>
      </c>
      <c r="E197" s="21">
        <f t="shared" si="8"/>
        <v>639378.723</v>
      </c>
      <c r="J197" s="25">
        <f>D197*1</f>
        <v>1112948.561</v>
      </c>
    </row>
    <row r="198" spans="1:10" x14ac:dyDescent="0.3">
      <c r="A198" s="22"/>
      <c r="B198" t="s">
        <v>21</v>
      </c>
      <c r="D198" s="21">
        <f t="shared" si="8"/>
        <v>26886.27</v>
      </c>
      <c r="E198" s="21">
        <f t="shared" si="8"/>
        <v>0</v>
      </c>
      <c r="J198" s="25">
        <f>D198*0.881</f>
        <v>23686.80387</v>
      </c>
    </row>
    <row r="199" spans="1:10" x14ac:dyDescent="0.3">
      <c r="A199" s="22"/>
      <c r="D199" s="24">
        <f>SUM(D196:D198)</f>
        <v>1199947.831</v>
      </c>
      <c r="E199" s="24">
        <f>SUM(E196:E198)</f>
        <v>639378.723</v>
      </c>
      <c r="H199" s="23">
        <f>D199+E199</f>
        <v>1839326.554</v>
      </c>
      <c r="J199" s="26">
        <f>SUM(J196:J198)</f>
        <v>1196748.3648699999</v>
      </c>
    </row>
    <row r="200" spans="1:10" x14ac:dyDescent="0.3">
      <c r="A200" s="22"/>
    </row>
    <row r="201" spans="1:10" x14ac:dyDescent="0.3">
      <c r="A201" s="22"/>
      <c r="B201" t="s">
        <v>33</v>
      </c>
      <c r="D201" s="21">
        <f t="shared" ref="D201:E203" si="9">SUMIFS($G$2:$G$180,$E$2:$E$180,D$184,$B$2:$B$180,$B201,$I$2:$I$180,$A$196)</f>
        <v>6.9399999999999995</v>
      </c>
      <c r="E201" s="21">
        <f t="shared" si="9"/>
        <v>0</v>
      </c>
      <c r="J201" s="25">
        <f>D201*1</f>
        <v>6.9399999999999995</v>
      </c>
    </row>
    <row r="202" spans="1:10" x14ac:dyDescent="0.3">
      <c r="A202" s="22" t="s">
        <v>5</v>
      </c>
      <c r="B202" s="6" t="s">
        <v>9</v>
      </c>
      <c r="D202" s="21">
        <f t="shared" si="9"/>
        <v>181.59599999999998</v>
      </c>
      <c r="E202" s="21">
        <f t="shared" si="9"/>
        <v>56.654999999999987</v>
      </c>
      <c r="J202" s="25">
        <f>D202*1</f>
        <v>181.59599999999998</v>
      </c>
    </row>
    <row r="203" spans="1:10" x14ac:dyDescent="0.3">
      <c r="B203" t="s">
        <v>21</v>
      </c>
      <c r="D203" s="21">
        <f t="shared" si="9"/>
        <v>5.38</v>
      </c>
      <c r="E203" s="21">
        <f t="shared" si="9"/>
        <v>0</v>
      </c>
      <c r="J203" s="25">
        <f>D203*0.881</f>
        <v>4.7397799999999997</v>
      </c>
    </row>
    <row r="204" spans="1:10" x14ac:dyDescent="0.3">
      <c r="D204" s="24">
        <f>SUM(D201:D203)</f>
        <v>193.91599999999997</v>
      </c>
      <c r="E204" s="24">
        <f>SUM(E201:E203)</f>
        <v>56.654999999999987</v>
      </c>
      <c r="G204" s="23">
        <f>SUM(D204:E204)</f>
        <v>250.57099999999997</v>
      </c>
      <c r="J204" s="26">
        <f>SUM(J201:J203)</f>
        <v>193.27577999999997</v>
      </c>
    </row>
    <row r="206" spans="1:10" x14ac:dyDescent="0.3">
      <c r="A206" t="s">
        <v>12</v>
      </c>
      <c r="B206" t="s">
        <v>33</v>
      </c>
      <c r="D206" s="21">
        <f t="shared" ref="D206:E208" si="10">SUMIFS($H$2:$H$180,$E$2:$E$180,D$184,$B$2:$B$180,$B206,$I$2:$I$180,$A$206)</f>
        <v>92319.5</v>
      </c>
      <c r="E206" s="21">
        <f t="shared" si="10"/>
        <v>16185</v>
      </c>
      <c r="J206" s="25">
        <f>D206*1</f>
        <v>92319.5</v>
      </c>
    </row>
    <row r="207" spans="1:10" x14ac:dyDescent="0.3">
      <c r="A207" s="22" t="s">
        <v>6</v>
      </c>
      <c r="B207" s="6" t="s">
        <v>9</v>
      </c>
      <c r="D207" s="21">
        <f t="shared" si="10"/>
        <v>1361305.4310000001</v>
      </c>
      <c r="E207" s="21">
        <f t="shared" si="10"/>
        <v>2719687.6669999999</v>
      </c>
      <c r="J207" s="25">
        <f>D207*1</f>
        <v>1361305.4310000001</v>
      </c>
    </row>
    <row r="208" spans="1:10" x14ac:dyDescent="0.3">
      <c r="A208" s="22"/>
      <c r="B208" t="s">
        <v>21</v>
      </c>
      <c r="D208" s="21">
        <f t="shared" si="10"/>
        <v>0</v>
      </c>
      <c r="E208" s="21">
        <f t="shared" si="10"/>
        <v>0</v>
      </c>
      <c r="J208" s="25">
        <f>D208*0.881</f>
        <v>0</v>
      </c>
    </row>
    <row r="209" spans="1:10" x14ac:dyDescent="0.3">
      <c r="A209" s="22"/>
      <c r="D209" s="24">
        <f>SUM(D206:D208)</f>
        <v>1453624.9310000001</v>
      </c>
      <c r="E209" s="24">
        <f>SUM(E206:E208)</f>
        <v>2735872.6669999999</v>
      </c>
      <c r="H209" s="23">
        <f>D209+E209</f>
        <v>4189497.5980000002</v>
      </c>
      <c r="J209" s="26">
        <f>SUM(J206:J208)</f>
        <v>1453624.9310000001</v>
      </c>
    </row>
    <row r="210" spans="1:10" x14ac:dyDescent="0.3">
      <c r="A210" s="22"/>
    </row>
    <row r="211" spans="1:10" x14ac:dyDescent="0.3">
      <c r="A211" s="22"/>
      <c r="B211" t="s">
        <v>33</v>
      </c>
      <c r="D211" s="21">
        <f t="shared" ref="D211:E213" si="11">SUMIFS($G$2:$G$180,$E$2:$E$180,D$184,$B$2:$B$180,$B211,$I$2:$I$180,$A$206)</f>
        <v>19.09</v>
      </c>
      <c r="E211" s="21">
        <f t="shared" si="11"/>
        <v>3.75</v>
      </c>
      <c r="J211" s="25">
        <f>D211*1</f>
        <v>19.09</v>
      </c>
    </row>
    <row r="212" spans="1:10" x14ac:dyDescent="0.3">
      <c r="A212" s="22" t="s">
        <v>5</v>
      </c>
      <c r="B212" s="6" t="s">
        <v>9</v>
      </c>
      <c r="D212" s="21">
        <f t="shared" si="11"/>
        <v>208.56835999999998</v>
      </c>
      <c r="E212" s="21">
        <f t="shared" si="11"/>
        <v>149.34899999999999</v>
      </c>
      <c r="J212" s="25">
        <f>D212*1</f>
        <v>208.56835999999998</v>
      </c>
    </row>
    <row r="213" spans="1:10" x14ac:dyDescent="0.3">
      <c r="B213" t="s">
        <v>21</v>
      </c>
      <c r="D213" s="21">
        <f t="shared" si="11"/>
        <v>0</v>
      </c>
      <c r="E213" s="21">
        <f t="shared" si="11"/>
        <v>0</v>
      </c>
      <c r="J213" s="25">
        <f>D213*0.881</f>
        <v>0</v>
      </c>
    </row>
    <row r="214" spans="1:10" x14ac:dyDescent="0.3">
      <c r="D214" s="27">
        <f>SUM(D211:D213)</f>
        <v>227.65835999999999</v>
      </c>
      <c r="E214" s="24">
        <f>SUM(E211:E213)</f>
        <v>153.09899999999999</v>
      </c>
      <c r="G214" s="23">
        <f>SUM(D214:E214)</f>
        <v>380.75735999999995</v>
      </c>
      <c r="J214" s="26">
        <f>SUM(J211:J213)</f>
        <v>227.65835999999999</v>
      </c>
    </row>
    <row r="215" spans="1:10" x14ac:dyDescent="0.3">
      <c r="D215" s="23"/>
      <c r="E215" s="23"/>
    </row>
    <row r="216" spans="1:10" x14ac:dyDescent="0.3">
      <c r="D216" s="23"/>
      <c r="E216" s="23"/>
    </row>
    <row r="217" spans="1:10" x14ac:dyDescent="0.3">
      <c r="D217" s="23"/>
      <c r="E217" s="23"/>
    </row>
    <row r="218" spans="1:10" x14ac:dyDescent="0.3">
      <c r="D218" s="23"/>
      <c r="E218" s="23"/>
    </row>
    <row r="219" spans="1:10" x14ac:dyDescent="0.3">
      <c r="D219" s="23"/>
      <c r="E219" s="23"/>
    </row>
    <row r="220" spans="1:10" x14ac:dyDescent="0.3">
      <c r="D220" s="23"/>
      <c r="E220" s="23"/>
    </row>
    <row r="221" spans="1:10" x14ac:dyDescent="0.3">
      <c r="D221" s="23"/>
      <c r="E221" s="23"/>
    </row>
    <row r="222" spans="1:10" x14ac:dyDescent="0.3">
      <c r="D222" s="23"/>
      <c r="E222" s="23"/>
    </row>
    <row r="223" spans="1:10" x14ac:dyDescent="0.3">
      <c r="D223" s="23"/>
      <c r="E223" s="23"/>
    </row>
    <row r="224" spans="1:10" x14ac:dyDescent="0.3">
      <c r="D224" s="23"/>
      <c r="E224" s="23"/>
    </row>
    <row r="225" spans="4:5" x14ac:dyDescent="0.3">
      <c r="D225" s="23"/>
      <c r="E225" s="23"/>
    </row>
    <row r="226" spans="4:5" x14ac:dyDescent="0.3">
      <c r="D226" s="23"/>
      <c r="E226" s="23"/>
    </row>
  </sheetData>
  <autoFilter ref="A1:K189" xr:uid="{E49CAFF0-D38F-4AB0-AF40-2A2BBFBC03B5}"/>
  <dataConsolidate/>
  <dataValidations count="1">
    <dataValidation type="list" allowBlank="1" showInputMessage="1" showErrorMessage="1" sqref="I10:J10 I2:I7 J2:J9 J11:J180" xr:uid="{A6F9D56A-4E09-47EA-B23B-0AFE71314DCC}">
      <formula1>BillClass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4E5289-6291-40C4-BFC2-68AA0F1B3E91}">
          <x14:formula1>
            <xm:f>'M:\Agreements\Termination of Framework\Post Termination Budget and Back up\[1 - Incentives Post Term Budget.xlsm]Admin Exp Category Descriptions'!#REF!</xm:f>
          </x14:formula1>
          <xm:sqref>F2:F1048576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Participant Incentive Payments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Connelly, Erin</dc:creator>
  <cp:lastModifiedBy>Luttrell, Tiija</cp:lastModifiedBy>
  <cp:lastPrinted>2020-03-03T02:32:46Z</cp:lastPrinted>
  <dcterms:created xsi:type="dcterms:W3CDTF">2019-07-26T18:11:28Z</dcterms:created>
  <dcterms:modified xsi:type="dcterms:W3CDTF">2020-03-03T02:33:51Z</dcterms:modified>
</cp:coreProperties>
</file>