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T:\5. TESI UTILITIES\Hydro 2000\CoS 2020\Incomplete Revised Models\"/>
    </mc:Choice>
  </mc:AlternateContent>
  <xr:revisionPtr revIDLastSave="0" documentId="8_{EDFD76AB-4348-45CF-B463-126551A0C2AF}" xr6:coauthVersionLast="45" xr6:coauthVersionMax="45" xr10:uidLastSave="{00000000-0000-0000-0000-000000000000}"/>
  <bookViews>
    <workbookView xWindow="0" yWindow="615" windowWidth="28830" windowHeight="15585" xr2:uid="{00000000-000D-0000-FFFF-FFFF00000000}"/>
  </bookViews>
  <sheets>
    <sheet name="Sheet1" sheetId="1" r:id="rId1"/>
  </sheets>
  <externalReferences>
    <externalReference r:id="rId2"/>
  </externalReferences>
  <definedNames>
    <definedName name="EBNUMBER">'[1]LDC Info'!$E$16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9" i="1" l="1"/>
  <c r="G29" i="1"/>
  <c r="F29" i="1"/>
  <c r="H30" i="1"/>
  <c r="G30" i="1"/>
  <c r="F30" i="1"/>
  <c r="I30" i="1" l="1"/>
  <c r="I29" i="1"/>
  <c r="I24" i="1" l="1"/>
  <c r="I23" i="1"/>
  <c r="C31" i="1" l="1"/>
  <c r="C25" i="1"/>
  <c r="D22" i="1" s="1"/>
  <c r="D25" i="1" s="1"/>
  <c r="M1" i="1"/>
  <c r="D28" i="1" l="1"/>
  <c r="D31" i="1" s="1"/>
  <c r="D33" i="1" s="1"/>
  <c r="E22" i="1"/>
  <c r="E25" i="1" s="1"/>
  <c r="C33" i="1"/>
  <c r="E28" i="1" l="1"/>
  <c r="E31" i="1" s="1"/>
  <c r="E33" i="1" s="1"/>
  <c r="F22" i="1"/>
  <c r="F25" i="1" s="1"/>
  <c r="F28" i="1" l="1"/>
  <c r="F31" i="1" s="1"/>
  <c r="F33" i="1" s="1"/>
  <c r="G22" i="1"/>
  <c r="G25" i="1" s="1"/>
  <c r="G28" i="1" l="1"/>
  <c r="G31" i="1" s="1"/>
  <c r="G33" i="1" s="1"/>
  <c r="H22" i="1"/>
  <c r="H25" i="1" s="1"/>
  <c r="H28" i="1" l="1"/>
  <c r="H31" i="1" s="1"/>
  <c r="H33" i="1" s="1"/>
  <c r="I22" i="1"/>
  <c r="I25" i="1" s="1"/>
  <c r="I28" i="1" l="1"/>
  <c r="I31" i="1" s="1"/>
  <c r="I33" i="1" l="1"/>
  <c r="J38" i="1" l="1"/>
  <c r="J37" i="1"/>
  <c r="J39" i="1" l="1"/>
</calcChain>
</file>

<file path=xl/sharedStrings.xml><?xml version="1.0" encoding="utf-8"?>
<sst xmlns="http://schemas.openxmlformats.org/spreadsheetml/2006/main" count="51" uniqueCount="34">
  <si>
    <t>File Number:</t>
  </si>
  <si>
    <t>Exhibit:</t>
  </si>
  <si>
    <t>Tab:</t>
  </si>
  <si>
    <t>Schedule:</t>
  </si>
  <si>
    <t>Page:</t>
  </si>
  <si>
    <t>Date:</t>
  </si>
  <si>
    <t>Appendix 2-EC</t>
  </si>
  <si>
    <t>Account 1576 - Accounting Changes under CGAAP</t>
  </si>
  <si>
    <t>2013 Changes in Accounting Policies under CGAAP</t>
  </si>
  <si>
    <r>
      <t xml:space="preserve">For applicants with a balance in Account 1576 and made capitalization and depreciation expense accounting policy changes under CGAAP effective January 1, </t>
    </r>
    <r>
      <rPr>
        <b/>
        <sz val="10"/>
        <color indexed="10"/>
        <rFont val="Arial"/>
        <family val="2"/>
      </rPr>
      <t xml:space="preserve">2013.  </t>
    </r>
    <r>
      <rPr>
        <b/>
        <sz val="10"/>
        <rFont val="Arial"/>
        <family val="2"/>
      </rPr>
      <t>This is the first time the applicant is rebasing with changes in these accounting policies.</t>
    </r>
  </si>
  <si>
    <t>Prior Years Rebasing</t>
  </si>
  <si>
    <t>2020 Rebasing Year</t>
  </si>
  <si>
    <t>Reporting Basis</t>
  </si>
  <si>
    <t>CGAAP</t>
  </si>
  <si>
    <r>
      <t xml:space="preserve">MIFRS - </t>
    </r>
    <r>
      <rPr>
        <sz val="10"/>
        <color indexed="8"/>
        <rFont val="Arial"/>
        <family val="2"/>
      </rPr>
      <t>Note 5</t>
    </r>
  </si>
  <si>
    <t>MIFRS</t>
  </si>
  <si>
    <t>Actual</t>
  </si>
  <si>
    <t>Forecast</t>
  </si>
  <si>
    <t>$</t>
  </si>
  <si>
    <t>PP&amp;E Values under former CGAAP</t>
  </si>
  <si>
    <t xml:space="preserve">            Opening net PP&amp;E - Note 1</t>
  </si>
  <si>
    <t xml:space="preserve">            Net Additions - Note 4</t>
  </si>
  <si>
    <r>
      <t xml:space="preserve">            Net Depreciation</t>
    </r>
    <r>
      <rPr>
        <sz val="9"/>
        <color indexed="8"/>
        <rFont val="Arial"/>
        <family val="2"/>
      </rPr>
      <t xml:space="preserve"> (amounts should be negative) - Note 4</t>
    </r>
  </si>
  <si>
    <t xml:space="preserve">            Closing net PP&amp;E (1)</t>
  </si>
  <si>
    <t>PP&amp;E Values under revised CGAAP (Starts from 2012)</t>
  </si>
  <si>
    <t xml:space="preserve">            Opening net PP&amp;E  - Note 1</t>
  </si>
  <si>
    <t xml:space="preserve">            Closing net PP&amp;E (2)</t>
  </si>
  <si>
    <t xml:space="preserve">Difference in Closing net PP&amp;E, former CGAAP vs. revised CGAAP </t>
  </si>
  <si>
    <t>Effect on Deferral and Variance Account Rate Riders</t>
  </si>
  <si>
    <t>Closing balance in Account 1576</t>
  </si>
  <si>
    <t>WACC</t>
  </si>
  <si>
    <t>Return on Rate Base Associated with Account 1576 balance at WACC  - Note 2</t>
  </si>
  <si>
    <t># of years of rate rider disposition period</t>
  </si>
  <si>
    <t xml:space="preserve">     Amount included in Deferral and Variance Account Rate Rider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</si>
</sst>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4"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1"/>
      <color indexed="8"/>
      <name val="Calibri"/>
      <family val="2"/>
    </font>
    <font>
      <b/>
      <sz val="14"/>
      <name val="Arial"/>
      <family val="2"/>
    </font>
    <font>
      <b/>
      <sz val="10"/>
      <color indexed="10"/>
      <name val="Arial"/>
      <family val="2"/>
    </font>
    <font>
      <b/>
      <sz val="11"/>
      <color indexed="8"/>
      <name val="Calibri"/>
      <family val="2"/>
    </font>
    <font>
      <sz val="10"/>
      <color indexed="8"/>
      <name val="Arial"/>
      <family val="2"/>
    </font>
    <font>
      <sz val="10"/>
      <color indexed="8"/>
      <name val="Calibri"/>
      <family val="2"/>
    </font>
    <font>
      <b/>
      <sz val="10"/>
      <color indexed="8"/>
      <name val="Arial"/>
      <family val="2"/>
    </font>
    <font>
      <sz val="10"/>
      <color indexed="55"/>
      <name val="Arial"/>
      <family val="2"/>
    </font>
    <font>
      <sz val="9"/>
      <color indexed="8"/>
      <name val="Arial"/>
      <family val="2"/>
    </font>
  </fonts>
  <fills count="4">
    <fill>
      <patternFill patternType="none"/>
    </fill>
    <fill>
      <patternFill patternType="gray125"/>
    </fill>
    <fill>
      <patternFill patternType="solid">
        <fgColor theme="6" tint="0.79998168889431442"/>
        <bgColor indexed="64"/>
      </patternFill>
    </fill>
    <fill>
      <patternFill patternType="lightDown">
        <bgColor indexed="55"/>
      </patternFill>
    </fill>
  </fills>
  <borders count="10">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theme="0"/>
      </top>
      <bottom/>
      <diagonal/>
    </border>
  </borders>
  <cellStyleXfs count="4">
    <xf numFmtId="0" fontId="0" fillId="0" borderId="0"/>
    <xf numFmtId="43" fontId="1" fillId="0" borderId="0" applyFont="0" applyFill="0" applyBorder="0" applyAlignment="0" applyProtection="0"/>
    <xf numFmtId="0" fontId="2" fillId="0" borderId="0"/>
    <xf numFmtId="0" fontId="5" fillId="0" borderId="0"/>
  </cellStyleXfs>
  <cellXfs count="51">
    <xf numFmtId="0" fontId="0" fillId="0" borderId="0" xfId="0"/>
    <xf numFmtId="0" fontId="2" fillId="0" borderId="0" xfId="2" applyProtection="1">
      <protection locked="0"/>
    </xf>
    <xf numFmtId="0" fontId="3" fillId="0" borderId="0" xfId="2" applyFont="1" applyProtection="1">
      <protection locked="0"/>
    </xf>
    <xf numFmtId="0" fontId="4" fillId="0" borderId="0" xfId="2" applyFont="1" applyAlignment="1" applyProtection="1">
      <alignment horizontal="right" vertical="top"/>
      <protection locked="0"/>
    </xf>
    <xf numFmtId="0" fontId="5" fillId="0" borderId="0" xfId="3" applyProtection="1">
      <protection locked="0"/>
    </xf>
    <xf numFmtId="0" fontId="4" fillId="2" borderId="1" xfId="2" applyFont="1" applyFill="1" applyBorder="1" applyAlignment="1" applyProtection="1">
      <alignment horizontal="right" vertical="top"/>
      <protection locked="0"/>
    </xf>
    <xf numFmtId="0" fontId="4" fillId="2" borderId="0" xfId="2" applyFont="1" applyFill="1" applyAlignment="1" applyProtection="1">
      <alignment horizontal="right" vertical="top"/>
      <protection locked="0"/>
    </xf>
    <xf numFmtId="0" fontId="3" fillId="0" borderId="0" xfId="2" applyFont="1" applyAlignment="1" applyProtection="1">
      <alignment vertical="center"/>
      <protection locked="0"/>
    </xf>
    <xf numFmtId="0" fontId="8" fillId="0" borderId="0" xfId="3" applyFont="1" applyProtection="1">
      <protection locked="0"/>
    </xf>
    <xf numFmtId="0" fontId="9" fillId="0" borderId="0" xfId="3" applyFont="1" applyProtection="1">
      <protection locked="0"/>
    </xf>
    <xf numFmtId="0" fontId="10" fillId="0" borderId="0" xfId="3" applyFont="1" applyProtection="1">
      <protection locked="0"/>
    </xf>
    <xf numFmtId="0" fontId="11" fillId="0" borderId="2" xfId="3" applyFont="1" applyBorder="1" applyAlignment="1" applyProtection="1">
      <alignment horizontal="center" wrapText="1"/>
      <protection locked="0"/>
    </xf>
    <xf numFmtId="0" fontId="11" fillId="0" borderId="0" xfId="3" applyFont="1" applyProtection="1">
      <protection locked="0"/>
    </xf>
    <xf numFmtId="0" fontId="11" fillId="0" borderId="2" xfId="3" applyFont="1" applyBorder="1" applyAlignment="1" applyProtection="1">
      <alignment horizontal="center" vertical="center"/>
      <protection locked="0"/>
    </xf>
    <xf numFmtId="0" fontId="11" fillId="0" borderId="2" xfId="3" applyFont="1" applyBorder="1" applyAlignment="1" applyProtection="1">
      <alignment horizontal="center" vertical="center" wrapText="1"/>
      <protection locked="0"/>
    </xf>
    <xf numFmtId="0" fontId="9" fillId="0" borderId="3" xfId="3" applyFont="1" applyBorder="1" applyAlignment="1" applyProtection="1">
      <alignment horizontal="center"/>
      <protection locked="0"/>
    </xf>
    <xf numFmtId="0" fontId="9" fillId="0" borderId="2" xfId="3" applyFont="1" applyBorder="1" applyAlignment="1" applyProtection="1">
      <alignment horizontal="center"/>
      <protection locked="0"/>
    </xf>
    <xf numFmtId="0" fontId="9" fillId="0" borderId="2" xfId="3" applyFont="1" applyBorder="1" applyProtection="1">
      <protection locked="0"/>
    </xf>
    <xf numFmtId="0" fontId="12" fillId="3" borderId="2" xfId="3" applyFont="1" applyFill="1" applyBorder="1" applyProtection="1">
      <protection locked="0"/>
    </xf>
    <xf numFmtId="3" fontId="9" fillId="2" borderId="2" xfId="3" applyNumberFormat="1" applyFont="1" applyFill="1" applyBorder="1" applyProtection="1">
      <protection locked="0"/>
    </xf>
    <xf numFmtId="3" fontId="9" fillId="0" borderId="2" xfId="3" applyNumberFormat="1" applyFont="1" applyBorder="1" applyProtection="1">
      <protection locked="0"/>
    </xf>
    <xf numFmtId="0" fontId="9" fillId="3" borderId="2" xfId="3" applyFont="1" applyFill="1" applyBorder="1" applyProtection="1">
      <protection locked="0"/>
    </xf>
    <xf numFmtId="0" fontId="11" fillId="0" borderId="2" xfId="3" applyFont="1" applyBorder="1" applyProtection="1">
      <protection locked="0"/>
    </xf>
    <xf numFmtId="0" fontId="11" fillId="0" borderId="0" xfId="3" applyFont="1" applyAlignment="1" applyProtection="1">
      <alignment wrapText="1"/>
      <protection locked="0"/>
    </xf>
    <xf numFmtId="3" fontId="2" fillId="2" borderId="2" xfId="3" applyNumberFormat="1" applyFont="1" applyFill="1" applyBorder="1" applyProtection="1">
      <protection locked="0"/>
    </xf>
    <xf numFmtId="0" fontId="11" fillId="0" borderId="2" xfId="3" applyFont="1" applyBorder="1" applyAlignment="1" applyProtection="1">
      <alignment wrapText="1"/>
      <protection locked="0"/>
    </xf>
    <xf numFmtId="3" fontId="9" fillId="0" borderId="0" xfId="3" applyNumberFormat="1" applyFont="1" applyProtection="1">
      <protection locked="0"/>
    </xf>
    <xf numFmtId="0" fontId="9" fillId="0" borderId="7" xfId="3" applyFont="1" applyBorder="1" applyAlignment="1" applyProtection="1">
      <alignment horizontal="left" wrapText="1" indent="4"/>
      <protection locked="0"/>
    </xf>
    <xf numFmtId="0" fontId="9" fillId="0" borderId="7" xfId="3" applyFont="1" applyBorder="1" applyProtection="1">
      <protection locked="0"/>
    </xf>
    <xf numFmtId="164" fontId="9" fillId="0" borderId="7" xfId="1" applyNumberFormat="1" applyFont="1" applyBorder="1" applyProtection="1">
      <protection locked="0"/>
    </xf>
    <xf numFmtId="0" fontId="11" fillId="0" borderId="0" xfId="3" applyFont="1" applyAlignment="1" applyProtection="1">
      <alignment horizontal="right"/>
      <protection locked="0"/>
    </xf>
    <xf numFmtId="10" fontId="9" fillId="2" borderId="1" xfId="3" applyNumberFormat="1" applyFont="1" applyFill="1" applyBorder="1" applyProtection="1">
      <protection locked="0"/>
    </xf>
    <xf numFmtId="0" fontId="10" fillId="0" borderId="0" xfId="3" applyFont="1" applyAlignment="1" applyProtection="1">
      <alignment vertical="center"/>
      <protection locked="0"/>
    </xf>
    <xf numFmtId="0" fontId="11" fillId="0" borderId="4" xfId="3" applyFont="1" applyBorder="1" applyProtection="1">
      <protection locked="0"/>
    </xf>
    <xf numFmtId="0" fontId="9" fillId="0" borderId="4" xfId="3" applyFont="1" applyBorder="1" applyProtection="1">
      <protection locked="0"/>
    </xf>
    <xf numFmtId="164" fontId="9" fillId="0" borderId="4" xfId="1" applyNumberFormat="1" applyFont="1" applyBorder="1" applyProtection="1">
      <protection locked="0"/>
    </xf>
    <xf numFmtId="164" fontId="9" fillId="0" borderId="0" xfId="1" applyNumberFormat="1" applyFont="1" applyProtection="1">
      <protection locked="0"/>
    </xf>
    <xf numFmtId="0" fontId="6" fillId="0" borderId="0" xfId="2" applyFont="1" applyAlignment="1" applyProtection="1">
      <alignment horizontal="center"/>
      <protection locked="0"/>
    </xf>
    <xf numFmtId="0" fontId="2" fillId="0" borderId="0" xfId="2" applyAlignment="1" applyProtection="1">
      <alignment horizontal="center"/>
      <protection locked="0"/>
    </xf>
    <xf numFmtId="0" fontId="2" fillId="0" borderId="0" xfId="2" applyProtection="1">
      <protection locked="0"/>
    </xf>
    <xf numFmtId="0" fontId="3" fillId="0" borderId="0" xfId="2" applyFont="1" applyAlignment="1" applyProtection="1">
      <alignment horizontal="left" vertical="center" wrapText="1"/>
      <protection locked="0"/>
    </xf>
    <xf numFmtId="0" fontId="11" fillId="0" borderId="0" xfId="3" applyFont="1" applyAlignment="1" applyProtection="1">
      <alignment horizontal="center" vertical="center"/>
      <protection locked="0"/>
    </xf>
    <xf numFmtId="0" fontId="9" fillId="0" borderId="4" xfId="3" applyFont="1" applyBorder="1" applyAlignment="1" applyProtection="1">
      <alignment horizontal="center"/>
      <protection locked="0"/>
    </xf>
    <xf numFmtId="0" fontId="9" fillId="0" borderId="3" xfId="3" applyFont="1" applyBorder="1" applyAlignment="1" applyProtection="1">
      <alignment horizontal="center"/>
      <protection locked="0"/>
    </xf>
    <xf numFmtId="0" fontId="9" fillId="0" borderId="5" xfId="3" applyFont="1" applyBorder="1" applyAlignment="1" applyProtection="1">
      <alignment horizontal="center"/>
      <protection locked="0"/>
    </xf>
    <xf numFmtId="0" fontId="9" fillId="0" borderId="6" xfId="3" applyFont="1" applyBorder="1" applyAlignment="1" applyProtection="1">
      <alignment horizontal="center"/>
      <protection locked="0"/>
    </xf>
    <xf numFmtId="0" fontId="9" fillId="0" borderId="7" xfId="3" applyFont="1" applyBorder="1" applyAlignment="1" applyProtection="1">
      <alignment horizontal="center"/>
      <protection locked="0"/>
    </xf>
    <xf numFmtId="0" fontId="9" fillId="0" borderId="8" xfId="3" applyFont="1" applyBorder="1" applyAlignment="1" applyProtection="1">
      <alignment horizontal="center"/>
      <protection locked="0"/>
    </xf>
    <xf numFmtId="0" fontId="11" fillId="0" borderId="0" xfId="3" applyFont="1" applyAlignment="1" applyProtection="1">
      <alignment horizontal="right" wrapText="1"/>
      <protection locked="0"/>
    </xf>
    <xf numFmtId="164" fontId="9" fillId="2" borderId="9" xfId="1" applyNumberFormat="1" applyFont="1" applyFill="1" applyBorder="1" applyAlignment="1" applyProtection="1">
      <alignment horizontal="center"/>
      <protection locked="0"/>
    </xf>
    <xf numFmtId="164" fontId="9" fillId="2" borderId="1" xfId="1" applyNumberFormat="1" applyFont="1" applyFill="1" applyBorder="1" applyAlignment="1" applyProtection="1">
      <alignment horizontal="center"/>
      <protection locked="0"/>
    </xf>
  </cellXfs>
  <cellStyles count="4">
    <cellStyle name="Comma" xfId="1" builtinId="3"/>
    <cellStyle name="Normal" xfId="0" builtinId="0"/>
    <cellStyle name="Normal 2" xfId="2" xr:uid="{00000000-0005-0000-0000-000002000000}"/>
    <cellStyle name="Normal_PPE Deferral Account Schedule for 2013 MIFRS CoS applications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1"/>
  <sheetViews>
    <sheetView showGridLines="0" tabSelected="1" topLeftCell="A10" workbookViewId="0">
      <selection activeCell="A10" sqref="A10:M10"/>
    </sheetView>
  </sheetViews>
  <sheetFormatPr defaultRowHeight="15" x14ac:dyDescent="0.25"/>
  <cols>
    <col min="1" max="1" width="51.7109375" style="4" customWidth="1"/>
    <col min="2" max="2" width="11" style="4" customWidth="1"/>
    <col min="3" max="9" width="13.7109375" style="4" customWidth="1"/>
    <col min="10" max="10" width="12.7109375" style="4" customWidth="1"/>
    <col min="11" max="11" width="9.42578125" style="4" customWidth="1"/>
    <col min="12" max="12" width="13.7109375" style="4" customWidth="1"/>
    <col min="13" max="13" width="12.42578125" style="4" customWidth="1"/>
    <col min="14" max="14" width="9.28515625" style="4" bestFit="1" customWidth="1"/>
    <col min="15" max="260" width="9.140625" style="4"/>
    <col min="261" max="261" width="51.7109375" style="4" customWidth="1"/>
    <col min="262" max="267" width="9.140625" style="4"/>
    <col min="268" max="268" width="11.28515625" style="4" customWidth="1"/>
    <col min="269" max="516" width="9.140625" style="4"/>
    <col min="517" max="517" width="51.7109375" style="4" customWidth="1"/>
    <col min="518" max="523" width="9.140625" style="4"/>
    <col min="524" max="524" width="11.28515625" style="4" customWidth="1"/>
    <col min="525" max="772" width="9.140625" style="4"/>
    <col min="773" max="773" width="51.7109375" style="4" customWidth="1"/>
    <col min="774" max="779" width="9.140625" style="4"/>
    <col min="780" max="780" width="11.28515625" style="4" customWidth="1"/>
    <col min="781" max="1028" width="9.140625" style="4"/>
    <col min="1029" max="1029" width="51.7109375" style="4" customWidth="1"/>
    <col min="1030" max="1035" width="9.140625" style="4"/>
    <col min="1036" max="1036" width="11.28515625" style="4" customWidth="1"/>
    <col min="1037" max="1284" width="9.140625" style="4"/>
    <col min="1285" max="1285" width="51.7109375" style="4" customWidth="1"/>
    <col min="1286" max="1291" width="9.140625" style="4"/>
    <col min="1292" max="1292" width="11.28515625" style="4" customWidth="1"/>
    <col min="1293" max="1540" width="9.140625" style="4"/>
    <col min="1541" max="1541" width="51.7109375" style="4" customWidth="1"/>
    <col min="1542" max="1547" width="9.140625" style="4"/>
    <col min="1548" max="1548" width="11.28515625" style="4" customWidth="1"/>
    <col min="1549" max="1796" width="9.140625" style="4"/>
    <col min="1797" max="1797" width="51.7109375" style="4" customWidth="1"/>
    <col min="1798" max="1803" width="9.140625" style="4"/>
    <col min="1804" max="1804" width="11.28515625" style="4" customWidth="1"/>
    <col min="1805" max="2052" width="9.140625" style="4"/>
    <col min="2053" max="2053" width="51.7109375" style="4" customWidth="1"/>
    <col min="2054" max="2059" width="9.140625" style="4"/>
    <col min="2060" max="2060" width="11.28515625" style="4" customWidth="1"/>
    <col min="2061" max="2308" width="9.140625" style="4"/>
    <col min="2309" max="2309" width="51.7109375" style="4" customWidth="1"/>
    <col min="2310" max="2315" width="9.140625" style="4"/>
    <col min="2316" max="2316" width="11.28515625" style="4" customWidth="1"/>
    <col min="2317" max="2564" width="9.140625" style="4"/>
    <col min="2565" max="2565" width="51.7109375" style="4" customWidth="1"/>
    <col min="2566" max="2571" width="9.140625" style="4"/>
    <col min="2572" max="2572" width="11.28515625" style="4" customWidth="1"/>
    <col min="2573" max="2820" width="9.140625" style="4"/>
    <col min="2821" max="2821" width="51.7109375" style="4" customWidth="1"/>
    <col min="2822" max="2827" width="9.140625" style="4"/>
    <col min="2828" max="2828" width="11.28515625" style="4" customWidth="1"/>
    <col min="2829" max="3076" width="9.140625" style="4"/>
    <col min="3077" max="3077" width="51.7109375" style="4" customWidth="1"/>
    <col min="3078" max="3083" width="9.140625" style="4"/>
    <col min="3084" max="3084" width="11.28515625" style="4" customWidth="1"/>
    <col min="3085" max="3332" width="9.140625" style="4"/>
    <col min="3333" max="3333" width="51.7109375" style="4" customWidth="1"/>
    <col min="3334" max="3339" width="9.140625" style="4"/>
    <col min="3340" max="3340" width="11.28515625" style="4" customWidth="1"/>
    <col min="3341" max="3588" width="9.140625" style="4"/>
    <col min="3589" max="3589" width="51.7109375" style="4" customWidth="1"/>
    <col min="3590" max="3595" width="9.140625" style="4"/>
    <col min="3596" max="3596" width="11.28515625" style="4" customWidth="1"/>
    <col min="3597" max="3844" width="9.140625" style="4"/>
    <col min="3845" max="3845" width="51.7109375" style="4" customWidth="1"/>
    <col min="3846" max="3851" width="9.140625" style="4"/>
    <col min="3852" max="3852" width="11.28515625" style="4" customWidth="1"/>
    <col min="3853" max="4100" width="9.140625" style="4"/>
    <col min="4101" max="4101" width="51.7109375" style="4" customWidth="1"/>
    <col min="4102" max="4107" width="9.140625" style="4"/>
    <col min="4108" max="4108" width="11.28515625" style="4" customWidth="1"/>
    <col min="4109" max="4356" width="9.140625" style="4"/>
    <col min="4357" max="4357" width="51.7109375" style="4" customWidth="1"/>
    <col min="4358" max="4363" width="9.140625" style="4"/>
    <col min="4364" max="4364" width="11.28515625" style="4" customWidth="1"/>
    <col min="4365" max="4612" width="9.140625" style="4"/>
    <col min="4613" max="4613" width="51.7109375" style="4" customWidth="1"/>
    <col min="4614" max="4619" width="9.140625" style="4"/>
    <col min="4620" max="4620" width="11.28515625" style="4" customWidth="1"/>
    <col min="4621" max="4868" width="9.140625" style="4"/>
    <col min="4869" max="4869" width="51.7109375" style="4" customWidth="1"/>
    <col min="4870" max="4875" width="9.140625" style="4"/>
    <col min="4876" max="4876" width="11.28515625" style="4" customWidth="1"/>
    <col min="4877" max="5124" width="9.140625" style="4"/>
    <col min="5125" max="5125" width="51.7109375" style="4" customWidth="1"/>
    <col min="5126" max="5131" width="9.140625" style="4"/>
    <col min="5132" max="5132" width="11.28515625" style="4" customWidth="1"/>
    <col min="5133" max="5380" width="9.140625" style="4"/>
    <col min="5381" max="5381" width="51.7109375" style="4" customWidth="1"/>
    <col min="5382" max="5387" width="9.140625" style="4"/>
    <col min="5388" max="5388" width="11.28515625" style="4" customWidth="1"/>
    <col min="5389" max="5636" width="9.140625" style="4"/>
    <col min="5637" max="5637" width="51.7109375" style="4" customWidth="1"/>
    <col min="5638" max="5643" width="9.140625" style="4"/>
    <col min="5644" max="5644" width="11.28515625" style="4" customWidth="1"/>
    <col min="5645" max="5892" width="9.140625" style="4"/>
    <col min="5893" max="5893" width="51.7109375" style="4" customWidth="1"/>
    <col min="5894" max="5899" width="9.140625" style="4"/>
    <col min="5900" max="5900" width="11.28515625" style="4" customWidth="1"/>
    <col min="5901" max="6148" width="9.140625" style="4"/>
    <col min="6149" max="6149" width="51.7109375" style="4" customWidth="1"/>
    <col min="6150" max="6155" width="9.140625" style="4"/>
    <col min="6156" max="6156" width="11.28515625" style="4" customWidth="1"/>
    <col min="6157" max="6404" width="9.140625" style="4"/>
    <col min="6405" max="6405" width="51.7109375" style="4" customWidth="1"/>
    <col min="6406" max="6411" width="9.140625" style="4"/>
    <col min="6412" max="6412" width="11.28515625" style="4" customWidth="1"/>
    <col min="6413" max="6660" width="9.140625" style="4"/>
    <col min="6661" max="6661" width="51.7109375" style="4" customWidth="1"/>
    <col min="6662" max="6667" width="9.140625" style="4"/>
    <col min="6668" max="6668" width="11.28515625" style="4" customWidth="1"/>
    <col min="6669" max="6916" width="9.140625" style="4"/>
    <col min="6917" max="6917" width="51.7109375" style="4" customWidth="1"/>
    <col min="6918" max="6923" width="9.140625" style="4"/>
    <col min="6924" max="6924" width="11.28515625" style="4" customWidth="1"/>
    <col min="6925" max="7172" width="9.140625" style="4"/>
    <col min="7173" max="7173" width="51.7109375" style="4" customWidth="1"/>
    <col min="7174" max="7179" width="9.140625" style="4"/>
    <col min="7180" max="7180" width="11.28515625" style="4" customWidth="1"/>
    <col min="7181" max="7428" width="9.140625" style="4"/>
    <col min="7429" max="7429" width="51.7109375" style="4" customWidth="1"/>
    <col min="7430" max="7435" width="9.140625" style="4"/>
    <col min="7436" max="7436" width="11.28515625" style="4" customWidth="1"/>
    <col min="7437" max="7684" width="9.140625" style="4"/>
    <col min="7685" max="7685" width="51.7109375" style="4" customWidth="1"/>
    <col min="7686" max="7691" width="9.140625" style="4"/>
    <col min="7692" max="7692" width="11.28515625" style="4" customWidth="1"/>
    <col min="7693" max="7940" width="9.140625" style="4"/>
    <col min="7941" max="7941" width="51.7109375" style="4" customWidth="1"/>
    <col min="7942" max="7947" width="9.140625" style="4"/>
    <col min="7948" max="7948" width="11.28515625" style="4" customWidth="1"/>
    <col min="7949" max="8196" width="9.140625" style="4"/>
    <col min="8197" max="8197" width="51.7109375" style="4" customWidth="1"/>
    <col min="8198" max="8203" width="9.140625" style="4"/>
    <col min="8204" max="8204" width="11.28515625" style="4" customWidth="1"/>
    <col min="8205" max="8452" width="9.140625" style="4"/>
    <col min="8453" max="8453" width="51.7109375" style="4" customWidth="1"/>
    <col min="8454" max="8459" width="9.140625" style="4"/>
    <col min="8460" max="8460" width="11.28515625" style="4" customWidth="1"/>
    <col min="8461" max="8708" width="9.140625" style="4"/>
    <col min="8709" max="8709" width="51.7109375" style="4" customWidth="1"/>
    <col min="8710" max="8715" width="9.140625" style="4"/>
    <col min="8716" max="8716" width="11.28515625" style="4" customWidth="1"/>
    <col min="8717" max="8964" width="9.140625" style="4"/>
    <col min="8965" max="8965" width="51.7109375" style="4" customWidth="1"/>
    <col min="8966" max="8971" width="9.140625" style="4"/>
    <col min="8972" max="8972" width="11.28515625" style="4" customWidth="1"/>
    <col min="8973" max="9220" width="9.140625" style="4"/>
    <col min="9221" max="9221" width="51.7109375" style="4" customWidth="1"/>
    <col min="9222" max="9227" width="9.140625" style="4"/>
    <col min="9228" max="9228" width="11.28515625" style="4" customWidth="1"/>
    <col min="9229" max="9476" width="9.140625" style="4"/>
    <col min="9477" max="9477" width="51.7109375" style="4" customWidth="1"/>
    <col min="9478" max="9483" width="9.140625" style="4"/>
    <col min="9484" max="9484" width="11.28515625" style="4" customWidth="1"/>
    <col min="9485" max="9732" width="9.140625" style="4"/>
    <col min="9733" max="9733" width="51.7109375" style="4" customWidth="1"/>
    <col min="9734" max="9739" width="9.140625" style="4"/>
    <col min="9740" max="9740" width="11.28515625" style="4" customWidth="1"/>
    <col min="9741" max="9988" width="9.140625" style="4"/>
    <col min="9989" max="9989" width="51.7109375" style="4" customWidth="1"/>
    <col min="9990" max="9995" width="9.140625" style="4"/>
    <col min="9996" max="9996" width="11.28515625" style="4" customWidth="1"/>
    <col min="9997" max="10244" width="9.140625" style="4"/>
    <col min="10245" max="10245" width="51.7109375" style="4" customWidth="1"/>
    <col min="10246" max="10251" width="9.140625" style="4"/>
    <col min="10252" max="10252" width="11.28515625" style="4" customWidth="1"/>
    <col min="10253" max="10500" width="9.140625" style="4"/>
    <col min="10501" max="10501" width="51.7109375" style="4" customWidth="1"/>
    <col min="10502" max="10507" width="9.140625" style="4"/>
    <col min="10508" max="10508" width="11.28515625" style="4" customWidth="1"/>
    <col min="10509" max="10756" width="9.140625" style="4"/>
    <col min="10757" max="10757" width="51.7109375" style="4" customWidth="1"/>
    <col min="10758" max="10763" width="9.140625" style="4"/>
    <col min="10764" max="10764" width="11.28515625" style="4" customWidth="1"/>
    <col min="10765" max="11012" width="9.140625" style="4"/>
    <col min="11013" max="11013" width="51.7109375" style="4" customWidth="1"/>
    <col min="11014" max="11019" width="9.140625" style="4"/>
    <col min="11020" max="11020" width="11.28515625" style="4" customWidth="1"/>
    <col min="11021" max="11268" width="9.140625" style="4"/>
    <col min="11269" max="11269" width="51.7109375" style="4" customWidth="1"/>
    <col min="11270" max="11275" width="9.140625" style="4"/>
    <col min="11276" max="11276" width="11.28515625" style="4" customWidth="1"/>
    <col min="11277" max="11524" width="9.140625" style="4"/>
    <col min="11525" max="11525" width="51.7109375" style="4" customWidth="1"/>
    <col min="11526" max="11531" width="9.140625" style="4"/>
    <col min="11532" max="11532" width="11.28515625" style="4" customWidth="1"/>
    <col min="11533" max="11780" width="9.140625" style="4"/>
    <col min="11781" max="11781" width="51.7109375" style="4" customWidth="1"/>
    <col min="11782" max="11787" width="9.140625" style="4"/>
    <col min="11788" max="11788" width="11.28515625" style="4" customWidth="1"/>
    <col min="11789" max="12036" width="9.140625" style="4"/>
    <col min="12037" max="12037" width="51.7109375" style="4" customWidth="1"/>
    <col min="12038" max="12043" width="9.140625" style="4"/>
    <col min="12044" max="12044" width="11.28515625" style="4" customWidth="1"/>
    <col min="12045" max="12292" width="9.140625" style="4"/>
    <col min="12293" max="12293" width="51.7109375" style="4" customWidth="1"/>
    <col min="12294" max="12299" width="9.140625" style="4"/>
    <col min="12300" max="12300" width="11.28515625" style="4" customWidth="1"/>
    <col min="12301" max="12548" width="9.140625" style="4"/>
    <col min="12549" max="12549" width="51.7109375" style="4" customWidth="1"/>
    <col min="12550" max="12555" width="9.140625" style="4"/>
    <col min="12556" max="12556" width="11.28515625" style="4" customWidth="1"/>
    <col min="12557" max="12804" width="9.140625" style="4"/>
    <col min="12805" max="12805" width="51.7109375" style="4" customWidth="1"/>
    <col min="12806" max="12811" width="9.140625" style="4"/>
    <col min="12812" max="12812" width="11.28515625" style="4" customWidth="1"/>
    <col min="12813" max="13060" width="9.140625" style="4"/>
    <col min="13061" max="13061" width="51.7109375" style="4" customWidth="1"/>
    <col min="13062" max="13067" width="9.140625" style="4"/>
    <col min="13068" max="13068" width="11.28515625" style="4" customWidth="1"/>
    <col min="13069" max="13316" width="9.140625" style="4"/>
    <col min="13317" max="13317" width="51.7109375" style="4" customWidth="1"/>
    <col min="13318" max="13323" width="9.140625" style="4"/>
    <col min="13324" max="13324" width="11.28515625" style="4" customWidth="1"/>
    <col min="13325" max="13572" width="9.140625" style="4"/>
    <col min="13573" max="13573" width="51.7109375" style="4" customWidth="1"/>
    <col min="13574" max="13579" width="9.140625" style="4"/>
    <col min="13580" max="13580" width="11.28515625" style="4" customWidth="1"/>
    <col min="13581" max="13828" width="9.140625" style="4"/>
    <col min="13829" max="13829" width="51.7109375" style="4" customWidth="1"/>
    <col min="13830" max="13835" width="9.140625" style="4"/>
    <col min="13836" max="13836" width="11.28515625" style="4" customWidth="1"/>
    <col min="13837" max="14084" width="9.140625" style="4"/>
    <col min="14085" max="14085" width="51.7109375" style="4" customWidth="1"/>
    <col min="14086" max="14091" width="9.140625" style="4"/>
    <col min="14092" max="14092" width="11.28515625" style="4" customWidth="1"/>
    <col min="14093" max="14340" width="9.140625" style="4"/>
    <col min="14341" max="14341" width="51.7109375" style="4" customWidth="1"/>
    <col min="14342" max="14347" width="9.140625" style="4"/>
    <col min="14348" max="14348" width="11.28515625" style="4" customWidth="1"/>
    <col min="14349" max="14596" width="9.140625" style="4"/>
    <col min="14597" max="14597" width="51.7109375" style="4" customWidth="1"/>
    <col min="14598" max="14603" width="9.140625" style="4"/>
    <col min="14604" max="14604" width="11.28515625" style="4" customWidth="1"/>
    <col min="14605" max="14852" width="9.140625" style="4"/>
    <col min="14853" max="14853" width="51.7109375" style="4" customWidth="1"/>
    <col min="14854" max="14859" width="9.140625" style="4"/>
    <col min="14860" max="14860" width="11.28515625" style="4" customWidth="1"/>
    <col min="14861" max="15108" width="9.140625" style="4"/>
    <col min="15109" max="15109" width="51.7109375" style="4" customWidth="1"/>
    <col min="15110" max="15115" width="9.140625" style="4"/>
    <col min="15116" max="15116" width="11.28515625" style="4" customWidth="1"/>
    <col min="15117" max="15364" width="9.140625" style="4"/>
    <col min="15365" max="15365" width="51.7109375" style="4" customWidth="1"/>
    <col min="15366" max="15371" width="9.140625" style="4"/>
    <col min="15372" max="15372" width="11.28515625" style="4" customWidth="1"/>
    <col min="15373" max="15620" width="9.140625" style="4"/>
    <col min="15621" max="15621" width="51.7109375" style="4" customWidth="1"/>
    <col min="15622" max="15627" width="9.140625" style="4"/>
    <col min="15628" max="15628" width="11.28515625" style="4" customWidth="1"/>
    <col min="15629" max="15876" width="9.140625" style="4"/>
    <col min="15877" max="15877" width="51.7109375" style="4" customWidth="1"/>
    <col min="15878" max="15883" width="9.140625" style="4"/>
    <col min="15884" max="15884" width="11.28515625" style="4" customWidth="1"/>
    <col min="15885" max="16132" width="9.140625" style="4"/>
    <col min="16133" max="16133" width="51.7109375" style="4" customWidth="1"/>
    <col min="16134" max="16139" width="9.140625" style="4"/>
    <col min="16140" max="16140" width="11.28515625" style="4" customWidth="1"/>
    <col min="16141" max="16384" width="9.140625" style="4"/>
  </cols>
  <sheetData>
    <row r="1" spans="1:16" x14ac:dyDescent="0.25">
      <c r="A1" s="1"/>
      <c r="B1" s="1"/>
      <c r="C1" s="1"/>
      <c r="D1" s="1"/>
      <c r="E1" s="1"/>
      <c r="F1" s="1"/>
      <c r="G1" s="1"/>
      <c r="H1" s="1"/>
      <c r="I1" s="1"/>
      <c r="J1" s="1"/>
      <c r="K1" s="1"/>
      <c r="L1" s="2" t="s">
        <v>0</v>
      </c>
      <c r="M1" s="3">
        <f>EBNUMBER</f>
        <v>0</v>
      </c>
    </row>
    <row r="2" spans="1:16" x14ac:dyDescent="0.25">
      <c r="A2" s="1"/>
      <c r="B2" s="1"/>
      <c r="C2" s="1"/>
      <c r="D2" s="1"/>
      <c r="E2" s="1"/>
      <c r="F2" s="1"/>
      <c r="G2" s="1"/>
      <c r="H2" s="1"/>
      <c r="I2" s="1"/>
      <c r="J2" s="1"/>
      <c r="K2" s="1"/>
      <c r="L2" s="2" t="s">
        <v>1</v>
      </c>
      <c r="M2" s="5"/>
    </row>
    <row r="3" spans="1:16" x14ac:dyDescent="0.25">
      <c r="A3" s="1"/>
      <c r="B3" s="1"/>
      <c r="C3" s="1"/>
      <c r="D3" s="1"/>
      <c r="E3" s="1"/>
      <c r="F3" s="1"/>
      <c r="G3" s="1"/>
      <c r="H3" s="1"/>
      <c r="I3" s="1"/>
      <c r="J3" s="1"/>
      <c r="K3" s="1"/>
      <c r="L3" s="2" t="s">
        <v>2</v>
      </c>
      <c r="M3" s="5"/>
    </row>
    <row r="4" spans="1:16" x14ac:dyDescent="0.25">
      <c r="A4" s="1"/>
      <c r="B4" s="1"/>
      <c r="C4" s="1"/>
      <c r="D4" s="1"/>
      <c r="E4" s="1"/>
      <c r="F4" s="1"/>
      <c r="G4" s="1"/>
      <c r="H4" s="1"/>
      <c r="I4" s="1"/>
      <c r="J4" s="1"/>
      <c r="K4" s="1"/>
      <c r="L4" s="2" t="s">
        <v>3</v>
      </c>
      <c r="M4" s="5"/>
    </row>
    <row r="5" spans="1:16" x14ac:dyDescent="0.25">
      <c r="A5" s="1"/>
      <c r="B5" s="1"/>
      <c r="C5" s="1"/>
      <c r="D5" s="1"/>
      <c r="E5" s="1"/>
      <c r="F5" s="1"/>
      <c r="G5" s="1"/>
      <c r="H5" s="1"/>
      <c r="I5" s="1"/>
      <c r="J5" s="1"/>
      <c r="K5" s="1"/>
      <c r="L5" s="2" t="s">
        <v>4</v>
      </c>
      <c r="M5" s="6"/>
    </row>
    <row r="6" spans="1:16" x14ac:dyDescent="0.25">
      <c r="A6" s="1"/>
      <c r="B6" s="1"/>
      <c r="C6" s="1"/>
      <c r="D6" s="1"/>
      <c r="E6" s="1"/>
      <c r="F6" s="1"/>
      <c r="G6" s="1"/>
      <c r="H6" s="1"/>
      <c r="I6" s="1"/>
      <c r="J6" s="1"/>
      <c r="K6" s="1"/>
      <c r="L6" s="2"/>
      <c r="M6" s="3"/>
    </row>
    <row r="7" spans="1:16" x14ac:dyDescent="0.25">
      <c r="A7" s="1"/>
      <c r="B7" s="1"/>
      <c r="C7" s="1"/>
      <c r="D7" s="1"/>
      <c r="E7" s="1"/>
      <c r="F7" s="1"/>
      <c r="G7" s="1"/>
      <c r="H7" s="1"/>
      <c r="I7" s="1"/>
      <c r="J7" s="1"/>
      <c r="K7" s="1"/>
      <c r="L7" s="2" t="s">
        <v>5</v>
      </c>
      <c r="M7" s="6"/>
    </row>
    <row r="8" spans="1:16" x14ac:dyDescent="0.25">
      <c r="A8" s="1"/>
      <c r="B8" s="1"/>
      <c r="C8" s="1"/>
      <c r="D8" s="1"/>
      <c r="E8" s="1"/>
      <c r="F8" s="1"/>
      <c r="G8" s="1"/>
      <c r="H8" s="1"/>
      <c r="I8" s="1"/>
      <c r="J8" s="1"/>
      <c r="K8" s="1"/>
      <c r="L8" s="1"/>
      <c r="M8" s="1"/>
    </row>
    <row r="9" spans="1:16" ht="18" x14ac:dyDescent="0.25">
      <c r="A9" s="37" t="s">
        <v>6</v>
      </c>
      <c r="B9" s="38"/>
      <c r="C9" s="38"/>
      <c r="D9" s="38"/>
      <c r="E9" s="38"/>
      <c r="F9" s="38"/>
      <c r="G9" s="38"/>
      <c r="H9" s="38"/>
      <c r="I9" s="38"/>
      <c r="J9" s="38"/>
      <c r="K9" s="38"/>
      <c r="L9" s="38"/>
      <c r="M9" s="38"/>
    </row>
    <row r="10" spans="1:16" ht="18" x14ac:dyDescent="0.25">
      <c r="A10" s="37" t="s">
        <v>7</v>
      </c>
      <c r="B10" s="39"/>
      <c r="C10" s="39"/>
      <c r="D10" s="39"/>
      <c r="E10" s="39"/>
      <c r="F10" s="39"/>
      <c r="G10" s="39"/>
      <c r="H10" s="39"/>
      <c r="I10" s="39"/>
      <c r="J10" s="39"/>
      <c r="K10" s="39"/>
      <c r="L10" s="39"/>
      <c r="M10" s="39"/>
    </row>
    <row r="11" spans="1:16" ht="18" x14ac:dyDescent="0.25">
      <c r="A11" s="37" t="s">
        <v>8</v>
      </c>
      <c r="B11" s="39"/>
      <c r="C11" s="39"/>
      <c r="D11" s="39"/>
      <c r="E11" s="39"/>
      <c r="F11" s="39"/>
      <c r="G11" s="39"/>
      <c r="H11" s="39"/>
      <c r="I11" s="39"/>
      <c r="J11" s="39"/>
      <c r="K11" s="39"/>
      <c r="L11" s="39"/>
      <c r="M11" s="39"/>
    </row>
    <row r="12" spans="1:16" x14ac:dyDescent="0.25">
      <c r="A12" s="1"/>
      <c r="B12" s="1"/>
      <c r="C12" s="1"/>
      <c r="D12" s="1"/>
      <c r="E12" s="1"/>
      <c r="F12" s="1"/>
      <c r="G12" s="1"/>
      <c r="H12" s="1"/>
      <c r="I12" s="1"/>
      <c r="J12" s="1"/>
      <c r="K12" s="1"/>
      <c r="L12" s="1"/>
      <c r="M12" s="1"/>
    </row>
    <row r="13" spans="1:16" s="8" customFormat="1" ht="36" customHeight="1" x14ac:dyDescent="0.25">
      <c r="A13" s="40" t="s">
        <v>9</v>
      </c>
      <c r="B13" s="40"/>
      <c r="C13" s="40"/>
      <c r="D13" s="40"/>
      <c r="E13" s="40"/>
      <c r="F13" s="40"/>
      <c r="G13" s="40"/>
      <c r="H13" s="40"/>
      <c r="I13" s="40"/>
      <c r="J13" s="40"/>
      <c r="K13" s="40"/>
      <c r="L13" s="40"/>
      <c r="M13" s="40"/>
      <c r="N13" s="7"/>
      <c r="O13" s="7"/>
      <c r="P13" s="7"/>
    </row>
    <row r="14" spans="1:16" x14ac:dyDescent="0.25">
      <c r="A14" s="9"/>
      <c r="B14" s="9"/>
      <c r="C14" s="9"/>
      <c r="D14" s="9"/>
      <c r="E14" s="9"/>
      <c r="F14" s="9"/>
      <c r="G14" s="9"/>
      <c r="H14" s="9"/>
      <c r="I14" s="9"/>
      <c r="J14" s="9"/>
      <c r="K14" s="9"/>
      <c r="L14" s="9"/>
      <c r="M14" s="9"/>
      <c r="N14" s="10"/>
      <c r="O14" s="10"/>
    </row>
    <row r="15" spans="1:16" x14ac:dyDescent="0.25">
      <c r="A15" s="41"/>
      <c r="B15" s="41"/>
      <c r="C15" s="41"/>
      <c r="D15" s="41"/>
      <c r="E15" s="41"/>
      <c r="F15" s="41"/>
      <c r="G15" s="41"/>
      <c r="H15" s="41"/>
      <c r="I15" s="41"/>
      <c r="J15" s="41"/>
      <c r="K15" s="41"/>
      <c r="L15" s="41"/>
      <c r="M15" s="41"/>
      <c r="N15" s="10"/>
      <c r="O15" s="10"/>
    </row>
    <row r="16" spans="1:16" x14ac:dyDescent="0.25">
      <c r="A16" s="9"/>
      <c r="B16" s="9"/>
      <c r="C16" s="9"/>
      <c r="D16" s="9"/>
      <c r="E16" s="9"/>
      <c r="F16" s="9"/>
      <c r="G16" s="9"/>
      <c r="H16" s="9"/>
      <c r="I16" s="9"/>
      <c r="J16" s="9"/>
      <c r="K16" s="9"/>
      <c r="L16" s="9"/>
      <c r="M16" s="9"/>
      <c r="N16" s="10"/>
      <c r="O16" s="10"/>
    </row>
    <row r="17" spans="1:11" ht="39" x14ac:dyDescent="0.25">
      <c r="A17" s="9"/>
      <c r="B17" s="11" t="s">
        <v>10</v>
      </c>
      <c r="C17" s="11">
        <v>2013</v>
      </c>
      <c r="D17" s="11">
        <v>2014</v>
      </c>
      <c r="E17" s="11">
        <v>2015</v>
      </c>
      <c r="F17" s="11">
        <v>2016</v>
      </c>
      <c r="G17" s="11">
        <v>2017</v>
      </c>
      <c r="H17" s="11">
        <v>2018</v>
      </c>
      <c r="I17" s="11">
        <v>2019</v>
      </c>
      <c r="J17" s="11" t="s">
        <v>11</v>
      </c>
      <c r="K17" s="10"/>
    </row>
    <row r="18" spans="1:11" ht="25.5" x14ac:dyDescent="0.25">
      <c r="A18" s="12" t="s">
        <v>12</v>
      </c>
      <c r="B18" s="13" t="s">
        <v>13</v>
      </c>
      <c r="C18" s="13" t="s">
        <v>13</v>
      </c>
      <c r="D18" s="13" t="s">
        <v>13</v>
      </c>
      <c r="E18" s="14" t="s">
        <v>14</v>
      </c>
      <c r="F18" s="14" t="s">
        <v>15</v>
      </c>
      <c r="G18" s="14" t="s">
        <v>15</v>
      </c>
      <c r="H18" s="14" t="s">
        <v>15</v>
      </c>
      <c r="I18" s="14" t="s">
        <v>15</v>
      </c>
      <c r="J18" s="14" t="s">
        <v>15</v>
      </c>
      <c r="K18" s="10"/>
    </row>
    <row r="19" spans="1:11" x14ac:dyDescent="0.25">
      <c r="A19" s="12"/>
      <c r="B19" s="13" t="s">
        <v>16</v>
      </c>
      <c r="C19" s="13" t="s">
        <v>16</v>
      </c>
      <c r="D19" s="13" t="s">
        <v>16</v>
      </c>
      <c r="E19" s="13" t="s">
        <v>16</v>
      </c>
      <c r="F19" s="13" t="s">
        <v>16</v>
      </c>
      <c r="G19" s="13" t="s">
        <v>16</v>
      </c>
      <c r="H19" s="13" t="s">
        <v>16</v>
      </c>
      <c r="I19" s="13" t="s">
        <v>17</v>
      </c>
      <c r="J19" s="13" t="s">
        <v>17</v>
      </c>
      <c r="K19" s="10"/>
    </row>
    <row r="20" spans="1:11" x14ac:dyDescent="0.25">
      <c r="A20" s="9"/>
      <c r="B20" s="15"/>
      <c r="C20" s="16" t="s">
        <v>18</v>
      </c>
      <c r="D20" s="16" t="s">
        <v>18</v>
      </c>
      <c r="E20" s="16"/>
      <c r="F20" s="16" t="s">
        <v>18</v>
      </c>
      <c r="G20" s="16"/>
      <c r="H20" s="16"/>
      <c r="I20" s="16"/>
      <c r="J20" s="16"/>
      <c r="K20" s="10"/>
    </row>
    <row r="21" spans="1:11" x14ac:dyDescent="0.25">
      <c r="A21" s="12" t="s">
        <v>19</v>
      </c>
      <c r="B21" s="42"/>
      <c r="C21" s="42"/>
      <c r="D21" s="42"/>
      <c r="E21" s="42"/>
      <c r="F21" s="42"/>
      <c r="G21" s="42"/>
      <c r="H21" s="42"/>
      <c r="I21" s="42"/>
      <c r="J21" s="43"/>
      <c r="K21" s="10"/>
    </row>
    <row r="22" spans="1:11" x14ac:dyDescent="0.25">
      <c r="A22" s="17" t="s">
        <v>20</v>
      </c>
      <c r="B22" s="18"/>
      <c r="C22" s="19">
        <v>550318</v>
      </c>
      <c r="D22" s="20">
        <f>+C25</f>
        <v>494634.99999999994</v>
      </c>
      <c r="E22" s="20">
        <f>+D25</f>
        <v>512585.99999999988</v>
      </c>
      <c r="F22" s="20">
        <f>+E25</f>
        <v>497402.99999999994</v>
      </c>
      <c r="G22" s="20">
        <f t="shared" ref="G22:I22" si="0">+F25</f>
        <v>465527.99999999994</v>
      </c>
      <c r="H22" s="20">
        <f t="shared" si="0"/>
        <v>469276.99999999994</v>
      </c>
      <c r="I22" s="20">
        <f t="shared" si="0"/>
        <v>460953.99999999994</v>
      </c>
      <c r="J22" s="21"/>
      <c r="K22" s="10"/>
    </row>
    <row r="23" spans="1:11" x14ac:dyDescent="0.25">
      <c r="A23" s="17" t="s">
        <v>21</v>
      </c>
      <c r="B23" s="18"/>
      <c r="C23" s="19">
        <v>25452.45</v>
      </c>
      <c r="D23" s="19">
        <v>79384.53</v>
      </c>
      <c r="E23" s="19">
        <v>38166.67</v>
      </c>
      <c r="F23" s="19">
        <v>19822.25</v>
      </c>
      <c r="G23" s="19">
        <v>52147.21</v>
      </c>
      <c r="H23" s="19">
        <v>41247.14</v>
      </c>
      <c r="I23" s="19">
        <f>121554-5000</f>
        <v>116554</v>
      </c>
      <c r="J23" s="21"/>
      <c r="K23" s="10"/>
    </row>
    <row r="24" spans="1:11" x14ac:dyDescent="0.25">
      <c r="A24" s="17" t="s">
        <v>22</v>
      </c>
      <c r="B24" s="18"/>
      <c r="C24" s="19">
        <v>-81135.45</v>
      </c>
      <c r="D24" s="19">
        <v>-61433.53</v>
      </c>
      <c r="E24" s="19">
        <v>-53349.67</v>
      </c>
      <c r="F24" s="19">
        <v>-51697.25</v>
      </c>
      <c r="G24" s="19">
        <v>-48398.21</v>
      </c>
      <c r="H24" s="19">
        <v>-49570.14</v>
      </c>
      <c r="I24" s="19">
        <f>-45176+2000</f>
        <v>-43176</v>
      </c>
      <c r="J24" s="21"/>
      <c r="K24" s="10"/>
    </row>
    <row r="25" spans="1:11" x14ac:dyDescent="0.25">
      <c r="A25" s="22" t="s">
        <v>23</v>
      </c>
      <c r="B25" s="18"/>
      <c r="C25" s="20">
        <f>C22+C23+C24</f>
        <v>494634.99999999994</v>
      </c>
      <c r="D25" s="20">
        <f>D22+D23+D24</f>
        <v>512585.99999999988</v>
      </c>
      <c r="E25" s="20">
        <f>E22+E23+E24</f>
        <v>497402.99999999994</v>
      </c>
      <c r="F25" s="20">
        <f t="shared" ref="F25:I25" si="1">F22+F23+F24</f>
        <v>465527.99999999994</v>
      </c>
      <c r="G25" s="20">
        <f t="shared" si="1"/>
        <v>469276.99999999994</v>
      </c>
      <c r="H25" s="20">
        <f t="shared" si="1"/>
        <v>460953.99999999994</v>
      </c>
      <c r="I25" s="20">
        <f t="shared" si="1"/>
        <v>534332</v>
      </c>
      <c r="J25" s="21"/>
      <c r="K25" s="10"/>
    </row>
    <row r="26" spans="1:11" x14ac:dyDescent="0.25">
      <c r="A26" s="9"/>
      <c r="B26" s="44"/>
      <c r="C26" s="44"/>
      <c r="D26" s="44"/>
      <c r="E26" s="44"/>
      <c r="F26" s="44"/>
      <c r="G26" s="44"/>
      <c r="H26" s="44"/>
      <c r="I26" s="44"/>
      <c r="J26" s="45"/>
      <c r="K26" s="10"/>
    </row>
    <row r="27" spans="1:11" x14ac:dyDescent="0.25">
      <c r="A27" s="23" t="s">
        <v>24</v>
      </c>
      <c r="B27" s="46"/>
      <c r="C27" s="46"/>
      <c r="D27" s="46"/>
      <c r="E27" s="46"/>
      <c r="F27" s="46"/>
      <c r="G27" s="46"/>
      <c r="H27" s="46"/>
      <c r="I27" s="46"/>
      <c r="J27" s="47"/>
      <c r="K27" s="10"/>
    </row>
    <row r="28" spans="1:11" x14ac:dyDescent="0.25">
      <c r="A28" s="17" t="s">
        <v>25</v>
      </c>
      <c r="B28" s="21"/>
      <c r="C28" s="24">
        <v>550318</v>
      </c>
      <c r="D28" s="20">
        <f>+C31</f>
        <v>513788.99999999994</v>
      </c>
      <c r="E28" s="20">
        <f>+D31</f>
        <v>534869.99999999988</v>
      </c>
      <c r="F28" s="20">
        <f>+E31</f>
        <v>521136.99999999994</v>
      </c>
      <c r="G28" s="20">
        <f t="shared" ref="G28:I28" si="2">+F31</f>
        <v>488722.25</v>
      </c>
      <c r="H28" s="20">
        <f t="shared" si="2"/>
        <v>493545.04</v>
      </c>
      <c r="I28" s="20">
        <f t="shared" si="2"/>
        <v>489080.45999999996</v>
      </c>
      <c r="J28" s="21"/>
      <c r="K28" s="10"/>
    </row>
    <row r="29" spans="1:11" x14ac:dyDescent="0.25">
      <c r="A29" s="17" t="s">
        <v>21</v>
      </c>
      <c r="B29" s="21"/>
      <c r="C29" s="19">
        <v>25452.45</v>
      </c>
      <c r="D29" s="19">
        <v>79384.53</v>
      </c>
      <c r="E29" s="19">
        <v>38166.67</v>
      </c>
      <c r="F29" s="19">
        <f>19822.25</f>
        <v>19822.25</v>
      </c>
      <c r="G29" s="19">
        <f>52147.21</f>
        <v>52147.21</v>
      </c>
      <c r="H29" s="19">
        <f>41247.14</f>
        <v>41247.14</v>
      </c>
      <c r="I29" s="19">
        <f>121554.15-5000</f>
        <v>116554.15</v>
      </c>
      <c r="J29" s="21"/>
      <c r="K29" s="10"/>
    </row>
    <row r="30" spans="1:11" x14ac:dyDescent="0.25">
      <c r="A30" s="17" t="s">
        <v>22</v>
      </c>
      <c r="B30" s="21"/>
      <c r="C30" s="19">
        <v>-61981.45</v>
      </c>
      <c r="D30" s="19">
        <v>-58303.53</v>
      </c>
      <c r="E30" s="19">
        <v>-51899.67</v>
      </c>
      <c r="F30" s="19">
        <f>-52237</f>
        <v>-52237</v>
      </c>
      <c r="G30" s="19">
        <f>-47324.42</f>
        <v>-47324.42</v>
      </c>
      <c r="H30" s="19">
        <f>-45711.72</f>
        <v>-45711.72</v>
      </c>
      <c r="I30" s="19">
        <f>-40127.54+2000</f>
        <v>-38127.54</v>
      </c>
      <c r="J30" s="21"/>
      <c r="K30" s="10"/>
    </row>
    <row r="31" spans="1:11" x14ac:dyDescent="0.25">
      <c r="A31" s="22" t="s">
        <v>26</v>
      </c>
      <c r="B31" s="21"/>
      <c r="C31" s="20">
        <f>SUM(C28:C30)</f>
        <v>513788.99999999994</v>
      </c>
      <c r="D31" s="20">
        <f>SUM(D28:D30)</f>
        <v>534869.99999999988</v>
      </c>
      <c r="E31" s="20">
        <f>SUM(E28:E30)</f>
        <v>521136.99999999994</v>
      </c>
      <c r="F31" s="20">
        <f>SUM(F28:F30)</f>
        <v>488722.25</v>
      </c>
      <c r="G31" s="20">
        <f t="shared" ref="G31:I31" si="3">SUM(G28:G30)</f>
        <v>493545.04</v>
      </c>
      <c r="H31" s="20">
        <f t="shared" si="3"/>
        <v>489080.45999999996</v>
      </c>
      <c r="I31" s="20">
        <f t="shared" si="3"/>
        <v>567507.06999999995</v>
      </c>
      <c r="J31" s="21"/>
      <c r="K31" s="10"/>
    </row>
    <row r="32" spans="1:11" x14ac:dyDescent="0.25">
      <c r="A32" s="9"/>
      <c r="B32" s="42"/>
      <c r="C32" s="42"/>
      <c r="D32" s="42"/>
      <c r="E32" s="42"/>
      <c r="F32" s="42"/>
      <c r="G32" s="42"/>
      <c r="H32" s="42"/>
      <c r="I32" s="42"/>
      <c r="J32" s="43"/>
      <c r="K32" s="10"/>
    </row>
    <row r="33" spans="1:15" ht="26.25" x14ac:dyDescent="0.25">
      <c r="A33" s="25" t="s">
        <v>27</v>
      </c>
      <c r="B33" s="21"/>
      <c r="C33" s="20">
        <f>C25-C31</f>
        <v>-19154</v>
      </c>
      <c r="D33" s="20">
        <f>D25-D31</f>
        <v>-22284</v>
      </c>
      <c r="E33" s="20">
        <f>E25-E31</f>
        <v>-23734</v>
      </c>
      <c r="F33" s="20">
        <f>F25-F31</f>
        <v>-23194.250000000058</v>
      </c>
      <c r="G33" s="20">
        <f t="shared" ref="G33:I33" si="4">G25-G31</f>
        <v>-24268.040000000037</v>
      </c>
      <c r="H33" s="20">
        <f t="shared" si="4"/>
        <v>-28126.460000000021</v>
      </c>
      <c r="I33" s="20">
        <f t="shared" si="4"/>
        <v>-33175.069999999949</v>
      </c>
      <c r="J33" s="21"/>
      <c r="K33" s="10"/>
    </row>
    <row r="34" spans="1:15" x14ac:dyDescent="0.25">
      <c r="A34" s="12"/>
      <c r="B34" s="9"/>
      <c r="C34" s="26"/>
      <c r="D34" s="26"/>
      <c r="E34" s="26"/>
      <c r="F34" s="26"/>
      <c r="G34" s="26"/>
      <c r="H34" s="26"/>
      <c r="I34" s="26"/>
      <c r="J34" s="26"/>
      <c r="K34" s="26"/>
      <c r="L34" s="26"/>
      <c r="M34" s="9"/>
      <c r="N34" s="10"/>
      <c r="O34" s="10"/>
    </row>
    <row r="35" spans="1:15" x14ac:dyDescent="0.25">
      <c r="A35" s="12"/>
      <c r="B35" s="9"/>
      <c r="C35" s="26"/>
      <c r="D35" s="26"/>
      <c r="E35" s="26"/>
      <c r="F35" s="26"/>
      <c r="G35" s="26"/>
      <c r="H35" s="26"/>
      <c r="I35" s="26"/>
      <c r="J35" s="26"/>
      <c r="K35" s="26"/>
      <c r="L35" s="26"/>
      <c r="M35" s="9"/>
      <c r="N35" s="10"/>
      <c r="O35" s="10"/>
    </row>
    <row r="36" spans="1:15" x14ac:dyDescent="0.25">
      <c r="A36" s="12" t="s">
        <v>28</v>
      </c>
      <c r="B36" s="9"/>
      <c r="C36" s="26"/>
      <c r="D36" s="26"/>
      <c r="E36" s="26"/>
      <c r="F36" s="26"/>
      <c r="G36" s="26"/>
      <c r="H36" s="26"/>
      <c r="I36" s="26"/>
      <c r="J36" s="26"/>
      <c r="K36" s="26"/>
      <c r="L36" s="26"/>
      <c r="M36" s="9"/>
      <c r="N36" s="10"/>
      <c r="O36" s="10"/>
    </row>
    <row r="37" spans="1:15" x14ac:dyDescent="0.25">
      <c r="A37" s="27" t="s">
        <v>29</v>
      </c>
      <c r="B37" s="28"/>
      <c r="C37" s="28"/>
      <c r="D37" s="28"/>
      <c r="E37" s="28"/>
      <c r="F37" s="28"/>
      <c r="G37" s="28"/>
      <c r="H37" s="28"/>
      <c r="I37" s="28"/>
      <c r="J37" s="29">
        <f>IF(ISERROR(I33), 0, I33)</f>
        <v>-33175.069999999949</v>
      </c>
      <c r="K37" s="9"/>
      <c r="L37" s="30" t="s">
        <v>30</v>
      </c>
      <c r="M37" s="31">
        <v>5.3199999999999997E-2</v>
      </c>
      <c r="N37" s="10"/>
      <c r="O37" s="10"/>
    </row>
    <row r="38" spans="1:15" ht="26.25" customHeight="1" x14ac:dyDescent="0.25">
      <c r="A38" s="27" t="s">
        <v>31</v>
      </c>
      <c r="B38" s="28"/>
      <c r="C38" s="28"/>
      <c r="D38" s="28"/>
      <c r="E38" s="28"/>
      <c r="F38" s="28"/>
      <c r="G38" s="28"/>
      <c r="H38" s="28"/>
      <c r="I38" s="28"/>
      <c r="J38" s="29">
        <f>I33*M37*M38</f>
        <v>-3529.8274479999945</v>
      </c>
      <c r="K38" s="48" t="s">
        <v>32</v>
      </c>
      <c r="L38" s="48"/>
      <c r="M38" s="49">
        <v>2</v>
      </c>
      <c r="N38" s="32"/>
      <c r="O38" s="10"/>
    </row>
    <row r="39" spans="1:15" x14ac:dyDescent="0.25">
      <c r="A39" s="33" t="s">
        <v>33</v>
      </c>
      <c r="B39" s="34"/>
      <c r="C39" s="34"/>
      <c r="D39" s="34"/>
      <c r="E39" s="34"/>
      <c r="F39" s="34"/>
      <c r="G39" s="34"/>
      <c r="H39" s="34"/>
      <c r="I39" s="34"/>
      <c r="J39" s="35">
        <f>J37+J38</f>
        <v>-36704.897447999945</v>
      </c>
      <c r="K39" s="48"/>
      <c r="L39" s="48"/>
      <c r="M39" s="50"/>
      <c r="N39" s="10"/>
      <c r="O39" s="10"/>
    </row>
    <row r="40" spans="1:15" x14ac:dyDescent="0.25">
      <c r="A40" s="12"/>
      <c r="B40" s="9"/>
      <c r="C40" s="9"/>
      <c r="D40" s="9"/>
      <c r="E40" s="9"/>
      <c r="F40" s="9"/>
      <c r="G40" s="9"/>
      <c r="H40" s="9"/>
      <c r="I40" s="9"/>
      <c r="J40" s="36"/>
      <c r="K40" s="9"/>
      <c r="L40" s="9"/>
      <c r="M40" s="9"/>
      <c r="N40" s="10"/>
      <c r="O40" s="10"/>
    </row>
    <row r="41" spans="1:15" x14ac:dyDescent="0.25">
      <c r="A41" s="12"/>
      <c r="B41" s="9"/>
      <c r="C41" s="9"/>
      <c r="D41" s="9"/>
      <c r="E41" s="9"/>
      <c r="F41" s="9"/>
      <c r="G41" s="9"/>
      <c r="H41" s="9"/>
      <c r="I41" s="9"/>
      <c r="J41" s="36"/>
      <c r="K41" s="9"/>
      <c r="L41" s="9"/>
      <c r="M41" s="9"/>
      <c r="N41" s="10"/>
      <c r="O41" s="10"/>
    </row>
  </sheetData>
  <mergeCells count="10">
    <mergeCell ref="B21:J21"/>
    <mergeCell ref="B26:J27"/>
    <mergeCell ref="B32:J32"/>
    <mergeCell ref="K38:L39"/>
    <mergeCell ref="M38:M39"/>
    <mergeCell ref="A9:M9"/>
    <mergeCell ref="A10:M10"/>
    <mergeCell ref="A11:M11"/>
    <mergeCell ref="A13:M13"/>
    <mergeCell ref="A15:M15"/>
  </mergeCells>
  <dataValidations count="1">
    <dataValidation allowBlank="1" showInputMessage="1" showErrorMessage="1" promptTitle="Date Format" prompt="E.g:  &quot;August 1, 2011&quot;" sqref="WVQ983008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F65504:I65504 JE65504 TA65504 ACW65504 AMS65504 AWO65504 BGK65504 BQG65504 CAC65504 CJY65504 CTU65504 DDQ65504 DNM65504 DXI65504 EHE65504 ERA65504 FAW65504 FKS65504 FUO65504 GEK65504 GOG65504 GYC65504 HHY65504 HRU65504 IBQ65504 ILM65504 IVI65504 JFE65504 JPA65504 JYW65504 KIS65504 KSO65504 LCK65504 LMG65504 LWC65504 MFY65504 MPU65504 MZQ65504 NJM65504 NTI65504 ODE65504 ONA65504 OWW65504 PGS65504 PQO65504 QAK65504 QKG65504 QUC65504 RDY65504 RNU65504 RXQ65504 SHM65504 SRI65504 TBE65504 TLA65504 TUW65504 UES65504 UOO65504 UYK65504 VIG65504 VSC65504 WBY65504 WLU65504 WVQ65504 F131040:I131040 JE131040 TA131040 ACW131040 AMS131040 AWO131040 BGK131040 BQG131040 CAC131040 CJY131040 CTU131040 DDQ131040 DNM131040 DXI131040 EHE131040 ERA131040 FAW131040 FKS131040 FUO131040 GEK131040 GOG131040 GYC131040 HHY131040 HRU131040 IBQ131040 ILM131040 IVI131040 JFE131040 JPA131040 JYW131040 KIS131040 KSO131040 LCK131040 LMG131040 LWC131040 MFY131040 MPU131040 MZQ131040 NJM131040 NTI131040 ODE131040 ONA131040 OWW131040 PGS131040 PQO131040 QAK131040 QKG131040 QUC131040 RDY131040 RNU131040 RXQ131040 SHM131040 SRI131040 TBE131040 TLA131040 TUW131040 UES131040 UOO131040 UYK131040 VIG131040 VSC131040 WBY131040 WLU131040 WVQ131040 F196576:I196576 JE196576 TA196576 ACW196576 AMS196576 AWO196576 BGK196576 BQG196576 CAC196576 CJY196576 CTU196576 DDQ196576 DNM196576 DXI196576 EHE196576 ERA196576 FAW196576 FKS196576 FUO196576 GEK196576 GOG196576 GYC196576 HHY196576 HRU196576 IBQ196576 ILM196576 IVI196576 JFE196576 JPA196576 JYW196576 KIS196576 KSO196576 LCK196576 LMG196576 LWC196576 MFY196576 MPU196576 MZQ196576 NJM196576 NTI196576 ODE196576 ONA196576 OWW196576 PGS196576 PQO196576 QAK196576 QKG196576 QUC196576 RDY196576 RNU196576 RXQ196576 SHM196576 SRI196576 TBE196576 TLA196576 TUW196576 UES196576 UOO196576 UYK196576 VIG196576 VSC196576 WBY196576 WLU196576 WVQ196576 F262112:I262112 JE262112 TA262112 ACW262112 AMS262112 AWO262112 BGK262112 BQG262112 CAC262112 CJY262112 CTU262112 DDQ262112 DNM262112 DXI262112 EHE262112 ERA262112 FAW262112 FKS262112 FUO262112 GEK262112 GOG262112 GYC262112 HHY262112 HRU262112 IBQ262112 ILM262112 IVI262112 JFE262112 JPA262112 JYW262112 KIS262112 KSO262112 LCK262112 LMG262112 LWC262112 MFY262112 MPU262112 MZQ262112 NJM262112 NTI262112 ODE262112 ONA262112 OWW262112 PGS262112 PQO262112 QAK262112 QKG262112 QUC262112 RDY262112 RNU262112 RXQ262112 SHM262112 SRI262112 TBE262112 TLA262112 TUW262112 UES262112 UOO262112 UYK262112 VIG262112 VSC262112 WBY262112 WLU262112 WVQ262112 F327648:I327648 JE327648 TA327648 ACW327648 AMS327648 AWO327648 BGK327648 BQG327648 CAC327648 CJY327648 CTU327648 DDQ327648 DNM327648 DXI327648 EHE327648 ERA327648 FAW327648 FKS327648 FUO327648 GEK327648 GOG327648 GYC327648 HHY327648 HRU327648 IBQ327648 ILM327648 IVI327648 JFE327648 JPA327648 JYW327648 KIS327648 KSO327648 LCK327648 LMG327648 LWC327648 MFY327648 MPU327648 MZQ327648 NJM327648 NTI327648 ODE327648 ONA327648 OWW327648 PGS327648 PQO327648 QAK327648 QKG327648 QUC327648 RDY327648 RNU327648 RXQ327648 SHM327648 SRI327648 TBE327648 TLA327648 TUW327648 UES327648 UOO327648 UYK327648 VIG327648 VSC327648 WBY327648 WLU327648 WVQ327648 F393184:I393184 JE393184 TA393184 ACW393184 AMS393184 AWO393184 BGK393184 BQG393184 CAC393184 CJY393184 CTU393184 DDQ393184 DNM393184 DXI393184 EHE393184 ERA393184 FAW393184 FKS393184 FUO393184 GEK393184 GOG393184 GYC393184 HHY393184 HRU393184 IBQ393184 ILM393184 IVI393184 JFE393184 JPA393184 JYW393184 KIS393184 KSO393184 LCK393184 LMG393184 LWC393184 MFY393184 MPU393184 MZQ393184 NJM393184 NTI393184 ODE393184 ONA393184 OWW393184 PGS393184 PQO393184 QAK393184 QKG393184 QUC393184 RDY393184 RNU393184 RXQ393184 SHM393184 SRI393184 TBE393184 TLA393184 TUW393184 UES393184 UOO393184 UYK393184 VIG393184 VSC393184 WBY393184 WLU393184 WVQ393184 F458720:I458720 JE458720 TA458720 ACW458720 AMS458720 AWO458720 BGK458720 BQG458720 CAC458720 CJY458720 CTU458720 DDQ458720 DNM458720 DXI458720 EHE458720 ERA458720 FAW458720 FKS458720 FUO458720 GEK458720 GOG458720 GYC458720 HHY458720 HRU458720 IBQ458720 ILM458720 IVI458720 JFE458720 JPA458720 JYW458720 KIS458720 KSO458720 LCK458720 LMG458720 LWC458720 MFY458720 MPU458720 MZQ458720 NJM458720 NTI458720 ODE458720 ONA458720 OWW458720 PGS458720 PQO458720 QAK458720 QKG458720 QUC458720 RDY458720 RNU458720 RXQ458720 SHM458720 SRI458720 TBE458720 TLA458720 TUW458720 UES458720 UOO458720 UYK458720 VIG458720 VSC458720 WBY458720 WLU458720 WVQ458720 F524256:I524256 JE524256 TA524256 ACW524256 AMS524256 AWO524256 BGK524256 BQG524256 CAC524256 CJY524256 CTU524256 DDQ524256 DNM524256 DXI524256 EHE524256 ERA524256 FAW524256 FKS524256 FUO524256 GEK524256 GOG524256 GYC524256 HHY524256 HRU524256 IBQ524256 ILM524256 IVI524256 JFE524256 JPA524256 JYW524256 KIS524256 KSO524256 LCK524256 LMG524256 LWC524256 MFY524256 MPU524256 MZQ524256 NJM524256 NTI524256 ODE524256 ONA524256 OWW524256 PGS524256 PQO524256 QAK524256 QKG524256 QUC524256 RDY524256 RNU524256 RXQ524256 SHM524256 SRI524256 TBE524256 TLA524256 TUW524256 UES524256 UOO524256 UYK524256 VIG524256 VSC524256 WBY524256 WLU524256 WVQ524256 F589792:I589792 JE589792 TA589792 ACW589792 AMS589792 AWO589792 BGK589792 BQG589792 CAC589792 CJY589792 CTU589792 DDQ589792 DNM589792 DXI589792 EHE589792 ERA589792 FAW589792 FKS589792 FUO589792 GEK589792 GOG589792 GYC589792 HHY589792 HRU589792 IBQ589792 ILM589792 IVI589792 JFE589792 JPA589792 JYW589792 KIS589792 KSO589792 LCK589792 LMG589792 LWC589792 MFY589792 MPU589792 MZQ589792 NJM589792 NTI589792 ODE589792 ONA589792 OWW589792 PGS589792 PQO589792 QAK589792 QKG589792 QUC589792 RDY589792 RNU589792 RXQ589792 SHM589792 SRI589792 TBE589792 TLA589792 TUW589792 UES589792 UOO589792 UYK589792 VIG589792 VSC589792 WBY589792 WLU589792 WVQ589792 F655328:I655328 JE655328 TA655328 ACW655328 AMS655328 AWO655328 BGK655328 BQG655328 CAC655328 CJY655328 CTU655328 DDQ655328 DNM655328 DXI655328 EHE655328 ERA655328 FAW655328 FKS655328 FUO655328 GEK655328 GOG655328 GYC655328 HHY655328 HRU655328 IBQ655328 ILM655328 IVI655328 JFE655328 JPA655328 JYW655328 KIS655328 KSO655328 LCK655328 LMG655328 LWC655328 MFY655328 MPU655328 MZQ655328 NJM655328 NTI655328 ODE655328 ONA655328 OWW655328 PGS655328 PQO655328 QAK655328 QKG655328 QUC655328 RDY655328 RNU655328 RXQ655328 SHM655328 SRI655328 TBE655328 TLA655328 TUW655328 UES655328 UOO655328 UYK655328 VIG655328 VSC655328 WBY655328 WLU655328 WVQ655328 F720864:I720864 JE720864 TA720864 ACW720864 AMS720864 AWO720864 BGK720864 BQG720864 CAC720864 CJY720864 CTU720864 DDQ720864 DNM720864 DXI720864 EHE720864 ERA720864 FAW720864 FKS720864 FUO720864 GEK720864 GOG720864 GYC720864 HHY720864 HRU720864 IBQ720864 ILM720864 IVI720864 JFE720864 JPA720864 JYW720864 KIS720864 KSO720864 LCK720864 LMG720864 LWC720864 MFY720864 MPU720864 MZQ720864 NJM720864 NTI720864 ODE720864 ONA720864 OWW720864 PGS720864 PQO720864 QAK720864 QKG720864 QUC720864 RDY720864 RNU720864 RXQ720864 SHM720864 SRI720864 TBE720864 TLA720864 TUW720864 UES720864 UOO720864 UYK720864 VIG720864 VSC720864 WBY720864 WLU720864 WVQ720864 F786400:I786400 JE786400 TA786400 ACW786400 AMS786400 AWO786400 BGK786400 BQG786400 CAC786400 CJY786400 CTU786400 DDQ786400 DNM786400 DXI786400 EHE786400 ERA786400 FAW786400 FKS786400 FUO786400 GEK786400 GOG786400 GYC786400 HHY786400 HRU786400 IBQ786400 ILM786400 IVI786400 JFE786400 JPA786400 JYW786400 KIS786400 KSO786400 LCK786400 LMG786400 LWC786400 MFY786400 MPU786400 MZQ786400 NJM786400 NTI786400 ODE786400 ONA786400 OWW786400 PGS786400 PQO786400 QAK786400 QKG786400 QUC786400 RDY786400 RNU786400 RXQ786400 SHM786400 SRI786400 TBE786400 TLA786400 TUW786400 UES786400 UOO786400 UYK786400 VIG786400 VSC786400 WBY786400 WLU786400 WVQ786400 F851936:I851936 JE851936 TA851936 ACW851936 AMS851936 AWO851936 BGK851936 BQG851936 CAC851936 CJY851936 CTU851936 DDQ851936 DNM851936 DXI851936 EHE851936 ERA851936 FAW851936 FKS851936 FUO851936 GEK851936 GOG851936 GYC851936 HHY851936 HRU851936 IBQ851936 ILM851936 IVI851936 JFE851936 JPA851936 JYW851936 KIS851936 KSO851936 LCK851936 LMG851936 LWC851936 MFY851936 MPU851936 MZQ851936 NJM851936 NTI851936 ODE851936 ONA851936 OWW851936 PGS851936 PQO851936 QAK851936 QKG851936 QUC851936 RDY851936 RNU851936 RXQ851936 SHM851936 SRI851936 TBE851936 TLA851936 TUW851936 UES851936 UOO851936 UYK851936 VIG851936 VSC851936 WBY851936 WLU851936 WVQ851936 F917472:I917472 JE917472 TA917472 ACW917472 AMS917472 AWO917472 BGK917472 BQG917472 CAC917472 CJY917472 CTU917472 DDQ917472 DNM917472 DXI917472 EHE917472 ERA917472 FAW917472 FKS917472 FUO917472 GEK917472 GOG917472 GYC917472 HHY917472 HRU917472 IBQ917472 ILM917472 IVI917472 JFE917472 JPA917472 JYW917472 KIS917472 KSO917472 LCK917472 LMG917472 LWC917472 MFY917472 MPU917472 MZQ917472 NJM917472 NTI917472 ODE917472 ONA917472 OWW917472 PGS917472 PQO917472 QAK917472 QKG917472 QUC917472 RDY917472 RNU917472 RXQ917472 SHM917472 SRI917472 TBE917472 TLA917472 TUW917472 UES917472 UOO917472 UYK917472 VIG917472 VSC917472 WBY917472 WLU917472 WVQ917472 F983008:I983008 JE983008 TA983008 ACW983008 AMS983008 AWO983008 BGK983008 BQG983008 CAC983008 CJY983008 CTU983008 DDQ983008 DNM983008 DXI983008 EHE983008 ERA983008 FAW983008 FKS983008 FUO983008 GEK983008 GOG983008 GYC983008 HHY983008 HRU983008 IBQ983008 ILM983008 IVI983008 JFE983008 JPA983008 JYW983008 KIS983008 KSO983008 LCK983008 LMG983008 LWC983008 MFY983008 MPU983008 MZQ983008 NJM983008 NTI983008 ODE983008 ONA983008 OWW983008 PGS983008 PQO983008 QAK983008 QKG983008 QUC983008 RDY983008 RNU983008 RXQ983008 SHM983008 SRI983008 TBE983008 TLA983008 TUW983008 UES983008 UOO983008 UYK983008 VIG983008 VSC983008 WBY983008 WLU983008" xr:uid="{00000000-0002-0000-0000-000000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Tandem Energy Services</dc:creator>
  <cp:lastModifiedBy>Tandem Energy Services</cp:lastModifiedBy>
  <dcterms:created xsi:type="dcterms:W3CDTF">2020-01-14T14:03:07Z</dcterms:created>
  <dcterms:modified xsi:type="dcterms:W3CDTF">2020-03-18T14:53:03Z</dcterms:modified>
</cp:coreProperties>
</file>