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 Rate Application\3 - Settlement\0 - Files for Submission\"/>
    </mc:Choice>
  </mc:AlternateContent>
  <xr:revisionPtr revIDLastSave="0" documentId="13_ncr:1_{89A2A60E-CEAF-47A6-8602-C18A332A7BF4}" xr6:coauthVersionLast="36" xr6:coauthVersionMax="36" xr10:uidLastSave="{00000000-0000-0000-0000-000000000000}"/>
  <bookViews>
    <workbookView xWindow="0" yWindow="0" windowWidth="28800" windowHeight="11925" xr2:uid="{4757CE98-0A9F-4512-906F-29A87BC5AA61}"/>
  </bookViews>
  <sheets>
    <sheet name="Pivot" sheetId="4" r:id="rId1"/>
    <sheet name="Data" sheetId="1" r:id="rId2"/>
  </sheets>
  <calcPr calcId="191029"/>
  <pivotCaches>
    <pivotCache cacheId="331" r:id="rId3"/>
    <pivotCache cacheId="344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_8dbb0d72-dca3-4a55-9e56-1bdfa3c681c8" name="Data" connection="Query - Data"/>
        </x15:modelTables>
      </x15:dataModel>
    </ext>
  </extLst>
</workbook>
</file>

<file path=xl/calcChain.xml><?xml version="1.0" encoding="utf-8"?>
<calcChain xmlns="http://schemas.openxmlformats.org/spreadsheetml/2006/main">
  <c r="E29" i="4" l="1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E22" i="4"/>
  <c r="D22" i="4"/>
  <c r="C22" i="4"/>
  <c r="E21" i="4"/>
  <c r="D21" i="4"/>
  <c r="C21" i="4"/>
  <c r="C23" i="4"/>
  <c r="D6" i="4" l="1"/>
  <c r="D5" i="4"/>
  <c r="D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55EB4C-D2EB-445B-9579-4A5F9EAE0F21}" name="Query - Data" description="Connection to the 'Data' query in the workbook." type="100" refreshedVersion="6" minRefreshableVersion="5">
    <extLst>
      <ext xmlns:x15="http://schemas.microsoft.com/office/spreadsheetml/2010/11/main" uri="{DE250136-89BD-433C-8126-D09CA5730AF9}">
        <x15:connection id="5daf87f2-a312-465f-a0e4-dfbcc6f1496d"/>
      </ext>
    </extLst>
  </connection>
  <connection id="2" xr16:uid="{F3646E51-ACEB-414E-8975-E5EF80E3BCDE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<sst xmlns="http://schemas.openxmlformats.org/spreadsheetml/2006/main" count="66" uniqueCount="28">
  <si>
    <t>Row Labels</t>
  </si>
  <si>
    <t>Non-RPP</t>
  </si>
  <si>
    <t>GS &lt; 50 (Under 50)</t>
  </si>
  <si>
    <t>GS &gt; 50 (Over 50)</t>
  </si>
  <si>
    <t>Residential Service</t>
  </si>
  <si>
    <t>Sentinel Lighting</t>
  </si>
  <si>
    <t>Street Lighting</t>
  </si>
  <si>
    <t>Unmetered Scattered Load</t>
  </si>
  <si>
    <t>RPP</t>
  </si>
  <si>
    <t>Grand Total</t>
  </si>
  <si>
    <t>GS &gt; 50 (Over 50) Class A</t>
  </si>
  <si>
    <t>Category</t>
  </si>
  <si>
    <t>Customer Type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</si>
  <si>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</si>
  <si>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</si>
  <si>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</si>
  <si>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</si>
  <si>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</si>
  <si>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</si>
  <si>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</si>
  <si>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</si>
  <si>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</si>
  <si>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</si>
  <si>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</si>
  <si>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</si>
  <si>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Total kWh</t>
  </si>
  <si>
    <t>Non-RPP Class A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</si>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</sst>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0" fontId="0" fillId="0" borderId="0" xfId="2" applyNumberFormat="1" applyFont="1"/>
    <xf numFmtId="10" fontId="2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isholm, David" refreshedDate="43910.561253703701" backgroundQuery="1" createdVersion="6" refreshedVersion="6" minRefreshableVersion="3" recordCount="0" supportSubquery="1" supportAdvancedDrill="1" xr:uid="{221ADA7C-355F-45AD-9F82-ECF0014D6BFD}">
  <cacheSource type="external" connectionId="2"/>
  <cacheFields count="2">
    <cacheField name="[Data].[Customer Type].[Customer Type]" caption="Customer Type" numFmtId="0" hierarchy="1" level="1">
      <sharedItems count="3">
        <s v="Non-RPP"/>
        <s v="Non-RPP Class A"/>
        <s v="RPP"/>
      </sharedItems>
    </cacheField>
    <cacheField name="[Measures].[Total kWh]" caption="Total kWh" numFmtId="0" hierarchy="5" level="32767"/>
  </cacheFields>
  <cacheHierarchies count="8">
    <cacheHierarchy uniqueName="[Data].[Category]" caption="Category" attribute="1" defaultMemberUniqueName="[Data].[Category].[All]" allUniqueName="[Data].[Category].[All]" dimensionUniqueName="[Data]" displayFolder="" count="0" memberValueDatatype="130" unbalanced="0"/>
    <cacheHierarchy uniqueName="[Data].[Customer Type]" caption="Customer Type" attribute="1" defaultMemberUniqueName="[Data].[Customer Type].[All]" allUniqueName="[Data].[Customer Type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Data].[Value]" caption="Value" attribute="1" defaultMemberUniqueName="[Data].[Value].[All]" allUniqueName="[Data].[Value].[All]" dimensionUniqueName="[Data]" displayFolder="" count="0" memberValueDatatype="5" unbalanced="0"/>
    <cacheHierarchy uniqueName="[Measures].[Sum of Value]" caption="Sum of Value" measure="1" displayFolder="" measureGroup="Data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Total kWh]" caption="Total kWh" measure="1" displayFolder="" measureGroup="Data" count="0" oneField="1">
      <fieldsUsage count="1">
        <fieldUsage x="1"/>
      </fieldsUsage>
    </cacheHierarchy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isholm, David" refreshedDate="43910.566543055553" backgroundQuery="1" createdVersion="6" refreshedVersion="6" minRefreshableVersion="3" recordCount="0" supportSubquery="1" supportAdvancedDrill="1" xr:uid="{C1D512FF-E890-4E79-BCF1-97547905FFEF}">
  <cacheSource type="external" connectionId="2"/>
  <cacheFields count="3">
    <cacheField name="[Data].[Customer Type].[Customer Type]" caption="Customer Type" numFmtId="0" hierarchy="1" level="1">
      <sharedItems count="3">
        <s v="Non-RPP"/>
        <s v="Non-RPP Class A"/>
        <s v="RPP"/>
      </sharedItems>
    </cacheField>
    <cacheField name="[Measures].[Total kWh]" caption="Total kWh" numFmtId="0" hierarchy="5" level="32767"/>
    <cacheField name="[Data].[Category].[Category]" caption="Category" numFmtId="0" level="1">
      <sharedItems count="7">
        <s v="GS &lt; 50 (Under 50)"/>
        <s v="GS &gt; 50 (Over 50)"/>
        <s v="GS &gt; 50 (Over 50) Class A"/>
        <s v="Residential Service"/>
        <s v="Sentinel Lighting"/>
        <s v="Street Lighting"/>
        <s v="Unmetered Scattered Load"/>
      </sharedItems>
    </cacheField>
  </cacheFields>
  <cacheHierarchies count="8">
    <cacheHierarchy uniqueName="[Data].[Category]" caption="Category" attribute="1" defaultMemberUniqueName="[Data].[Category].[All]" allUniqueName="[Data].[Category].[All]" dimensionUniqueName="[Data]" displayFolder="" count="2" memberValueDatatype="130" unbalanced="0">
      <fieldsUsage count="2">
        <fieldUsage x="-1"/>
        <fieldUsage x="2"/>
      </fieldsUsage>
    </cacheHierarchy>
    <cacheHierarchy uniqueName="[Data].[Customer Type]" caption="Customer Type" attribute="1" defaultMemberUniqueName="[Data].[Customer Type].[All]" allUniqueName="[Data].[Customer Type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Data].[Value]" caption="Value" attribute="1" defaultMemberUniqueName="[Data].[Value].[All]" allUniqueName="[Data].[Value].[All]" dimensionUniqueName="[Data]" displayFolder="" count="0" memberValueDatatype="5" unbalanced="0"/>
    <cacheHierarchy uniqueName="[Measures].[Sum of Value]" caption="Sum of Value" measure="1" displayFolder="" measureGroup="Data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Total kWh]" caption="Total kWh" measure="1" displayFolder="" measureGroup="Data" count="0" oneField="1">
      <fieldsUsage count="1">
        <fieldUsage x="1"/>
      </fieldsUsage>
    </cacheHierarchy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44B5D6-F998-4F35-BADB-2CAAA0668361}" name="PivotTable5" cacheId="344" applyNumberFormats="0" applyBorderFormats="0" applyFontFormats="0" applyPatternFormats="0" applyAlignmentFormats="0" applyWidthHeightFormats="1" dataCaption="Values" tag="11708b6c-36f9-4c3c-b5cd-d68497019d26" updatedVersion="6" minRefreshableVersion="3" useAutoFormatting="1" itemPrintTitles="1" createdVersion="6" indent="0" outline="1" outlineData="1" multipleFieldFilters="0">
  <location ref="B10:F19" firstHeaderRow="1" firstDataRow="2" firstDataCol="1"/>
  <pivotFields count="3">
    <pivotField axis="axisCol" allDrilled="1" subtotalTop="0" showAll="0" defaultSubtotal="0" defaultAttributeDrillState="1">
      <items count="3">
        <item x="1"/>
        <item x="0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fld="1" subtotal="count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0DDB55-A65B-44BA-BDD4-6F2AE565BB03}" name="PivotTable4" cacheId="331" applyNumberFormats="0" applyBorderFormats="0" applyFontFormats="0" applyPatternFormats="0" applyAlignmentFormats="0" applyWidthHeightFormats="1" dataCaption="Values" tag="342d21a3-63e7-46e8-838f-0abe57cd2741" updatedVersion="6" minRefreshableVersion="3" useAutoFormatting="1" itemPrintTitles="1" createdVersion="6" indent="0" outline="1" outlineData="1" multipleFieldFilters="0">
  <location ref="B3:C7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1" subtotal="count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2A093A-03B9-40AC-8BF1-9F3290F99E0C}" name="Data" displayName="Data" ref="B2:O14" totalsRowShown="0" headerRowDxfId="13" dataDxfId="12" dataCellStyle="Comma">
  <autoFilter ref="B2:O14" xr:uid="{D5477379-6FE9-4082-8E63-0529A103C18A}"/>
  <tableColumns count="14">
    <tableColumn id="1" xr3:uid="{523093C9-4EB4-48DD-835A-DAD881975608}" name="Category"/>
    <tableColumn id="2" xr3:uid="{79E60AF0-805F-40E9-AC28-22FE2A81CF00}" name="Customer Type"/>
    <tableColumn id="3" xr3:uid="{D9A41306-FE24-4FE9-B619-E528BFABCD59}" name="2019-01-01" dataDxfId="11" dataCellStyle="Comma"/>
    <tableColumn id="4" xr3:uid="{1D2E97EF-9625-4A6D-85BD-901E27442DBB}" name="2019-02-01" dataDxfId="10" dataCellStyle="Comma"/>
    <tableColumn id="5" xr3:uid="{CE823D22-8D65-4968-8FE0-2E36526E17F6}" name="2019-03-01" dataDxfId="9" dataCellStyle="Comma"/>
    <tableColumn id="6" xr3:uid="{22755654-4FE8-4B2F-A34E-2C3788DF93F2}" name="2019-04-01" dataDxfId="8" dataCellStyle="Comma"/>
    <tableColumn id="7" xr3:uid="{0AC4D68E-CD46-4444-BC73-3AED765042E1}" name="2019-05-01" dataDxfId="7" dataCellStyle="Comma"/>
    <tableColumn id="8" xr3:uid="{2F6783AA-4A91-444B-94A1-73BE4967B7B9}" name="2019-06-01" dataDxfId="6" dataCellStyle="Comma"/>
    <tableColumn id="9" xr3:uid="{EA2FA5CC-3F30-4171-A1B5-862F44CD1F6D}" name="2019-07-01" dataDxfId="5" dataCellStyle="Comma"/>
    <tableColumn id="10" xr3:uid="{8817ECFB-05C8-482E-B5D0-06A0F164D427}" name="2019-08-01" dataDxfId="4" dataCellStyle="Comma"/>
    <tableColumn id="11" xr3:uid="{7C6FBCFD-892A-4746-A123-8A5DC05D3B5F}" name="2019-09-01" dataDxfId="3" dataCellStyle="Comma"/>
    <tableColumn id="12" xr3:uid="{1E39928A-DF69-4FD1-B46F-29EB50374D72}" name="2019-10-01" dataDxfId="2" dataCellStyle="Comma"/>
    <tableColumn id="13" xr3:uid="{C59BBC45-DC91-4031-B7DA-E12D32FA958B}" name="2019-11-01" dataDxfId="1" dataCellStyle="Comma"/>
    <tableColumn id="14" xr3:uid="{E5E7C616-2719-4BF9-B69C-C4424367FFC3}" name="2019-12-01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7782-FBB4-42E5-A943-7600E29D0287}">
  <dimension ref="B3:F30"/>
  <sheetViews>
    <sheetView tabSelected="1" workbookViewId="0"/>
  </sheetViews>
  <sheetFormatPr defaultRowHeight="15" x14ac:dyDescent="0.25"/>
  <cols>
    <col min="2" max="2" width="25" bestFit="1" customWidth="1"/>
    <col min="3" max="3" width="16.28515625" bestFit="1" customWidth="1"/>
    <col min="4" max="6" width="13.85546875" bestFit="1" customWidth="1"/>
    <col min="7" max="7" width="16" bestFit="1" customWidth="1"/>
    <col min="8" max="8" width="14" bestFit="1" customWidth="1"/>
    <col min="9" max="9" width="25.140625" bestFit="1" customWidth="1"/>
    <col min="10" max="10" width="13.85546875" bestFit="1" customWidth="1"/>
  </cols>
  <sheetData>
    <row r="3" spans="2:6" x14ac:dyDescent="0.25">
      <c r="B3" s="3" t="s">
        <v>0</v>
      </c>
      <c r="C3" t="s">
        <v>25</v>
      </c>
    </row>
    <row r="4" spans="2:6" x14ac:dyDescent="0.25">
      <c r="B4" s="4" t="s">
        <v>1</v>
      </c>
      <c r="C4" s="5">
        <v>270457053.44661015</v>
      </c>
      <c r="D4" s="6">
        <f>GETPIVOTDATA("[Measures].[Total kWh]",$B$3,"[Data].[Customer Type]","[Data].[Customer Type].&amp;[Non-RPP]")/GETPIVOTDATA("[Measures].[Total kWh]",$B$3)</f>
        <v>0.29575816247823589</v>
      </c>
    </row>
    <row r="5" spans="2:6" x14ac:dyDescent="0.25">
      <c r="B5" s="4" t="s">
        <v>26</v>
      </c>
      <c r="C5" s="5">
        <v>72271401.903389871</v>
      </c>
      <c r="D5" s="6">
        <f>GETPIVOTDATA("[Measures].[Total kWh]",$B$3,"[Data].[Customer Type]","[Data].[Customer Type].&amp;[Non-RPP Class A]")/GETPIVOTDATA("[Measures].[Total kWh]",$B$3)</f>
        <v>7.9032351917906973E-2</v>
      </c>
    </row>
    <row r="6" spans="2:6" x14ac:dyDescent="0.25">
      <c r="B6" s="4" t="s">
        <v>8</v>
      </c>
      <c r="C6" s="5">
        <v>571724931.76999986</v>
      </c>
      <c r="D6" s="6">
        <f>GETPIVOTDATA("[Measures].[Total kWh]",$B$3,"[Data].[Customer Type]","[Data].[Customer Type].&amp;[RPP]")/GETPIVOTDATA("[Measures].[Total kWh]",$B$3)</f>
        <v>0.62520948560385681</v>
      </c>
    </row>
    <row r="7" spans="2:6" x14ac:dyDescent="0.25">
      <c r="B7" s="4" t="s">
        <v>9</v>
      </c>
      <c r="C7" s="5">
        <v>914453387.12000012</v>
      </c>
    </row>
    <row r="10" spans="2:6" x14ac:dyDescent="0.25">
      <c r="B10" s="3" t="s">
        <v>25</v>
      </c>
      <c r="C10" s="3" t="s">
        <v>27</v>
      </c>
    </row>
    <row r="11" spans="2:6" x14ac:dyDescent="0.25">
      <c r="B11" s="3" t="s">
        <v>0</v>
      </c>
      <c r="C11" t="s">
        <v>26</v>
      </c>
      <c r="D11" t="s">
        <v>1</v>
      </c>
      <c r="E11" t="s">
        <v>8</v>
      </c>
      <c r="F11" t="s">
        <v>9</v>
      </c>
    </row>
    <row r="12" spans="2:6" x14ac:dyDescent="0.25">
      <c r="B12" s="4" t="s">
        <v>2</v>
      </c>
      <c r="C12" s="5"/>
      <c r="D12" s="5">
        <v>24684891.669999994</v>
      </c>
      <c r="E12" s="5">
        <v>118638356.51000001</v>
      </c>
      <c r="F12" s="5">
        <v>143323248.18000001</v>
      </c>
    </row>
    <row r="13" spans="2:6" x14ac:dyDescent="0.25">
      <c r="B13" s="4" t="s">
        <v>3</v>
      </c>
      <c r="C13" s="5"/>
      <c r="D13" s="5">
        <v>229447608.80661014</v>
      </c>
      <c r="E13" s="5">
        <v>64578638.059999995</v>
      </c>
      <c r="F13" s="5">
        <v>294026246.86661011</v>
      </c>
    </row>
    <row r="14" spans="2:6" x14ac:dyDescent="0.25">
      <c r="B14" s="4" t="s">
        <v>10</v>
      </c>
      <c r="C14" s="5">
        <v>72271401.903389871</v>
      </c>
      <c r="D14" s="5"/>
      <c r="E14" s="5"/>
      <c r="F14" s="5">
        <v>72271401.903389871</v>
      </c>
    </row>
    <row r="15" spans="2:6" x14ac:dyDescent="0.25">
      <c r="B15" s="4" t="s">
        <v>4</v>
      </c>
      <c r="C15" s="5"/>
      <c r="D15" s="5">
        <v>8394648.6400000006</v>
      </c>
      <c r="E15" s="5">
        <v>386964824.56</v>
      </c>
      <c r="F15" s="5">
        <v>395359473.19999993</v>
      </c>
    </row>
    <row r="16" spans="2:6" x14ac:dyDescent="0.25">
      <c r="B16" s="4" t="s">
        <v>5</v>
      </c>
      <c r="C16" s="5"/>
      <c r="D16" s="5">
        <v>34046.800000000003</v>
      </c>
      <c r="E16" s="5">
        <v>358613.74</v>
      </c>
      <c r="F16" s="5">
        <v>392660.54</v>
      </c>
    </row>
    <row r="17" spans="2:6" x14ac:dyDescent="0.25">
      <c r="B17" s="4" t="s">
        <v>6</v>
      </c>
      <c r="C17" s="5"/>
      <c r="D17" s="5">
        <v>7885239.5199999996</v>
      </c>
      <c r="E17" s="5"/>
      <c r="F17" s="5">
        <v>7885239.5199999996</v>
      </c>
    </row>
    <row r="18" spans="2:6" x14ac:dyDescent="0.25">
      <c r="B18" s="4" t="s">
        <v>7</v>
      </c>
      <c r="C18" s="5"/>
      <c r="D18" s="5">
        <v>10618.01</v>
      </c>
      <c r="E18" s="5">
        <v>1184498.8999999999</v>
      </c>
      <c r="F18" s="5">
        <v>1195116.9099999999</v>
      </c>
    </row>
    <row r="19" spans="2:6" x14ac:dyDescent="0.25">
      <c r="B19" s="4" t="s">
        <v>9</v>
      </c>
      <c r="C19" s="5">
        <v>72271401.903389871</v>
      </c>
      <c r="D19" s="5">
        <v>270457053.44661015</v>
      </c>
      <c r="E19" s="5">
        <v>571724931.76999986</v>
      </c>
      <c r="F19" s="5">
        <v>914453387.12000012</v>
      </c>
    </row>
    <row r="21" spans="2:6" x14ac:dyDescent="0.25">
      <c r="B21" s="4" t="s">
        <v>2</v>
      </c>
      <c r="C21" s="6">
        <f t="shared" ref="C21:E21" si="0">C12/$F$19</f>
        <v>0</v>
      </c>
      <c r="D21" s="6">
        <f t="shared" si="0"/>
        <v>2.6994149748565253E-2</v>
      </c>
      <c r="E21" s="6">
        <f t="shared" si="0"/>
        <v>0.12973690970038645</v>
      </c>
    </row>
    <row r="22" spans="2:6" x14ac:dyDescent="0.25">
      <c r="B22" s="4" t="s">
        <v>3</v>
      </c>
      <c r="C22" s="6">
        <f t="shared" ref="C22:E22" si="1">C13/$F$19</f>
        <v>0</v>
      </c>
      <c r="D22" s="6">
        <f t="shared" si="1"/>
        <v>0.25091230678169124</v>
      </c>
      <c r="E22" s="6">
        <f t="shared" si="1"/>
        <v>7.0619934235669896E-2</v>
      </c>
    </row>
    <row r="23" spans="2:6" x14ac:dyDescent="0.25">
      <c r="B23" s="4" t="s">
        <v>10</v>
      </c>
      <c r="C23" s="6">
        <f>C14/$F$19</f>
        <v>7.9032351917906973E-2</v>
      </c>
      <c r="D23" s="6">
        <f t="shared" ref="D23:E23" si="2">D14/$F$19</f>
        <v>0</v>
      </c>
      <c r="E23" s="6">
        <f t="shared" si="2"/>
        <v>0</v>
      </c>
    </row>
    <row r="24" spans="2:6" x14ac:dyDescent="0.25">
      <c r="B24" s="4" t="s">
        <v>4</v>
      </c>
      <c r="C24" s="6">
        <f t="shared" ref="C24:E24" si="3">C15/$F$19</f>
        <v>0</v>
      </c>
      <c r="D24" s="6">
        <f t="shared" si="3"/>
        <v>9.1799634166573486E-3</v>
      </c>
      <c r="E24" s="6">
        <f t="shared" si="3"/>
        <v>0.42316517168656964</v>
      </c>
    </row>
    <row r="25" spans="2:6" x14ac:dyDescent="0.25">
      <c r="B25" s="4" t="s">
        <v>5</v>
      </c>
      <c r="C25" s="6">
        <f t="shared" ref="C25:E25" si="4">C16/$F$19</f>
        <v>0</v>
      </c>
      <c r="D25" s="6">
        <f t="shared" si="4"/>
        <v>3.7231859468778126E-5</v>
      </c>
      <c r="E25" s="6">
        <f t="shared" si="4"/>
        <v>3.9216185871368043E-4</v>
      </c>
    </row>
    <row r="26" spans="2:6" x14ac:dyDescent="0.25">
      <c r="B26" s="4" t="s">
        <v>6</v>
      </c>
      <c r="C26" s="6">
        <f t="shared" ref="C26:E26" si="5">C17/$F$19</f>
        <v>0</v>
      </c>
      <c r="D26" s="6">
        <f t="shared" si="5"/>
        <v>8.622899352840661E-3</v>
      </c>
      <c r="E26" s="6">
        <f t="shared" si="5"/>
        <v>0</v>
      </c>
    </row>
    <row r="27" spans="2:6" x14ac:dyDescent="0.25">
      <c r="B27" s="4" t="s">
        <v>7</v>
      </c>
      <c r="C27" s="6">
        <f t="shared" ref="C27:E27" si="6">C18/$F$19</f>
        <v>0</v>
      </c>
      <c r="D27" s="6">
        <f t="shared" si="6"/>
        <v>1.1611319012596802E-5</v>
      </c>
      <c r="E27" s="6">
        <f t="shared" si="6"/>
        <v>1.2953081225173075E-3</v>
      </c>
    </row>
    <row r="28" spans="2:6" x14ac:dyDescent="0.25">
      <c r="C28" s="6"/>
      <c r="D28" s="6"/>
      <c r="E28" s="6"/>
    </row>
    <row r="29" spans="2:6" ht="15.75" thickBot="1" x14ac:dyDescent="0.3">
      <c r="E29" s="7">
        <f>SUM(C21:E27)</f>
        <v>1</v>
      </c>
    </row>
    <row r="30" spans="2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1F70-92E6-4C54-879F-9595D84A6CF1}">
  <dimension ref="B2:O17"/>
  <sheetViews>
    <sheetView workbookViewId="0">
      <selection activeCell="D25" sqref="D25"/>
    </sheetView>
  </sheetViews>
  <sheetFormatPr defaultRowHeight="15" x14ac:dyDescent="0.25"/>
  <cols>
    <col min="2" max="2" width="25" bestFit="1" customWidth="1"/>
    <col min="3" max="3" width="16.42578125" customWidth="1"/>
    <col min="4" max="15" width="14.28515625" bestFit="1" customWidth="1"/>
  </cols>
  <sheetData>
    <row r="2" spans="2:15" x14ac:dyDescent="0.25">
      <c r="B2" t="s">
        <v>11</v>
      </c>
      <c r="C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24</v>
      </c>
    </row>
    <row r="3" spans="2:15" x14ac:dyDescent="0.25">
      <c r="B3" t="s">
        <v>2</v>
      </c>
      <c r="C3" t="s">
        <v>1</v>
      </c>
      <c r="D3" s="1">
        <v>2241466.2599999998</v>
      </c>
      <c r="E3" s="1">
        <v>2039734.09</v>
      </c>
      <c r="F3" s="1">
        <v>2154422.94</v>
      </c>
      <c r="G3" s="1">
        <v>1969847.94</v>
      </c>
      <c r="H3" s="1">
        <v>1930185.48</v>
      </c>
      <c r="I3" s="1">
        <v>1916832.37</v>
      </c>
      <c r="J3" s="1">
        <v>2134331.48</v>
      </c>
      <c r="K3" s="1">
        <v>2041443.94</v>
      </c>
      <c r="L3" s="1">
        <v>1885391.13</v>
      </c>
      <c r="M3" s="1">
        <v>1947068.47</v>
      </c>
      <c r="N3" s="1">
        <v>2174113.92</v>
      </c>
      <c r="O3" s="1">
        <v>2250053.65</v>
      </c>
    </row>
    <row r="4" spans="2:15" x14ac:dyDescent="0.25">
      <c r="B4" t="s">
        <v>3</v>
      </c>
      <c r="C4" t="s">
        <v>1</v>
      </c>
      <c r="D4" s="1">
        <v>22147618.440059215</v>
      </c>
      <c r="E4" s="1">
        <v>19806274.417925462</v>
      </c>
      <c r="F4" s="1">
        <v>20541548.621016148</v>
      </c>
      <c r="G4" s="1">
        <v>18077466.345678788</v>
      </c>
      <c r="H4" s="1">
        <v>17535126.976939425</v>
      </c>
      <c r="I4" s="1">
        <v>17407277.752587557</v>
      </c>
      <c r="J4" s="1">
        <v>19530681.664329413</v>
      </c>
      <c r="K4" s="1">
        <v>18684344.579853475</v>
      </c>
      <c r="L4" s="1">
        <v>17150114.418922365</v>
      </c>
      <c r="M4" s="1">
        <v>18092920.354903586</v>
      </c>
      <c r="N4" s="1">
        <v>19519795.318846993</v>
      </c>
      <c r="O4" s="1">
        <v>20954439.915547691</v>
      </c>
    </row>
    <row r="5" spans="2:15" x14ac:dyDescent="0.25">
      <c r="B5" t="s">
        <v>10</v>
      </c>
      <c r="C5" t="s">
        <v>26</v>
      </c>
      <c r="D5" s="1">
        <v>6282079.4799407851</v>
      </c>
      <c r="E5" s="1">
        <v>5740846.6020745365</v>
      </c>
      <c r="F5" s="1">
        <v>6407296.358983852</v>
      </c>
      <c r="G5" s="1">
        <v>5909680.1443212098</v>
      </c>
      <c r="H5" s="1">
        <v>5770904.6930605778</v>
      </c>
      <c r="I5" s="1">
        <v>5853531.4374124426</v>
      </c>
      <c r="J5" s="1">
        <v>6118697.8156705862</v>
      </c>
      <c r="K5" s="1">
        <v>6104715.5101465266</v>
      </c>
      <c r="L5" s="1">
        <v>5899676.6210776325</v>
      </c>
      <c r="M5" s="1">
        <v>6070280.5050964123</v>
      </c>
      <c r="N5" s="1">
        <v>6107207.1711530043</v>
      </c>
      <c r="O5" s="1">
        <v>6006485.564452311</v>
      </c>
    </row>
    <row r="6" spans="2:15" x14ac:dyDescent="0.25">
      <c r="B6" t="s">
        <v>4</v>
      </c>
      <c r="C6" t="s">
        <v>1</v>
      </c>
      <c r="D6" s="1">
        <v>1005103.03</v>
      </c>
      <c r="E6" s="1">
        <v>863246.13</v>
      </c>
      <c r="F6" s="1">
        <v>824694.15</v>
      </c>
      <c r="G6" s="1">
        <v>698584.45</v>
      </c>
      <c r="H6" s="1">
        <v>605523.97</v>
      </c>
      <c r="I6" s="1">
        <v>599005.56000000006</v>
      </c>
      <c r="J6" s="1">
        <v>684018.61</v>
      </c>
      <c r="K6" s="1">
        <v>607849.75</v>
      </c>
      <c r="L6" s="1">
        <v>526848.03</v>
      </c>
      <c r="M6" s="1">
        <v>559401.81999999995</v>
      </c>
      <c r="N6" s="1">
        <v>676914.98</v>
      </c>
      <c r="O6" s="1">
        <v>743458.16</v>
      </c>
    </row>
    <row r="7" spans="2:15" x14ac:dyDescent="0.25">
      <c r="B7" t="s">
        <v>5</v>
      </c>
      <c r="C7" t="s">
        <v>1</v>
      </c>
      <c r="D7" s="1">
        <v>2891.65</v>
      </c>
      <c r="E7" s="1">
        <v>2611.81</v>
      </c>
      <c r="F7" s="1">
        <v>2891.65</v>
      </c>
      <c r="G7" s="1">
        <v>2798.36</v>
      </c>
      <c r="H7" s="1">
        <v>2891.65</v>
      </c>
      <c r="I7" s="1">
        <v>2798.36</v>
      </c>
      <c r="J7" s="1">
        <v>2891.65</v>
      </c>
      <c r="K7" s="1">
        <v>2891.65</v>
      </c>
      <c r="L7" s="1">
        <v>2798.36</v>
      </c>
      <c r="M7" s="1">
        <v>2891.65</v>
      </c>
      <c r="N7" s="1">
        <v>2798.36</v>
      </c>
      <c r="O7" s="1">
        <v>2891.65</v>
      </c>
    </row>
    <row r="8" spans="2:15" x14ac:dyDescent="0.25">
      <c r="B8" t="s">
        <v>6</v>
      </c>
      <c r="C8" t="s">
        <v>1</v>
      </c>
      <c r="D8" s="1">
        <v>848279.89</v>
      </c>
      <c r="E8" s="1">
        <v>701044.29</v>
      </c>
      <c r="F8" s="1">
        <v>685790.93</v>
      </c>
      <c r="G8" s="1">
        <v>571994.06999999995</v>
      </c>
      <c r="H8" s="1">
        <v>509962.71</v>
      </c>
      <c r="I8" s="1">
        <v>452698.97</v>
      </c>
      <c r="J8" s="1">
        <v>488466.23</v>
      </c>
      <c r="K8" s="1">
        <v>561983.79</v>
      </c>
      <c r="L8" s="1">
        <v>632789.1</v>
      </c>
      <c r="M8" s="1">
        <v>748164.75</v>
      </c>
      <c r="N8" s="1">
        <v>804846.64</v>
      </c>
      <c r="O8" s="1">
        <v>879218.15</v>
      </c>
    </row>
    <row r="9" spans="2:15" x14ac:dyDescent="0.25">
      <c r="B9" t="s">
        <v>7</v>
      </c>
      <c r="C9" t="s">
        <v>1</v>
      </c>
      <c r="D9" s="1">
        <v>901.17</v>
      </c>
      <c r="E9" s="1">
        <v>814.74</v>
      </c>
      <c r="F9" s="1">
        <v>901.17</v>
      </c>
      <c r="G9" s="1">
        <v>873.77</v>
      </c>
      <c r="H9" s="1">
        <v>901.17</v>
      </c>
      <c r="I9" s="1">
        <v>873.77</v>
      </c>
      <c r="J9" s="1">
        <v>901.17</v>
      </c>
      <c r="K9" s="1">
        <v>901.17</v>
      </c>
      <c r="L9" s="1">
        <v>873.77</v>
      </c>
      <c r="M9" s="1">
        <v>901.17</v>
      </c>
      <c r="N9" s="1">
        <v>873.77</v>
      </c>
      <c r="O9" s="1">
        <v>901.17</v>
      </c>
    </row>
    <row r="10" spans="2:15" x14ac:dyDescent="0.25">
      <c r="B10" t="s">
        <v>2</v>
      </c>
      <c r="C10" t="s">
        <v>8</v>
      </c>
      <c r="D10" s="1">
        <v>12632465.34</v>
      </c>
      <c r="E10" s="1">
        <v>11310230.33</v>
      </c>
      <c r="F10" s="1">
        <v>11271477.140000001</v>
      </c>
      <c r="G10" s="1">
        <v>9525987.9299999997</v>
      </c>
      <c r="H10" s="1">
        <v>8695565.4299999997</v>
      </c>
      <c r="I10" s="1">
        <v>8582784.1600000001</v>
      </c>
      <c r="J10" s="1">
        <v>9499281.6500000004</v>
      </c>
      <c r="K10" s="1">
        <v>8883531.7400000002</v>
      </c>
      <c r="L10" s="1">
        <v>8027769.2300000004</v>
      </c>
      <c r="M10" s="1">
        <v>8676868.1699999999</v>
      </c>
      <c r="N10" s="1">
        <v>10402225.9</v>
      </c>
      <c r="O10" s="1">
        <v>11130169.49</v>
      </c>
    </row>
    <row r="11" spans="2:15" x14ac:dyDescent="0.25">
      <c r="B11" t="s">
        <v>3</v>
      </c>
      <c r="C11" t="s">
        <v>8</v>
      </c>
      <c r="D11" s="1">
        <v>8072975.2300000004</v>
      </c>
      <c r="E11" s="1">
        <v>6930623.3399999999</v>
      </c>
      <c r="F11" s="1">
        <v>6425154.8700000001</v>
      </c>
      <c r="G11" s="1">
        <v>4963884.17</v>
      </c>
      <c r="H11" s="1">
        <v>4361924.53</v>
      </c>
      <c r="I11" s="1">
        <v>3884187.16</v>
      </c>
      <c r="J11" s="1">
        <v>4450646.24</v>
      </c>
      <c r="K11" s="1">
        <v>4146311.73</v>
      </c>
      <c r="L11" s="1">
        <v>3778708.37</v>
      </c>
      <c r="M11" s="1">
        <v>4602981.8899999997</v>
      </c>
      <c r="N11" s="1">
        <v>6031478.5</v>
      </c>
      <c r="O11" s="1">
        <v>6929762.0300000003</v>
      </c>
    </row>
    <row r="12" spans="2:15" x14ac:dyDescent="0.25">
      <c r="B12" t="s">
        <v>4</v>
      </c>
      <c r="C12" t="s">
        <v>8</v>
      </c>
      <c r="D12" s="1">
        <v>46158600.380000003</v>
      </c>
      <c r="E12" s="1">
        <v>39881377.619999997</v>
      </c>
      <c r="F12" s="1">
        <v>37578469.649999999</v>
      </c>
      <c r="G12" s="1">
        <v>31132663.27</v>
      </c>
      <c r="H12" s="1">
        <v>25680206.140000001</v>
      </c>
      <c r="I12" s="1">
        <v>24586312.760000002</v>
      </c>
      <c r="J12" s="1">
        <v>28854528.57</v>
      </c>
      <c r="K12" s="1">
        <v>26225924.210000001</v>
      </c>
      <c r="L12" s="1">
        <v>23257505</v>
      </c>
      <c r="M12" s="1">
        <v>26822987.140000001</v>
      </c>
      <c r="N12" s="1">
        <v>36111428.700000003</v>
      </c>
      <c r="O12" s="1">
        <v>40674821.119999997</v>
      </c>
    </row>
    <row r="13" spans="2:15" x14ac:dyDescent="0.25">
      <c r="B13" t="s">
        <v>5</v>
      </c>
      <c r="C13" t="s">
        <v>8</v>
      </c>
      <c r="D13" s="1">
        <v>30596.55</v>
      </c>
      <c r="E13" s="1">
        <v>27701.63</v>
      </c>
      <c r="F13" s="1">
        <v>30669.65</v>
      </c>
      <c r="G13" s="1">
        <v>29680.3</v>
      </c>
      <c r="H13" s="1">
        <v>30669.65</v>
      </c>
      <c r="I13" s="1">
        <v>29628.83</v>
      </c>
      <c r="J13" s="1">
        <v>30438.32</v>
      </c>
      <c r="K13" s="1">
        <v>30403.03</v>
      </c>
      <c r="L13" s="1">
        <v>29371.43</v>
      </c>
      <c r="M13" s="1">
        <v>30234.43</v>
      </c>
      <c r="N13" s="1">
        <v>29259.119999999999</v>
      </c>
      <c r="O13" s="1">
        <v>29960.799999999999</v>
      </c>
    </row>
    <row r="14" spans="2:15" x14ac:dyDescent="0.25">
      <c r="B14" t="s">
        <v>7</v>
      </c>
      <c r="C14" t="s">
        <v>8</v>
      </c>
      <c r="D14" s="1">
        <v>100039.38</v>
      </c>
      <c r="E14" s="1">
        <v>90361.52</v>
      </c>
      <c r="F14" s="1">
        <v>100039.38</v>
      </c>
      <c r="G14" s="1">
        <v>96841.48</v>
      </c>
      <c r="H14" s="1">
        <v>100039.38</v>
      </c>
      <c r="I14" s="1">
        <v>96841.48</v>
      </c>
      <c r="J14" s="1">
        <v>99828.58</v>
      </c>
      <c r="K14" s="1">
        <v>102295.12</v>
      </c>
      <c r="L14" s="1">
        <v>99028.35</v>
      </c>
      <c r="M14" s="1">
        <v>102294.94</v>
      </c>
      <c r="N14" s="1">
        <v>99007.45</v>
      </c>
      <c r="O14" s="1">
        <v>97881.84</v>
      </c>
    </row>
    <row r="17" spans="4:15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��< ? x m l   v e r s i o n = " 1 . 0 "   e n c o d i n g = " U T F - 1 6 " ? > < G e m i n i   x m l n s = " h t t p : / / g e m i n i / p i v o t c u s t o m i z a t i o n / 3 4 2 d 2 1 a 3 - 6 3 e 7 - 4 6 e 8 - 8 3 8 f - 0 a b e 5 7 c d 2 7 4 1 " > < C u s t o m C o n t e n t > < ! [ C D A T A [ < ? x m l   v e r s i o n = " 1 . 0 "   e n c o d i n g = " u t f - 1 6 " ? > < S e t t i n g s > < C a l c u l a t e d F i e l d s > < i t e m > < M e a s u r e N a m e > T o t a l   k W h < / M e a s u r e N a m e > < D i s p l a y N a m e > T o t a l   k W h 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D a t a M a s h u p   s q m i d = " 4 e d 9 b e 1 7 - 9 7 b c - 4 b 6 2 - b c 9 e - 8 5 6 9 c 6 d 8 5 2 a 6 "   x m l n s = " h t t p : / / s c h e m a s . m i c r o s o f t . c o m / D a t a M a s h u p " > A A A A A E o E A A B Q S w M E F A A C A A g A 0 W t 0 U K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D R a 3 R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t 0 U L m G e g 5 C A Q A A k g M A A B M A H A B G b 3 J t d W x h c y 9 T Z W N 0 a W 9 u M S 5 t I K I Y A C i g F A A A A A A A A A A A A A A A A A A A A A A A A A A A A I W S T 2 + C Q B D F 7 y R 8 h 8 3 2 o g k 1 Y v 8 a 4 6 G h v b Z J 1 f Z g P C w 6 V S L s m t 3 Z R k P 8 7 h 3 A F q p 2 S 0 g g / G b f G + a N g T k m S r J R 9 Q w H v u d 7 Z i U 0 L N i j Q M G G L A X 0 P U b X S F k 9 B / r y t J 1 D 2 o m s 1 i D x X e l 1 r N S 6 1 c 6 n z y K D I S / O 8 d l + G i m J V D A L q u M X P F o J u S T h 8 W 4 D n H T G I k 6 h M 9 Z C m g + l s 0 i l N p M F N K 3 K K 8 h z H g m E p d I 7 H j A k x B C 2 u A 8 Y A W t Q Z a A r u W P a 6 4 b 9 y 2 5 I 9 z e S N o t B N 2 D P B a 9 c 8 N o F b 1 z w 1 g X v X P D e B f s O G H Z d 0 D W h 8 M y E 9 u 2 f O C d y k 3 w q p E B f c E U 5 V P m Z O t l D Q U k P s H W 0 B W W Q d c J H o V I r / A F R J 7 H F o p a / i d Q C r 1 t 4 B U k r t z i 1 r k B t + l e v x Y b 9 c q D l J d / G X z b b D f / Z 2 t O G C v 1 S 8 j D F B b 2 T u u 8 l 8 r z B 4 A t Q S w E C L Q A U A A I A C A D R a 3 R Q q k t 3 s a Y A A A D 5 A A A A E g A A A A A A A A A A A A A A A A A A A A A A Q 2 9 u Z m l n L 1 B h Y 2 t h Z 2 U u e G 1 s U E s B A i 0 A F A A C A A g A 0 W t 0 U A / K 6 a u k A A A A 6 Q A A A B M A A A A A A A A A A A A A A A A A 8 g A A A F t D b 2 5 0 Z W 5 0 X 1 R 5 c G V z X S 5 4 b W x Q S w E C L Q A U A A I A C A D R a 3 R Q u Y Z 6 D k I B A A C S A w A A E w A A A A A A A A A A A A A A A A D j A Q A A R m 9 y b X V s Y X M v U 2 V j d G l v b j E u b V B L B Q Y A A A A A A w A D A M I A A A B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C w A A A A A A A G 0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Q a X Z v d E 9 i a m V j d E 5 h b W U i I F Z h b H V l P S J z U G l 2 b 3 Q h U G l 2 b 3 R U Y W J s Z T U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V b n B p d m 9 0 Z W Q g T 3 R o Z X I g Q 2 9 s d W 1 u c y 5 7 Q 2 F 0 Z W d v c n k s M H 0 m c X V v d D s s J n F 1 b 3 Q 7 U 2 V j d G l v b j E v R G F 0 Y S 9 V b n B p d m 9 0 Z W Q g T 3 R o Z X I g Q 2 9 s d W 1 u c y 5 7 Q 3 V z d G 9 t Z X I g V H l w Z S w x f S Z x d W 9 0 O y w m c X V v d D t T Z W N 0 a W 9 u M S 9 E Y X R h L 0 N o Y W 5 n Z W Q g V H l w Z T E u e 0 R h d G U s M n 0 m c X V v d D s s J n F 1 b 3 Q 7 U 2 V j d G l v b j E v R G F 0 Y S 9 V b n B p d m 9 0 Z W Q g T 3 R o Z X I g Q 2 9 s d W 1 u c y 5 7 V m F s d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G F 0 Y S 9 V b n B p d m 9 0 Z W Q g T 3 R o Z X I g Q 2 9 s d W 1 u c y 5 7 Q 2 F 0 Z W d v c n k s M H 0 m c X V v d D s s J n F 1 b 3 Q 7 U 2 V j d G l v b j E v R G F 0 Y S 9 V b n B p d m 9 0 Z W Q g T 3 R o Z X I g Q 2 9 s d W 1 u c y 5 7 Q 3 V z d G 9 t Z X I g V H l w Z S w x f S Z x d W 9 0 O y w m c X V v d D t T Z W N 0 a W 9 u M S 9 E Y X R h L 0 N o Y W 5 n Z W Q g V H l w Z T E u e 0 R h d G U s M n 0 m c X V v d D s s J n F 1 b 3 Q 7 U 2 V j d G l v b j E v R G F 0 Y S 9 V b n B p d m 9 0 Z W Q g T 3 R o Z X I g Q 2 9 s d W 1 u c y 5 7 V m F s d W U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h d G V n b 3 J 5 J n F 1 b 3 Q 7 L C Z x d W 9 0 O 0 N 1 c 3 R v b W V y I F R 5 c G U m c X V v d D s s J n F 1 b 3 Q 7 R G F 0 Z S Z x d W 9 0 O y w m c X V v d D t W Y W x 1 Z S Z x d W 9 0 O 1 0 i I C 8 + P E V u d H J 5 I F R 5 c G U 9 I k Z p b G x D b 2 x 1 b W 5 U e X B l c y I g V m F s d W U 9 I n N C Z 1 l K Q l E 9 P S I g L z 4 8 R W 5 0 c n k g V H l w Z T 0 i R m l s b E x h c 3 R V c G R h d G V k I i B W Y W x 1 Z T 0 i Z D I w M j A t M D M t M j B U M T c 6 M j g 6 M T I u M D E z O D U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N C I g L z 4 8 R W 5 0 c n k g V H l w Z T 0 i Q W R k Z W R U b 0 R h d G F N b 2 R l b C I g V m F s d W U 9 I m w x I i A v P j x F b n R y e S B U e X B l P S J R d W V y e U l E I i B W Y W x 1 Z T 0 i c z M 2 Z T M 1 Y z k x L W F l Y W U t N D g x Z C 0 5 Z D c w L W I 4 M j N l M T A 2 M D c 5 O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r P g n v J S 0 T q V v u G E G l L 9 t A A A A A A I A A A A A A A N m A A D A A A A A E A A A A G h z Q x n p 2 v 7 V f 0 5 a 7 4 Z g w b w A A A A A B I A A A K A A A A A Q A A A A N B 4 t L Y Y j d d k 5 U d Z M 1 E O Q O l A A A A A 3 5 W b u F 9 x o S L s J 9 F C y F Z p B g c 4 m a D v v H n H 6 i O c c p U p X 5 5 3 o y i 2 / h G e A 3 5 9 Q X 5 1 J b k e x f g 0 6 k B f X 9 E l + I o 9 v 5 2 1 x 3 E C W W m R G H O N g O t X E G g C 1 h B Q A A A B f k i + Y / v x H Y T u a u 7 M 1 p 5 0 u N x L u q w = = < / D a t a M a s h u p > 
</file>

<file path=customXml/item3.xml>��< ? x m l   v e r s i o n = " 1 . 0 "   e n c o d i n g = " U T F - 1 6 " ? > < G e m i n i   x m l n s = " h t t p : / / g e m i n i / p i v o t c u s t o m i z a t i o n / 1 1 7 0 8 b 6 c - 3 6 f 9 - 4 c 3 c - b 5 c d - d 6 8 4 9 7 0 1 9 d 2 6 " > < C u s t o m C o n t e n t > < ! [ C D A T A [ < ? x m l   v e r s i o n = " 1 . 0 "   e n c o d i n g = " u t f - 1 6 " ? > < S e t t i n g s > < C a l c u l a t e d F i e l d s > < i t e m > < M e a s u r e N a m e > T o t a l   k W h < / M e a s u r e N a m e > < D i s p l a y N a m e > T o t a l   k W h 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 2 0 2 0 - 0 3 - 2 0 T 1 3 : 4 4 : 1 5 . 3 1 5 2 0 5 7 - 0 4 : 0 0 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98762297-39AA-4152-BE43-E985E47DE2A3}">
  <ds:schemaRefs/>
</ds:datastoreItem>
</file>

<file path=customXml/itemProps2.xml><?xml version="1.0" encoding="utf-8"?>
<ds:datastoreItem xmlns:ds="http://schemas.openxmlformats.org/officeDocument/2006/customXml" ds:itemID="{E8930F45-C9D1-4CC9-A1EC-ABD28AEA184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0A41E93-9E77-41CD-8119-CA5756AA43D8}">
  <ds:schemaRefs/>
</ds:datastoreItem>
</file>

<file path=customXml/itemProps4.xml><?xml version="1.0" encoding="utf-8"?>
<ds:datastoreItem xmlns:ds="http://schemas.openxmlformats.org/officeDocument/2006/customXml" ds:itemID="{B14A5507-7D63-4297-9A6F-6249ADDB6B09}">
  <ds:schemaRefs/>
</ds:datastoreItem>
</file>

<file path=customXml/itemProps5.xml><?xml version="1.0" encoding="utf-8"?>
<ds:datastoreItem xmlns:ds="http://schemas.openxmlformats.org/officeDocument/2006/customXml" ds:itemID="{71C7C77A-161A-4B2B-B125-E4EC4F81B152}">
  <ds:schemaRefs/>
</ds:datastoreItem>
</file>

<file path=customXml/itemProps6.xml><?xml version="1.0" encoding="utf-8"?>
<ds:datastoreItem xmlns:ds="http://schemas.openxmlformats.org/officeDocument/2006/customXml" ds:itemID="{09F8F1FB-81E4-47CB-87FB-F46EF01C8711}">
  <ds:schemaRefs/>
</ds:datastoreItem>
</file>

<file path=customXml/itemProps7.xml><?xml version="1.0" encoding="utf-8"?>
<ds:datastoreItem xmlns:ds="http://schemas.openxmlformats.org/officeDocument/2006/customXml" ds:itemID="{72D08A68-4478-40C9-8C81-EFD3139129C5}">
  <ds:schemaRefs/>
</ds:datastoreItem>
</file>

<file path=customXml/itemProps8.xml><?xml version="1.0" encoding="utf-8"?>
<ds:datastoreItem xmlns:ds="http://schemas.openxmlformats.org/officeDocument/2006/customXml" ds:itemID="{74CA1D70-95F4-401E-9BA9-A89D2A3A57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>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Chisholm, David</cp:lastModifiedBy>
  <dcterms:created xsi:type="dcterms:W3CDTF">2020-03-20T17:11:15Z</dcterms:created>
  <dcterms:modified xsi:type="dcterms:W3CDTF">2020-03-20T17:44:15Z</dcterms:modified>
</cp:coreProperties>
</file>