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550" windowWidth="18880" windowHeight="6740" activeTab="2"/>
  </bookViews>
  <sheets>
    <sheet name="Unit Cost" sheetId="1" r:id="rId1"/>
    <sheet name="Accounting" sheetId="2" r:id="rId2"/>
    <sheet name="Local Factors" sheetId="3" r:id="rId3"/>
  </sheets>
  <calcPr calcId="145621"/>
</workbook>
</file>

<file path=xl/calcChain.xml><?xml version="1.0" encoding="utf-8"?>
<calcChain xmlns="http://schemas.openxmlformats.org/spreadsheetml/2006/main">
  <c r="I20" i="1" l="1"/>
  <c r="I19" i="1"/>
  <c r="I18" i="1"/>
  <c r="I17" i="1"/>
  <c r="I16" i="1"/>
  <c r="I15" i="1"/>
  <c r="I14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<sst xmlns="http://schemas.openxmlformats.org/spreadsheetml/2006/main" count="136" uniqueCount="83">
  <si>
    <t>The following information will be used to apply adjustors based on how each utility calculates unit cost and the factors that comprise unit cost.</t>
  </si>
  <si>
    <t>The following table lists some of the more common factors that negatively impact worker productivity. Please indicate which ones apply to your operating and working environment and / or add others that are unique to your service territory.</t>
  </si>
  <si>
    <t>Local Factors</t>
  </si>
  <si>
    <t>Hydro Ottawa 2016-2018 Unit Costs</t>
  </si>
  <si>
    <t>"X" to those that apply</t>
  </si>
  <si>
    <t>Comments</t>
  </si>
  <si>
    <t>Which of the following factors impact the cost of you performing inspections and replacement work?</t>
  </si>
  <si>
    <t>Asset Category / Capital</t>
  </si>
  <si>
    <t>Unit of Measure</t>
  </si>
  <si>
    <t>Calculation of Unit Costs</t>
  </si>
  <si>
    <t>Response</t>
  </si>
  <si>
    <t>Which of the following methods do you use to determine unit rates for your asset categories and / or maintenance programs?</t>
  </si>
  <si>
    <t>UMS Group Input</t>
  </si>
  <si>
    <r>
      <t>Excessive travel time (over 30</t>
    </r>
    <r>
      <rPr>
        <sz val="11"/>
        <rFont val="Calibri"/>
      </rPr>
      <t xml:space="preserve"> mins.)</t>
    </r>
  </si>
  <si>
    <t>X</t>
  </si>
  <si>
    <t>No. of Units</t>
  </si>
  <si>
    <t>Cost</t>
  </si>
  <si>
    <t>3-YR Unit Cost</t>
  </si>
  <si>
    <t>Wood Poles Replacement</t>
  </si>
  <si>
    <t xml:space="preserve">Divide total spent by number of units </t>
  </si>
  <si>
    <t>Each</t>
  </si>
  <si>
    <t>Y</t>
  </si>
  <si>
    <t>Road restrictions which limit working hours</t>
  </si>
  <si>
    <t>For overhead and underground programs, work order per program.</t>
  </si>
  <si>
    <t>Average individual costs of separate work orders</t>
  </si>
  <si>
    <t>For station maintenance programs, work order per activity per station. Number of assets per station devided number of assets, averaged over all stations</t>
  </si>
  <si>
    <t>Other (please describe)</t>
  </si>
  <si>
    <t>High water table</t>
  </si>
  <si>
    <t>Working next to energized lines (requiring dedicated observer, gloves, etc.)</t>
  </si>
  <si>
    <t>Requirements to perform work off hours (i.e., night/weekend)</t>
  </si>
  <si>
    <t>Changed standards requiring rebuilds rather than like-for-like (i.e., clearances)</t>
  </si>
  <si>
    <t>Excessive switching requirements (i.e., to isolate on dual radial construction)</t>
  </si>
  <si>
    <r>
      <t xml:space="preserve">In addition to Direct Labor and Material, which of the following costs are included in your unit costs for </t>
    </r>
    <r>
      <rPr>
        <b/>
        <sz val="10"/>
        <rFont val="Calibri"/>
      </rPr>
      <t>In-House work</t>
    </r>
    <r>
      <rPr>
        <sz val="10"/>
        <rFont val="Calibri"/>
      </rPr>
      <t xml:space="preserve">? </t>
    </r>
  </si>
  <si>
    <t>Shoring requirements for UG work</t>
  </si>
  <si>
    <t>Response (Please indicate "Y" or "N")</t>
  </si>
  <si>
    <t>Design and Permitting costs</t>
  </si>
  <si>
    <t>Project Management and Supervisory costs</t>
  </si>
  <si>
    <t>Project Management is captured. Supervisory is added as a burden along with other administrative costs</t>
  </si>
  <si>
    <t xml:space="preserve">Other project-related costs (e.g.; Fleet and Warehouse) </t>
  </si>
  <si>
    <t>Limitations on tree trimming (e.g.; unusually tight clearances)</t>
  </si>
  <si>
    <t>Other labor-related costs (e.g.; training, conferences and meetings)</t>
  </si>
  <si>
    <t>N</t>
  </si>
  <si>
    <t>List of "grandfathered" trees that have limited trimming</t>
  </si>
  <si>
    <t>Employee-related costs (e.g.; vacation, sick time, insurances and pension)</t>
  </si>
  <si>
    <t>Administrative and General costs</t>
  </si>
  <si>
    <t>Added as a burden percent rate</t>
  </si>
  <si>
    <t>Prior use of lead cables</t>
  </si>
  <si>
    <t>AFUDC / CWIP</t>
  </si>
  <si>
    <t>High fault currents (impacting equipment sourcing)</t>
  </si>
  <si>
    <t>13kV system has high available fault current which limits available equipment.</t>
  </si>
  <si>
    <r>
      <t xml:space="preserve">In addition to Contractor's cost, which of the following costs are included in your unit costs for </t>
    </r>
    <r>
      <rPr>
        <b/>
        <sz val="10"/>
        <rFont val="Calibri"/>
      </rPr>
      <t>Contracted work</t>
    </r>
    <r>
      <rPr>
        <sz val="10"/>
        <rFont val="Calibri"/>
      </rPr>
      <t xml:space="preserve">? </t>
    </r>
  </si>
  <si>
    <t>Paid duty for police presence on public roads</t>
  </si>
  <si>
    <t>Contractor Management/Supervision costs (please indicate in comments if these costs include overheads per question 2)</t>
  </si>
  <si>
    <t>Permitting and Design Costs</t>
  </si>
  <si>
    <t>Extensive use of submersible transformers</t>
  </si>
  <si>
    <t>Do you "net out" customer contributions from your unit costs?</t>
  </si>
  <si>
    <t>Environmental regulations</t>
  </si>
  <si>
    <t>Insufficient IT Enablement</t>
  </si>
  <si>
    <t>Do you use GAAP or IFRS accounting? (please specify which in Comments)</t>
  </si>
  <si>
    <t>IFRS</t>
  </si>
  <si>
    <t>Union Work Rules</t>
  </si>
  <si>
    <t>UG Cable (XLPE) Replacement</t>
  </si>
  <si>
    <t>City consent requirements (i.e., customer notification, restoration, progressive clean-up, etc.)</t>
  </si>
  <si>
    <t>Meter</t>
  </si>
  <si>
    <t>Other (please specify in Comments)</t>
  </si>
  <si>
    <t>OH Switches Replacement</t>
  </si>
  <si>
    <t>OH Transformer Replacement</t>
  </si>
  <si>
    <t>UG Transformer Replacement</t>
  </si>
  <si>
    <t>Station Breaker Replacement</t>
  </si>
  <si>
    <t>Provided separate from original submittal by Hydro Ottawa</t>
  </si>
  <si>
    <t>Maintenance Programs / OM&amp;A</t>
  </si>
  <si>
    <t>Total Cost</t>
  </si>
  <si>
    <t>Vegetation Management</t>
  </si>
  <si>
    <t>Kilometer</t>
  </si>
  <si>
    <t>Pole Test and Inspection</t>
  </si>
  <si>
    <t>Overhead Line Patrol</t>
  </si>
  <si>
    <t>Station Breaker and Relay</t>
  </si>
  <si>
    <t>Billing - paper</t>
  </si>
  <si>
    <t>Bills</t>
  </si>
  <si>
    <t>Billing - online</t>
  </si>
  <si>
    <t>Meter Maintenance</t>
  </si>
  <si>
    <t>Unit Cost adjusted to $173 based on update from Hydro Ottawa</t>
  </si>
  <si>
    <t>Hydro Ottawa Limited
EB-2019-0261
Interrogatory Response
IRR OEB-44
Attachment A 
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</si>
</sst>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_);_(&quot;$&quot;* \(#,##0\);_(&quot;$&quot;* &quot;-&quot;??_);_(@_)"/>
    <numFmt numFmtId="165" formatCode="_-&quot;$&quot;* #,##0_-;\-&quot;$&quot;* #,##0_-;_-&quot;$&quot;* &quot;-&quot;??_-;_-@"/>
    <numFmt numFmtId="166" formatCode="_(* #,##0_);_(* \(#,##0\);_(* &quot;-&quot;??_);_(@_)"/>
    <numFmt numFmtId="167" formatCode="_(&quot;$&quot;* #,##0.00_);_(&quot;$&quot;* \(#,##0.00\);_(&quot;$&quot;* &quot;-&quot;??_);_(@_)"/>
  </numFmts>
  <fonts count="12">
    <font>
      <sz val="11"/>
      <color theme="1"/>
      <name val="Arial"/>
    </font>
    <font>
      <sz val="11"/>
      <color theme="1"/>
      <name val="Calibri"/>
    </font>
    <font>
      <b/>
      <sz val="10"/>
      <color theme="1"/>
      <name val="Calibri"/>
    </font>
    <font>
      <b/>
      <sz val="11"/>
      <color theme="1"/>
      <name val="Arial"/>
    </font>
    <font>
      <sz val="10"/>
      <color theme="1"/>
      <name val="Calibri"/>
    </font>
    <font>
      <sz val="11"/>
      <name val="Arial"/>
    </font>
    <font>
      <sz val="10"/>
      <color theme="1"/>
      <name val="Arial"/>
    </font>
    <font>
      <sz val="10"/>
      <color rgb="FF7F7F7F"/>
      <name val="Calibri"/>
    </font>
    <font>
      <sz val="10"/>
      <name val="Arial"/>
    </font>
    <font>
      <sz val="11"/>
      <name val="Calibri"/>
    </font>
    <font>
      <b/>
      <sz val="10"/>
      <name val="Calibri"/>
    </font>
    <font>
      <sz val="1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rgb="FFFFFF00"/>
      </patternFill>
    </fill>
    <fill>
      <patternFill patternType="solid">
        <fgColor rgb="FFC8C8C8"/>
        <bgColor rgb="FFC8C8C8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2" fillId="6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 wrapText="1"/>
    </xf>
    <xf numFmtId="0" fontId="4" fillId="0" borderId="7" xfId="0" applyFont="1" applyBorder="1"/>
    <xf numFmtId="0" fontId="4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164" fontId="4" fillId="0" borderId="17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64" fontId="4" fillId="0" borderId="18" xfId="0" applyNumberFormat="1" applyFont="1" applyBorder="1" applyAlignment="1">
      <alignment horizontal="center" vertical="center"/>
    </xf>
    <xf numFmtId="0" fontId="4" fillId="0" borderId="13" xfId="0" applyFont="1" applyBorder="1"/>
    <xf numFmtId="0" fontId="4" fillId="0" borderId="13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165" fontId="6" fillId="0" borderId="22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/>
    </xf>
    <xf numFmtId="0" fontId="4" fillId="3" borderId="23" xfId="0" applyFont="1" applyFill="1" applyBorder="1"/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left" vertical="center"/>
    </xf>
    <xf numFmtId="0" fontId="4" fillId="0" borderId="7" xfId="0" applyFont="1" applyBorder="1" applyAlignment="1">
      <alignment vertical="center" wrapText="1"/>
    </xf>
    <xf numFmtId="166" fontId="4" fillId="0" borderId="2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164" fontId="4" fillId="0" borderId="27" xfId="0" applyNumberFormat="1" applyFont="1" applyBorder="1" applyAlignment="1">
      <alignment horizontal="center" vertical="center"/>
    </xf>
    <xf numFmtId="167" fontId="4" fillId="0" borderId="18" xfId="0" applyNumberFormat="1" applyFont="1" applyBorder="1" applyAlignment="1">
      <alignment horizontal="center" vertical="center"/>
    </xf>
    <xf numFmtId="166" fontId="4" fillId="0" borderId="2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/>
    </xf>
    <xf numFmtId="166" fontId="8" fillId="0" borderId="9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8" xfId="0" applyFont="1" applyBorder="1"/>
    <xf numFmtId="0" fontId="2" fillId="5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wrapText="1"/>
    </xf>
    <xf numFmtId="0" fontId="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1"/>
  <sheetViews>
    <sheetView zoomScaleNormal="100" workbookViewId="0">
      <selection activeCell="A2" sqref="A2:J2"/>
    </sheetView>
  </sheetViews>
  <sheetFormatPr defaultColWidth="12.6640625" defaultRowHeight="15" customHeight="1"/>
  <cols>
    <col min="1" max="1" width="26.6640625" customWidth="1"/>
    <col min="2" max="2" width="7.6640625" customWidth="1"/>
    <col min="3" max="9" width="13.75" customWidth="1"/>
    <col min="10" max="10" width="50.5" customWidth="1"/>
    <col min="11" max="26" width="7.6640625" customWidth="1"/>
  </cols>
  <sheetData>
    <row r="1" spans="1:10" ht="102.75" customHeight="1">
      <c r="A1" s="66" t="s">
        <v>82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33" customHeight="1">
      <c r="A2" s="63" t="s">
        <v>3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4">
      <c r="A3" s="64" t="s">
        <v>7</v>
      </c>
      <c r="B3" s="58" t="s">
        <v>8</v>
      </c>
      <c r="C3" s="60">
        <v>2016</v>
      </c>
      <c r="D3" s="61"/>
      <c r="E3" s="60">
        <v>2017</v>
      </c>
      <c r="F3" s="61"/>
      <c r="G3" s="60">
        <v>2018</v>
      </c>
      <c r="H3" s="61"/>
      <c r="I3" s="7" t="s">
        <v>12</v>
      </c>
      <c r="J3" s="64" t="s">
        <v>5</v>
      </c>
    </row>
    <row r="4" spans="1:10" ht="14">
      <c r="A4" s="59"/>
      <c r="B4" s="59"/>
      <c r="C4" s="10" t="s">
        <v>15</v>
      </c>
      <c r="D4" s="11" t="s">
        <v>16</v>
      </c>
      <c r="E4" s="10" t="s">
        <v>15</v>
      </c>
      <c r="F4" s="11" t="s">
        <v>16</v>
      </c>
      <c r="G4" s="10" t="s">
        <v>15</v>
      </c>
      <c r="H4" s="11" t="s">
        <v>16</v>
      </c>
      <c r="I4" s="13" t="s">
        <v>17</v>
      </c>
      <c r="J4" s="59"/>
    </row>
    <row r="5" spans="1:10" ht="14">
      <c r="A5" s="15" t="s">
        <v>18</v>
      </c>
      <c r="B5" s="20" t="s">
        <v>20</v>
      </c>
      <c r="C5" s="22">
        <v>466</v>
      </c>
      <c r="D5" s="24">
        <v>4400863.419999999</v>
      </c>
      <c r="E5" s="22">
        <v>416</v>
      </c>
      <c r="F5" s="26">
        <v>3214081.0299999993</v>
      </c>
      <c r="G5" s="22">
        <v>210</v>
      </c>
      <c r="H5" s="24">
        <v>1693335.0900000003</v>
      </c>
      <c r="I5" s="31">
        <f t="shared" ref="I5:I10" si="0">(D5+F5+H5)/(C5+E5+G5)</f>
        <v>8524.0655128205126</v>
      </c>
      <c r="J5" s="12"/>
    </row>
    <row r="6" spans="1:10" ht="14">
      <c r="A6" s="32" t="s">
        <v>61</v>
      </c>
      <c r="B6" s="33" t="s">
        <v>63</v>
      </c>
      <c r="C6" s="35">
        <v>27453</v>
      </c>
      <c r="D6" s="37">
        <v>1569360.8300000003</v>
      </c>
      <c r="E6" s="35">
        <v>11901</v>
      </c>
      <c r="F6" s="37">
        <v>1694212.77</v>
      </c>
      <c r="G6" s="35">
        <v>13928</v>
      </c>
      <c r="H6" s="37">
        <v>994786.61</v>
      </c>
      <c r="I6" s="31">
        <f t="shared" si="0"/>
        <v>79.92117807139374</v>
      </c>
      <c r="J6" s="19"/>
    </row>
    <row r="7" spans="1:10" ht="14">
      <c r="A7" s="32" t="s">
        <v>65</v>
      </c>
      <c r="B7" s="33" t="s">
        <v>20</v>
      </c>
      <c r="C7" s="35">
        <v>2</v>
      </c>
      <c r="D7" s="39">
        <v>28462.58</v>
      </c>
      <c r="E7" s="35">
        <v>9</v>
      </c>
      <c r="F7" s="37">
        <v>254146.47</v>
      </c>
      <c r="G7" s="35">
        <v>12</v>
      </c>
      <c r="H7" s="37">
        <v>220426.47999999998</v>
      </c>
      <c r="I7" s="31">
        <f t="shared" si="0"/>
        <v>21871.109999999997</v>
      </c>
      <c r="J7" s="19"/>
    </row>
    <row r="8" spans="1:10" ht="14">
      <c r="A8" s="32" t="s">
        <v>66</v>
      </c>
      <c r="B8" s="33" t="s">
        <v>20</v>
      </c>
      <c r="C8" s="35">
        <v>75</v>
      </c>
      <c r="D8" s="37">
        <v>605105.48</v>
      </c>
      <c r="E8" s="35">
        <v>52</v>
      </c>
      <c r="F8" s="37">
        <v>443937.03000000009</v>
      </c>
      <c r="G8" s="35">
        <v>97</v>
      </c>
      <c r="H8" s="37">
        <v>652312.28</v>
      </c>
      <c r="I8" s="31">
        <f t="shared" si="0"/>
        <v>7595.3338839285716</v>
      </c>
      <c r="J8" s="19"/>
    </row>
    <row r="9" spans="1:10" ht="14">
      <c r="A9" s="32" t="s">
        <v>67</v>
      </c>
      <c r="B9" s="33" t="s">
        <v>20</v>
      </c>
      <c r="C9" s="35">
        <v>145</v>
      </c>
      <c r="D9" s="37">
        <v>2034704.23</v>
      </c>
      <c r="E9" s="35">
        <v>174</v>
      </c>
      <c r="F9" s="37">
        <v>2559647.8899999997</v>
      </c>
      <c r="G9" s="35">
        <v>207</v>
      </c>
      <c r="H9" s="37">
        <v>1964977.3400000003</v>
      </c>
      <c r="I9" s="31">
        <f t="shared" si="0"/>
        <v>12470.208098859313</v>
      </c>
      <c r="J9" s="40"/>
    </row>
    <row r="10" spans="1:10" ht="14">
      <c r="A10" s="32" t="s">
        <v>68</v>
      </c>
      <c r="B10" s="33" t="s">
        <v>20</v>
      </c>
      <c r="C10" s="35"/>
      <c r="D10" s="37"/>
      <c r="E10" s="35"/>
      <c r="F10" s="37"/>
      <c r="G10" s="35">
        <v>6</v>
      </c>
      <c r="H10" s="37">
        <v>638316</v>
      </c>
      <c r="I10" s="31">
        <f t="shared" si="0"/>
        <v>106386</v>
      </c>
      <c r="J10" s="19" t="s">
        <v>69</v>
      </c>
    </row>
    <row r="11" spans="1:10" ht="15.75" customHeight="1">
      <c r="A11" s="41"/>
      <c r="B11" s="41"/>
      <c r="C11" s="42"/>
      <c r="D11" s="43"/>
      <c r="E11" s="42"/>
      <c r="F11" s="43"/>
      <c r="G11" s="42"/>
      <c r="H11" s="43"/>
      <c r="I11" s="44"/>
      <c r="J11" s="45"/>
    </row>
    <row r="12" spans="1:10" ht="14">
      <c r="A12" s="64" t="s">
        <v>70</v>
      </c>
      <c r="B12" s="58" t="s">
        <v>8</v>
      </c>
      <c r="C12" s="60">
        <v>2016</v>
      </c>
      <c r="D12" s="61"/>
      <c r="E12" s="60">
        <v>2017</v>
      </c>
      <c r="F12" s="61"/>
      <c r="G12" s="60">
        <v>2018</v>
      </c>
      <c r="H12" s="61"/>
      <c r="I12" s="7" t="s">
        <v>12</v>
      </c>
      <c r="J12" s="64" t="s">
        <v>5</v>
      </c>
    </row>
    <row r="13" spans="1:10" ht="14">
      <c r="A13" s="59"/>
      <c r="B13" s="59"/>
      <c r="C13" s="10" t="s">
        <v>15</v>
      </c>
      <c r="D13" s="11" t="s">
        <v>71</v>
      </c>
      <c r="E13" s="10" t="s">
        <v>15</v>
      </c>
      <c r="F13" s="11" t="s">
        <v>71</v>
      </c>
      <c r="G13" s="10" t="s">
        <v>15</v>
      </c>
      <c r="H13" s="11" t="s">
        <v>71</v>
      </c>
      <c r="I13" s="13" t="s">
        <v>17</v>
      </c>
      <c r="J13" s="59"/>
    </row>
    <row r="14" spans="1:10" ht="15" customHeight="1">
      <c r="A14" s="46" t="s">
        <v>72</v>
      </c>
      <c r="B14" s="20" t="s">
        <v>73</v>
      </c>
      <c r="C14" s="47">
        <v>1494</v>
      </c>
      <c r="D14" s="37">
        <v>4233697</v>
      </c>
      <c r="E14" s="47">
        <v>1355</v>
      </c>
      <c r="F14" s="37">
        <v>4394452</v>
      </c>
      <c r="G14" s="47">
        <v>1244</v>
      </c>
      <c r="H14" s="37">
        <v>3959768</v>
      </c>
      <c r="I14" s="31">
        <f t="shared" ref="I14:I19" si="1">SUM(D14,F14,H14)/SUM(C14,E14,G14)</f>
        <v>3075.4744686049353</v>
      </c>
      <c r="J14" s="8"/>
    </row>
    <row r="15" spans="1:10" ht="15" customHeight="1">
      <c r="A15" s="48" t="s">
        <v>74</v>
      </c>
      <c r="B15" s="33" t="s">
        <v>20</v>
      </c>
      <c r="C15" s="47">
        <v>5230</v>
      </c>
      <c r="D15" s="37">
        <v>269019</v>
      </c>
      <c r="E15" s="47">
        <v>4731</v>
      </c>
      <c r="F15" s="37">
        <v>250059</v>
      </c>
      <c r="G15" s="47">
        <v>4630</v>
      </c>
      <c r="H15" s="37">
        <v>112706</v>
      </c>
      <c r="I15" s="49">
        <f t="shared" si="1"/>
        <v>43.299568226989237</v>
      </c>
      <c r="J15" s="16"/>
    </row>
    <row r="16" spans="1:10" ht="14">
      <c r="A16" s="48" t="s">
        <v>75</v>
      </c>
      <c r="B16" s="33" t="s">
        <v>73</v>
      </c>
      <c r="C16" s="47">
        <v>932</v>
      </c>
      <c r="D16" s="37">
        <v>23946</v>
      </c>
      <c r="E16" s="47">
        <v>1179.5999999999999</v>
      </c>
      <c r="F16" s="37">
        <v>25555</v>
      </c>
      <c r="G16" s="47">
        <v>479.4</v>
      </c>
      <c r="H16" s="37">
        <v>30499</v>
      </c>
      <c r="I16" s="49">
        <f t="shared" si="1"/>
        <v>30.876109610189115</v>
      </c>
      <c r="J16" s="16"/>
    </row>
    <row r="17" spans="1:10" ht="14">
      <c r="A17" s="48" t="s">
        <v>76</v>
      </c>
      <c r="B17" s="33" t="s">
        <v>20</v>
      </c>
      <c r="C17" s="47">
        <v>80</v>
      </c>
      <c r="D17" s="37">
        <v>273639.7</v>
      </c>
      <c r="E17" s="47">
        <v>46</v>
      </c>
      <c r="F17" s="37">
        <v>117849.8</v>
      </c>
      <c r="G17" s="47">
        <v>147</v>
      </c>
      <c r="H17" s="37">
        <v>405766.88</v>
      </c>
      <c r="I17" s="31">
        <f t="shared" si="1"/>
        <v>2920.3530402930405</v>
      </c>
      <c r="J17" s="16"/>
    </row>
    <row r="18" spans="1:10" ht="14">
      <c r="A18" s="48" t="s">
        <v>77</v>
      </c>
      <c r="B18" s="33" t="s">
        <v>78</v>
      </c>
      <c r="C18" s="47">
        <v>2460532</v>
      </c>
      <c r="D18" s="37">
        <v>3012993.6625999925</v>
      </c>
      <c r="E18" s="47">
        <v>2367013</v>
      </c>
      <c r="F18" s="37">
        <v>2795692.1810565866</v>
      </c>
      <c r="G18" s="47">
        <v>2221365</v>
      </c>
      <c r="H18" s="37">
        <v>2631314.9644345576</v>
      </c>
      <c r="I18" s="50">
        <f t="shared" si="1"/>
        <v>1.1973483571348105</v>
      </c>
      <c r="J18" s="19"/>
    </row>
    <row r="19" spans="1:10" ht="14">
      <c r="A19" s="48" t="s">
        <v>79</v>
      </c>
      <c r="B19" s="33" t="s">
        <v>78</v>
      </c>
      <c r="C19" s="51">
        <v>1508068</v>
      </c>
      <c r="D19" s="37">
        <v>404682.97979999968</v>
      </c>
      <c r="E19" s="47">
        <v>1617858</v>
      </c>
      <c r="F19" s="37">
        <v>420017.63604341698</v>
      </c>
      <c r="G19" s="47">
        <v>1817481</v>
      </c>
      <c r="H19" s="37">
        <v>432956.96406544582</v>
      </c>
      <c r="I19" s="50">
        <f t="shared" si="1"/>
        <v>0.25441109338334117</v>
      </c>
      <c r="J19" s="19"/>
    </row>
    <row r="20" spans="1:10" ht="15" customHeight="1">
      <c r="A20" s="52" t="s">
        <v>80</v>
      </c>
      <c r="B20" s="53" t="s">
        <v>20</v>
      </c>
      <c r="C20" s="54">
        <v>3649</v>
      </c>
      <c r="D20" s="55">
        <v>622949</v>
      </c>
      <c r="E20" s="54">
        <v>5205</v>
      </c>
      <c r="F20" s="55">
        <v>911148</v>
      </c>
      <c r="G20" s="54">
        <v>4424</v>
      </c>
      <c r="H20" s="55">
        <v>736963</v>
      </c>
      <c r="I20" s="56">
        <f>(D20+F20+H20)/(C20+E20+G20)</f>
        <v>171.03931314957072</v>
      </c>
      <c r="J20" s="57" t="s">
        <v>81</v>
      </c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4">
    <mergeCell ref="A12:A13"/>
    <mergeCell ref="J12:J13"/>
    <mergeCell ref="A1:J1"/>
    <mergeCell ref="A2:J2"/>
    <mergeCell ref="A3:A4"/>
    <mergeCell ref="B3:B4"/>
    <mergeCell ref="C3:D3"/>
    <mergeCell ref="E3:F3"/>
    <mergeCell ref="J3:J4"/>
    <mergeCell ref="B12:B13"/>
    <mergeCell ref="C12:D12"/>
    <mergeCell ref="E12:F12"/>
    <mergeCell ref="G12:H12"/>
    <mergeCell ref="G3:H3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>
      <selection activeCell="B2" sqref="B2:D2"/>
    </sheetView>
  </sheetViews>
  <sheetFormatPr defaultColWidth="12.6640625" defaultRowHeight="15" customHeight="1"/>
  <cols>
    <col min="1" max="1" width="7.6640625" customWidth="1"/>
    <col min="2" max="2" width="42.5" customWidth="1"/>
    <col min="3" max="3" width="16.25" customWidth="1"/>
    <col min="4" max="4" width="44.4140625" customWidth="1"/>
    <col min="5" max="26" width="7.6640625" customWidth="1"/>
  </cols>
  <sheetData>
    <row r="1" spans="1:4" ht="98.5" customHeight="1">
      <c r="A1" s="67" t="s">
        <v>82</v>
      </c>
      <c r="B1" s="68"/>
      <c r="C1" s="68"/>
      <c r="D1" s="68"/>
    </row>
    <row r="2" spans="1:4" ht="30.75" customHeight="1">
      <c r="B2" s="65" t="s">
        <v>0</v>
      </c>
      <c r="C2" s="62"/>
      <c r="D2" s="62"/>
    </row>
    <row r="3" spans="1:4" ht="43.5" customHeight="1"/>
    <row r="4" spans="1:4" ht="38.25" customHeight="1">
      <c r="A4" s="5"/>
      <c r="B4" s="2" t="s">
        <v>9</v>
      </c>
      <c r="C4" s="2" t="s">
        <v>10</v>
      </c>
      <c r="D4" s="2" t="s">
        <v>5</v>
      </c>
    </row>
    <row r="5" spans="1:4" ht="38.25" customHeight="1">
      <c r="A5" s="5">
        <v>1</v>
      </c>
      <c r="B5" s="14" t="s">
        <v>11</v>
      </c>
      <c r="C5" s="9"/>
      <c r="D5" s="12"/>
    </row>
    <row r="6" spans="1:4" ht="38.25" customHeight="1">
      <c r="A6" s="5"/>
      <c r="B6" s="16" t="s">
        <v>19</v>
      </c>
      <c r="C6" s="18" t="s">
        <v>21</v>
      </c>
      <c r="D6" s="16" t="s">
        <v>23</v>
      </c>
    </row>
    <row r="7" spans="1:4" ht="38.25" customHeight="1">
      <c r="A7" s="5"/>
      <c r="B7" s="16" t="s">
        <v>24</v>
      </c>
      <c r="C7" s="18" t="s">
        <v>21</v>
      </c>
      <c r="D7" s="16" t="s">
        <v>25</v>
      </c>
    </row>
    <row r="8" spans="1:4" ht="38.25" customHeight="1">
      <c r="A8" s="5"/>
      <c r="B8" s="21" t="s">
        <v>26</v>
      </c>
      <c r="C8" s="23"/>
      <c r="D8" s="25"/>
    </row>
    <row r="9" spans="1:4" ht="38.25" customHeight="1">
      <c r="A9" s="5">
        <v>2</v>
      </c>
      <c r="B9" s="27" t="s">
        <v>32</v>
      </c>
      <c r="C9" s="2" t="s">
        <v>34</v>
      </c>
      <c r="D9" s="2" t="s">
        <v>5</v>
      </c>
    </row>
    <row r="10" spans="1:4" ht="38.25" customHeight="1">
      <c r="A10" s="5"/>
      <c r="B10" s="8" t="s">
        <v>35</v>
      </c>
      <c r="C10" s="9" t="s">
        <v>21</v>
      </c>
      <c r="D10" s="8"/>
    </row>
    <row r="11" spans="1:4" ht="38.25" customHeight="1">
      <c r="A11" s="5"/>
      <c r="B11" s="16" t="s">
        <v>36</v>
      </c>
      <c r="C11" s="18" t="s">
        <v>21</v>
      </c>
      <c r="D11" s="16" t="s">
        <v>37</v>
      </c>
    </row>
    <row r="12" spans="1:4" ht="38.25" customHeight="1">
      <c r="A12" s="5"/>
      <c r="B12" s="16" t="s">
        <v>38</v>
      </c>
      <c r="C12" s="18" t="s">
        <v>21</v>
      </c>
      <c r="D12" s="16"/>
    </row>
    <row r="13" spans="1:4" ht="38.25" customHeight="1">
      <c r="A13" s="5"/>
      <c r="B13" s="16" t="s">
        <v>40</v>
      </c>
      <c r="C13" s="18" t="s">
        <v>41</v>
      </c>
      <c r="D13" s="16"/>
    </row>
    <row r="14" spans="1:4" ht="38.25" customHeight="1">
      <c r="A14" s="5"/>
      <c r="B14" s="16" t="s">
        <v>43</v>
      </c>
      <c r="C14" s="18" t="s">
        <v>41</v>
      </c>
      <c r="D14" s="16"/>
    </row>
    <row r="15" spans="1:4" ht="38.25" customHeight="1">
      <c r="A15" s="5"/>
      <c r="B15" s="16" t="s">
        <v>44</v>
      </c>
      <c r="C15" s="18" t="s">
        <v>21</v>
      </c>
      <c r="D15" s="16" t="s">
        <v>45</v>
      </c>
    </row>
    <row r="16" spans="1:4" ht="38.25" customHeight="1">
      <c r="A16" s="5"/>
      <c r="B16" s="16" t="s">
        <v>47</v>
      </c>
      <c r="C16" s="18" t="s">
        <v>21</v>
      </c>
      <c r="D16" s="16"/>
    </row>
    <row r="17" spans="1:4" ht="38.25" customHeight="1">
      <c r="A17" s="5"/>
      <c r="B17" s="21" t="s">
        <v>26</v>
      </c>
      <c r="C17" s="23"/>
      <c r="D17" s="21"/>
    </row>
    <row r="18" spans="1:4" ht="38.25" customHeight="1">
      <c r="A18" s="5">
        <v>3</v>
      </c>
      <c r="B18" s="27" t="s">
        <v>50</v>
      </c>
      <c r="C18" s="2" t="s">
        <v>34</v>
      </c>
      <c r="D18" s="2" t="s">
        <v>5</v>
      </c>
    </row>
    <row r="19" spans="1:4" ht="38.25" customHeight="1">
      <c r="A19" s="5"/>
      <c r="B19" s="8" t="s">
        <v>52</v>
      </c>
      <c r="C19" s="9" t="s">
        <v>21</v>
      </c>
      <c r="D19" s="8"/>
    </row>
    <row r="20" spans="1:4" ht="38.25" customHeight="1">
      <c r="A20" s="5"/>
      <c r="B20" s="16" t="s">
        <v>53</v>
      </c>
      <c r="C20" s="18" t="s">
        <v>21</v>
      </c>
      <c r="D20" s="16"/>
    </row>
    <row r="21" spans="1:4" ht="38.25" customHeight="1">
      <c r="A21" s="5"/>
      <c r="B21" s="21" t="s">
        <v>26</v>
      </c>
      <c r="C21" s="23"/>
      <c r="D21" s="25"/>
    </row>
    <row r="22" spans="1:4" ht="38.25" customHeight="1">
      <c r="A22" s="5">
        <v>4</v>
      </c>
      <c r="B22" s="27" t="s">
        <v>55</v>
      </c>
      <c r="C22" s="28"/>
      <c r="D22" s="29"/>
    </row>
    <row r="23" spans="1:4" ht="38.25" customHeight="1">
      <c r="A23" s="5">
        <v>5</v>
      </c>
      <c r="B23" s="27" t="s">
        <v>58</v>
      </c>
      <c r="C23" s="28"/>
      <c r="D23" s="30" t="s">
        <v>59</v>
      </c>
    </row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2:D2"/>
    <mergeCell ref="A1:D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sqref="A1:C1"/>
    </sheetView>
  </sheetViews>
  <sheetFormatPr defaultColWidth="12.6640625" defaultRowHeight="15" customHeight="1"/>
  <cols>
    <col min="1" max="1" width="48" customWidth="1"/>
    <col min="2" max="2" width="14.1640625" customWidth="1"/>
    <col min="3" max="3" width="48.6640625" customWidth="1"/>
    <col min="4" max="26" width="7.6640625" customWidth="1"/>
  </cols>
  <sheetData>
    <row r="1" spans="1:26" ht="91" customHeight="1">
      <c r="A1" s="67" t="s">
        <v>82</v>
      </c>
      <c r="B1" s="67"/>
      <c r="C1" s="67"/>
    </row>
    <row r="2" spans="1:26" ht="28.5" customHeight="1">
      <c r="A2" s="65" t="s">
        <v>1</v>
      </c>
      <c r="B2" s="62"/>
      <c r="C2" s="62"/>
    </row>
    <row r="3" spans="1:26" ht="28.5" customHeight="1">
      <c r="A3" s="1"/>
      <c r="B3" s="1"/>
      <c r="C3" s="1"/>
    </row>
    <row r="5" spans="1:26" ht="26">
      <c r="A5" s="2" t="s">
        <v>2</v>
      </c>
      <c r="B5" s="2" t="s">
        <v>4</v>
      </c>
      <c r="C5" s="2" t="s">
        <v>5</v>
      </c>
    </row>
    <row r="6" spans="1:26" ht="38.25" customHeight="1">
      <c r="A6" s="3" t="s">
        <v>6</v>
      </c>
      <c r="B6" s="4"/>
      <c r="C6" s="6"/>
    </row>
    <row r="7" spans="1:26" ht="38.25" customHeight="1">
      <c r="A7" s="8" t="s">
        <v>13</v>
      </c>
      <c r="B7" s="9" t="s">
        <v>14</v>
      </c>
      <c r="C7" s="12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38.25" customHeight="1">
      <c r="A8" s="16" t="s">
        <v>22</v>
      </c>
      <c r="B8" s="18" t="s">
        <v>14</v>
      </c>
      <c r="C8" s="19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38.25" customHeight="1">
      <c r="A9" s="16" t="s">
        <v>27</v>
      </c>
      <c r="B9" s="18"/>
      <c r="C9" s="19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38.25" customHeight="1">
      <c r="A10" s="16" t="s">
        <v>28</v>
      </c>
      <c r="B10" s="18" t="s">
        <v>14</v>
      </c>
      <c r="C10" s="19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38.25" customHeight="1">
      <c r="A11" s="16" t="s">
        <v>29</v>
      </c>
      <c r="B11" s="18" t="s">
        <v>14</v>
      </c>
      <c r="C11" s="19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38.25" customHeight="1">
      <c r="A12" s="16" t="s">
        <v>30</v>
      </c>
      <c r="B12" s="18" t="s">
        <v>14</v>
      </c>
      <c r="C12" s="19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38.25" customHeight="1">
      <c r="A13" s="16" t="s">
        <v>31</v>
      </c>
      <c r="B13" s="18" t="s">
        <v>14</v>
      </c>
      <c r="C13" s="19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38.25" customHeight="1">
      <c r="A14" s="16" t="s">
        <v>33</v>
      </c>
      <c r="B14" s="18" t="s">
        <v>14</v>
      </c>
      <c r="C14" s="19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38.25" customHeight="1">
      <c r="A15" s="16" t="s">
        <v>39</v>
      </c>
      <c r="B15" s="18" t="s">
        <v>14</v>
      </c>
      <c r="C15" s="19" t="s">
        <v>42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38.25" customHeight="1">
      <c r="A16" s="16" t="s">
        <v>46</v>
      </c>
      <c r="B16" s="18" t="s">
        <v>14</v>
      </c>
      <c r="C16" s="19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38.25" customHeight="1">
      <c r="A17" s="16" t="s">
        <v>48</v>
      </c>
      <c r="B17" s="18" t="s">
        <v>14</v>
      </c>
      <c r="C17" s="16" t="s">
        <v>49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38.25" customHeight="1">
      <c r="A18" s="16" t="s">
        <v>51</v>
      </c>
      <c r="B18" s="18" t="s">
        <v>14</v>
      </c>
      <c r="C18" s="19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38.25" customHeight="1">
      <c r="A19" s="16" t="s">
        <v>54</v>
      </c>
      <c r="B19" s="18"/>
      <c r="C19" s="19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38.25" customHeight="1">
      <c r="A20" s="16" t="s">
        <v>56</v>
      </c>
      <c r="B20" s="18" t="s">
        <v>14</v>
      </c>
      <c r="C20" s="19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38.25" customHeight="1">
      <c r="A21" s="16" t="s">
        <v>57</v>
      </c>
      <c r="B21" s="18"/>
      <c r="C21" s="19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38.25" customHeight="1">
      <c r="A22" s="16" t="s">
        <v>60</v>
      </c>
      <c r="B22" s="18" t="s">
        <v>14</v>
      </c>
      <c r="C22" s="19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38.25" customHeight="1">
      <c r="A23" s="16" t="s">
        <v>62</v>
      </c>
      <c r="B23" s="18" t="s">
        <v>14</v>
      </c>
      <c r="C23" s="19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38.25" customHeight="1">
      <c r="A24" s="34" t="s">
        <v>64</v>
      </c>
      <c r="B24" s="36"/>
      <c r="C24" s="38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/>
    <row r="26" spans="1:26" ht="15.75" customHeight="1"/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2:C2"/>
    <mergeCell ref="A1:C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Unit Cost</vt:lpstr>
      <vt:lpstr>Accounting</vt:lpstr>
      <vt:lpstr>Local Factors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ShayneT</cp:lastModifiedBy>
  <dcterms:modified xsi:type="dcterms:W3CDTF">2020-06-05T20:20:30Z</dcterms:modified>
</cp:coreProperties>
</file>