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6740" firstSheet="1" activeTab="5"/>
  </bookViews>
  <sheets>
    <sheet name="Unit Costs" sheetId="1" r:id="rId1"/>
    <sheet name="Cost Components" sheetId="2" r:id="rId2"/>
    <sheet name="External Factors" sheetId="3" r:id="rId3"/>
    <sheet name="Difficulty Factors 1" sheetId="4" r:id="rId4"/>
    <sheet name="Wage Adjuster" sheetId="5" r:id="rId5"/>
    <sheet name="Difficulty Factors 2" sheetId="6" r:id="rId6"/>
  </sheets>
  <definedNames>
    <definedName name="Hr_Wk">'Wage Adjuster'!$I$4</definedName>
    <definedName name="US_to_Can">'Wage Adjuster'!$I$2</definedName>
    <definedName name="Wk_Yr">'Wage Adjuster'!$I$3</definedName>
  </definedNames>
  <calcPr calcId="145621"/>
</workbook>
</file>

<file path=xl/calcChain.xml><?xml version="1.0" encoding="utf-8"?>
<calcChain xmlns="http://schemas.openxmlformats.org/spreadsheetml/2006/main">
  <c r="D20" i="6" l="1"/>
  <c r="K20" i="6" s="1"/>
  <c r="L6" i="6" s="1"/>
  <c r="F26" i="6" s="1"/>
  <c r="B20" i="6"/>
  <c r="I20" i="6" s="1"/>
  <c r="D19" i="6"/>
  <c r="K19" i="6" s="1"/>
  <c r="B19" i="6"/>
  <c r="I19" i="6" s="1"/>
  <c r="D18" i="6"/>
  <c r="K18" i="6" s="1"/>
  <c r="B18" i="6"/>
  <c r="I18" i="6" s="1"/>
  <c r="D17" i="6"/>
  <c r="K17" i="6" s="1"/>
  <c r="B17" i="6"/>
  <c r="I17" i="6" s="1"/>
  <c r="D16" i="6"/>
  <c r="K16" i="6" s="1"/>
  <c r="B16" i="6"/>
  <c r="I16" i="6" s="1"/>
  <c r="D15" i="6"/>
  <c r="K15" i="6" s="1"/>
  <c r="B15" i="6"/>
  <c r="I15" i="6" s="1"/>
  <c r="D14" i="6"/>
  <c r="K14" i="6" s="1"/>
  <c r="B14" i="6"/>
  <c r="I14" i="6" s="1"/>
  <c r="D13" i="6"/>
  <c r="K13" i="6" s="1"/>
  <c r="D12" i="6"/>
  <c r="K12" i="6" s="1"/>
  <c r="B12" i="6"/>
  <c r="I12" i="6" s="1"/>
  <c r="D11" i="6"/>
  <c r="K11" i="6" s="1"/>
  <c r="B11" i="6"/>
  <c r="D10" i="6"/>
  <c r="K10" i="6" s="1"/>
  <c r="B10" i="6"/>
  <c r="D9" i="6"/>
  <c r="K9" i="6" s="1"/>
  <c r="B9" i="6"/>
  <c r="D8" i="6"/>
  <c r="K8" i="6" s="1"/>
  <c r="B8" i="6"/>
  <c r="L7" i="6"/>
  <c r="G26" i="6" s="1"/>
  <c r="D7" i="6"/>
  <c r="K7" i="6" s="1"/>
  <c r="B7" i="6"/>
  <c r="D6" i="6"/>
  <c r="K6" i="6" s="1"/>
  <c r="B6" i="6"/>
  <c r="D5" i="6"/>
  <c r="K5" i="6" s="1"/>
  <c r="B5" i="6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19" i="5"/>
  <c r="C19" i="5"/>
  <c r="C18" i="5"/>
  <c r="D18" i="5" s="1"/>
  <c r="C17" i="5"/>
  <c r="D17" i="5" s="1"/>
  <c r="D16" i="5"/>
  <c r="C16" i="5"/>
  <c r="D15" i="5"/>
  <c r="C15" i="5"/>
  <c r="C14" i="5"/>
  <c r="D14" i="5" s="1"/>
  <c r="C13" i="5"/>
  <c r="D13" i="5" s="1"/>
  <c r="C12" i="5"/>
  <c r="D12" i="5" s="1"/>
  <c r="D11" i="5"/>
  <c r="C11" i="5"/>
  <c r="C10" i="5"/>
  <c r="D10" i="5" s="1"/>
  <c r="C9" i="5"/>
  <c r="D9" i="5" s="1"/>
  <c r="C8" i="5"/>
  <c r="D8" i="5" s="1"/>
  <c r="D7" i="5"/>
  <c r="C7" i="5"/>
  <c r="C6" i="5"/>
  <c r="D6" i="5" s="1"/>
  <c r="C5" i="5"/>
  <c r="D5" i="5" s="1"/>
  <c r="D116" i="1"/>
  <c r="D115" i="1"/>
  <c r="D114" i="1"/>
  <c r="D113" i="1"/>
  <c r="D112" i="1"/>
  <c r="D111" i="1"/>
  <c r="D110" i="1"/>
  <c r="D107" i="1"/>
  <c r="D106" i="1"/>
  <c r="D105" i="1"/>
  <c r="D104" i="1"/>
  <c r="D103" i="1"/>
  <c r="D102" i="1"/>
  <c r="D95" i="1"/>
  <c r="D94" i="1"/>
  <c r="D93" i="1"/>
  <c r="D92" i="1"/>
  <c r="D91" i="1"/>
  <c r="D90" i="1"/>
  <c r="D89" i="1"/>
  <c r="D86" i="1"/>
  <c r="J85" i="1"/>
  <c r="D85" i="1"/>
  <c r="D84" i="1"/>
  <c r="D83" i="1"/>
  <c r="D82" i="1"/>
  <c r="D81" i="1"/>
  <c r="S60" i="1"/>
  <c r="I60" i="1"/>
  <c r="D60" i="1"/>
  <c r="P59" i="1"/>
  <c r="G59" i="1"/>
  <c r="G94" i="1" s="1"/>
  <c r="G115" i="1" s="1"/>
  <c r="D59" i="1"/>
  <c r="N58" i="1"/>
  <c r="N93" i="1" s="1"/>
  <c r="N114" i="1" s="1"/>
  <c r="D58" i="1"/>
  <c r="D57" i="1"/>
  <c r="S56" i="1"/>
  <c r="I56" i="1"/>
  <c r="D56" i="1"/>
  <c r="P55" i="1"/>
  <c r="G55" i="1"/>
  <c r="G90" i="1" s="1"/>
  <c r="D55" i="1"/>
  <c r="N54" i="1"/>
  <c r="N89" i="1" s="1"/>
  <c r="D54" i="1"/>
  <c r="D51" i="1"/>
  <c r="S50" i="1"/>
  <c r="S85" i="1" s="1"/>
  <c r="I50" i="1"/>
  <c r="D50" i="1"/>
  <c r="P49" i="1"/>
  <c r="P84" i="1" s="1"/>
  <c r="G49" i="1"/>
  <c r="G84" i="1" s="1"/>
  <c r="D49" i="1"/>
  <c r="N48" i="1"/>
  <c r="D48" i="1"/>
  <c r="D47" i="1"/>
  <c r="D46" i="1"/>
  <c r="S40" i="1"/>
  <c r="R40" i="1"/>
  <c r="Q40" i="1"/>
  <c r="Q60" i="1" s="1"/>
  <c r="P40" i="1"/>
  <c r="P60" i="1" s="1"/>
  <c r="P95" i="1" s="1"/>
  <c r="O40" i="1"/>
  <c r="O60" i="1" s="1"/>
  <c r="N40" i="1"/>
  <c r="N60" i="1" s="1"/>
  <c r="M40" i="1"/>
  <c r="M60" i="1" s="1"/>
  <c r="L40" i="1"/>
  <c r="L60" i="1" s="1"/>
  <c r="L95" i="1" s="1"/>
  <c r="K40" i="1"/>
  <c r="K60" i="1" s="1"/>
  <c r="J40" i="1"/>
  <c r="J60" i="1" s="1"/>
  <c r="J95" i="1" s="1"/>
  <c r="I40" i="1"/>
  <c r="H40" i="1"/>
  <c r="H60" i="1" s="1"/>
  <c r="H95" i="1" s="1"/>
  <c r="G40" i="1"/>
  <c r="G60" i="1" s="1"/>
  <c r="G95" i="1" s="1"/>
  <c r="F40" i="1"/>
  <c r="F60" i="1" s="1"/>
  <c r="F95" i="1" s="1"/>
  <c r="E40" i="1"/>
  <c r="E60" i="1" s="1"/>
  <c r="E95" i="1" s="1"/>
  <c r="D40" i="1"/>
  <c r="S39" i="1"/>
  <c r="S59" i="1" s="1"/>
  <c r="R39" i="1"/>
  <c r="Q39" i="1"/>
  <c r="Q59" i="1" s="1"/>
  <c r="P39" i="1"/>
  <c r="O39" i="1"/>
  <c r="O59" i="1" s="1"/>
  <c r="N39" i="1"/>
  <c r="N59" i="1" s="1"/>
  <c r="M39" i="1"/>
  <c r="M59" i="1" s="1"/>
  <c r="M94" i="1" s="1"/>
  <c r="M115" i="1" s="1"/>
  <c r="L39" i="1"/>
  <c r="L59" i="1" s="1"/>
  <c r="K39" i="1"/>
  <c r="K59" i="1" s="1"/>
  <c r="K94" i="1" s="1"/>
  <c r="K115" i="1" s="1"/>
  <c r="J39" i="1"/>
  <c r="J59" i="1" s="1"/>
  <c r="J94" i="1" s="1"/>
  <c r="J115" i="1" s="1"/>
  <c r="I39" i="1"/>
  <c r="I59" i="1" s="1"/>
  <c r="H39" i="1"/>
  <c r="H59" i="1" s="1"/>
  <c r="H94" i="1" s="1"/>
  <c r="H115" i="1" s="1"/>
  <c r="G39" i="1"/>
  <c r="F39" i="1"/>
  <c r="F59" i="1" s="1"/>
  <c r="F94" i="1" s="1"/>
  <c r="F115" i="1" s="1"/>
  <c r="E39" i="1"/>
  <c r="E59" i="1" s="1"/>
  <c r="E94" i="1" s="1"/>
  <c r="E115" i="1" s="1"/>
  <c r="D39" i="1"/>
  <c r="S38" i="1"/>
  <c r="S58" i="1" s="1"/>
  <c r="R38" i="1"/>
  <c r="Q38" i="1"/>
  <c r="Q58" i="1" s="1"/>
  <c r="P38" i="1"/>
  <c r="P58" i="1" s="1"/>
  <c r="O38" i="1"/>
  <c r="O58" i="1" s="1"/>
  <c r="N38" i="1"/>
  <c r="M38" i="1"/>
  <c r="M58" i="1" s="1"/>
  <c r="M93" i="1" s="1"/>
  <c r="M114" i="1" s="1"/>
  <c r="L38" i="1"/>
  <c r="L58" i="1" s="1"/>
  <c r="K38" i="1"/>
  <c r="K58" i="1" s="1"/>
  <c r="K93" i="1" s="1"/>
  <c r="K114" i="1" s="1"/>
  <c r="J38" i="1"/>
  <c r="J58" i="1" s="1"/>
  <c r="J93" i="1" s="1"/>
  <c r="J114" i="1" s="1"/>
  <c r="I38" i="1"/>
  <c r="I58" i="1" s="1"/>
  <c r="H38" i="1"/>
  <c r="H58" i="1" s="1"/>
  <c r="H93" i="1" s="1"/>
  <c r="H114" i="1" s="1"/>
  <c r="G38" i="1"/>
  <c r="G58" i="1" s="1"/>
  <c r="G93" i="1" s="1"/>
  <c r="G114" i="1" s="1"/>
  <c r="F38" i="1"/>
  <c r="F58" i="1" s="1"/>
  <c r="F93" i="1" s="1"/>
  <c r="F114" i="1" s="1"/>
  <c r="E38" i="1"/>
  <c r="E58" i="1" s="1"/>
  <c r="E93" i="1" s="1"/>
  <c r="E114" i="1" s="1"/>
  <c r="D38" i="1"/>
  <c r="S37" i="1"/>
  <c r="S57" i="1" s="1"/>
  <c r="R37" i="1"/>
  <c r="Q37" i="1"/>
  <c r="Q57" i="1" s="1"/>
  <c r="P37" i="1"/>
  <c r="P57" i="1" s="1"/>
  <c r="O37" i="1"/>
  <c r="O57" i="1" s="1"/>
  <c r="N37" i="1"/>
  <c r="N57" i="1" s="1"/>
  <c r="N92" i="1" s="1"/>
  <c r="M37" i="1"/>
  <c r="M57" i="1" s="1"/>
  <c r="M92" i="1" s="1"/>
  <c r="L37" i="1"/>
  <c r="L57" i="1" s="1"/>
  <c r="K37" i="1"/>
  <c r="K57" i="1" s="1"/>
  <c r="K92" i="1" s="1"/>
  <c r="J37" i="1"/>
  <c r="J57" i="1" s="1"/>
  <c r="J92" i="1" s="1"/>
  <c r="I37" i="1"/>
  <c r="I57" i="1" s="1"/>
  <c r="H37" i="1"/>
  <c r="H57" i="1" s="1"/>
  <c r="H92" i="1" s="1"/>
  <c r="G37" i="1"/>
  <c r="G57" i="1" s="1"/>
  <c r="G92" i="1" s="1"/>
  <c r="F37" i="1"/>
  <c r="F57" i="1" s="1"/>
  <c r="F92" i="1" s="1"/>
  <c r="E37" i="1"/>
  <c r="E57" i="1" s="1"/>
  <c r="E92" i="1" s="1"/>
  <c r="D37" i="1"/>
  <c r="S36" i="1"/>
  <c r="R36" i="1"/>
  <c r="Q36" i="1"/>
  <c r="Q56" i="1" s="1"/>
  <c r="P36" i="1"/>
  <c r="P56" i="1" s="1"/>
  <c r="O36" i="1"/>
  <c r="O56" i="1" s="1"/>
  <c r="O91" i="1" s="1"/>
  <c r="N36" i="1"/>
  <c r="N56" i="1" s="1"/>
  <c r="M36" i="1"/>
  <c r="M56" i="1" s="1"/>
  <c r="M91" i="1" s="1"/>
  <c r="L36" i="1"/>
  <c r="L56" i="1" s="1"/>
  <c r="K36" i="1"/>
  <c r="K56" i="1" s="1"/>
  <c r="K91" i="1" s="1"/>
  <c r="J36" i="1"/>
  <c r="J56" i="1" s="1"/>
  <c r="J91" i="1" s="1"/>
  <c r="I36" i="1"/>
  <c r="H36" i="1"/>
  <c r="H56" i="1" s="1"/>
  <c r="H91" i="1" s="1"/>
  <c r="G36" i="1"/>
  <c r="G56" i="1" s="1"/>
  <c r="G91" i="1" s="1"/>
  <c r="F36" i="1"/>
  <c r="F56" i="1" s="1"/>
  <c r="F91" i="1" s="1"/>
  <c r="E36" i="1"/>
  <c r="E56" i="1" s="1"/>
  <c r="E91" i="1" s="1"/>
  <c r="D36" i="1"/>
  <c r="S35" i="1"/>
  <c r="S55" i="1" s="1"/>
  <c r="R35" i="1"/>
  <c r="Q35" i="1"/>
  <c r="Q55" i="1" s="1"/>
  <c r="P35" i="1"/>
  <c r="O35" i="1"/>
  <c r="O55" i="1" s="1"/>
  <c r="O90" i="1" s="1"/>
  <c r="N35" i="1"/>
  <c r="N55" i="1" s="1"/>
  <c r="M35" i="1"/>
  <c r="M55" i="1" s="1"/>
  <c r="M90" i="1" s="1"/>
  <c r="L35" i="1"/>
  <c r="L55" i="1" s="1"/>
  <c r="K35" i="1"/>
  <c r="K55" i="1" s="1"/>
  <c r="K90" i="1" s="1"/>
  <c r="J35" i="1"/>
  <c r="J55" i="1" s="1"/>
  <c r="J90" i="1" s="1"/>
  <c r="I35" i="1"/>
  <c r="I55" i="1" s="1"/>
  <c r="I90" i="1" s="1"/>
  <c r="H35" i="1"/>
  <c r="H55" i="1" s="1"/>
  <c r="H90" i="1" s="1"/>
  <c r="G35" i="1"/>
  <c r="F35" i="1"/>
  <c r="F55" i="1" s="1"/>
  <c r="F90" i="1" s="1"/>
  <c r="E35" i="1"/>
  <c r="E55" i="1" s="1"/>
  <c r="E90" i="1" s="1"/>
  <c r="D35" i="1"/>
  <c r="S34" i="1"/>
  <c r="S54" i="1" s="1"/>
  <c r="R34" i="1"/>
  <c r="Q34" i="1"/>
  <c r="Q54" i="1" s="1"/>
  <c r="Q89" i="1" s="1"/>
  <c r="P34" i="1"/>
  <c r="P54" i="1" s="1"/>
  <c r="P89" i="1" s="1"/>
  <c r="O34" i="1"/>
  <c r="O54" i="1" s="1"/>
  <c r="O89" i="1" s="1"/>
  <c r="N34" i="1"/>
  <c r="M34" i="1"/>
  <c r="M54" i="1" s="1"/>
  <c r="M89" i="1" s="1"/>
  <c r="L34" i="1"/>
  <c r="L54" i="1" s="1"/>
  <c r="K34" i="1"/>
  <c r="K54" i="1" s="1"/>
  <c r="K89" i="1" s="1"/>
  <c r="J34" i="1"/>
  <c r="J54" i="1" s="1"/>
  <c r="J89" i="1" s="1"/>
  <c r="I34" i="1"/>
  <c r="I54" i="1" s="1"/>
  <c r="H34" i="1"/>
  <c r="H54" i="1" s="1"/>
  <c r="H89" i="1" s="1"/>
  <c r="H110" i="1" s="1"/>
  <c r="G34" i="1"/>
  <c r="G54" i="1" s="1"/>
  <c r="G89" i="1" s="1"/>
  <c r="F34" i="1"/>
  <c r="F54" i="1" s="1"/>
  <c r="F89" i="1" s="1"/>
  <c r="E34" i="1"/>
  <c r="E54" i="1" s="1"/>
  <c r="E89" i="1" s="1"/>
  <c r="D34" i="1"/>
  <c r="S31" i="1"/>
  <c r="S51" i="1" s="1"/>
  <c r="R31" i="1"/>
  <c r="Q31" i="1"/>
  <c r="Q51" i="1" s="1"/>
  <c r="Q86" i="1" s="1"/>
  <c r="P31" i="1"/>
  <c r="P51" i="1" s="1"/>
  <c r="P86" i="1" s="1"/>
  <c r="O31" i="1"/>
  <c r="O51" i="1" s="1"/>
  <c r="O86" i="1" s="1"/>
  <c r="N31" i="1"/>
  <c r="N51" i="1" s="1"/>
  <c r="M31" i="1"/>
  <c r="M51" i="1" s="1"/>
  <c r="M86" i="1" s="1"/>
  <c r="L31" i="1"/>
  <c r="L51" i="1" s="1"/>
  <c r="K31" i="1"/>
  <c r="K51" i="1" s="1"/>
  <c r="K86" i="1" s="1"/>
  <c r="J31" i="1"/>
  <c r="J51" i="1" s="1"/>
  <c r="J86" i="1" s="1"/>
  <c r="I31" i="1"/>
  <c r="I51" i="1" s="1"/>
  <c r="H31" i="1"/>
  <c r="H51" i="1" s="1"/>
  <c r="H86" i="1" s="1"/>
  <c r="G31" i="1"/>
  <c r="G51" i="1" s="1"/>
  <c r="G86" i="1" s="1"/>
  <c r="F31" i="1"/>
  <c r="F51" i="1" s="1"/>
  <c r="F86" i="1" s="1"/>
  <c r="E31" i="1"/>
  <c r="E51" i="1" s="1"/>
  <c r="E86" i="1" s="1"/>
  <c r="D31" i="1"/>
  <c r="S30" i="1"/>
  <c r="R30" i="1"/>
  <c r="Q30" i="1"/>
  <c r="Q50" i="1" s="1"/>
  <c r="Q85" i="1" s="1"/>
  <c r="P30" i="1"/>
  <c r="P50" i="1" s="1"/>
  <c r="P85" i="1" s="1"/>
  <c r="O30" i="1"/>
  <c r="O50" i="1" s="1"/>
  <c r="O85" i="1" s="1"/>
  <c r="N30" i="1"/>
  <c r="N50" i="1" s="1"/>
  <c r="M30" i="1"/>
  <c r="M50" i="1" s="1"/>
  <c r="M85" i="1" s="1"/>
  <c r="L30" i="1"/>
  <c r="L50" i="1" s="1"/>
  <c r="L85" i="1" s="1"/>
  <c r="K30" i="1"/>
  <c r="K50" i="1" s="1"/>
  <c r="K85" i="1" s="1"/>
  <c r="J30" i="1"/>
  <c r="J50" i="1" s="1"/>
  <c r="I30" i="1"/>
  <c r="H30" i="1"/>
  <c r="H50" i="1" s="1"/>
  <c r="H85" i="1" s="1"/>
  <c r="G30" i="1"/>
  <c r="G50" i="1" s="1"/>
  <c r="G85" i="1" s="1"/>
  <c r="F30" i="1"/>
  <c r="F50" i="1" s="1"/>
  <c r="F85" i="1" s="1"/>
  <c r="E30" i="1"/>
  <c r="E50" i="1" s="1"/>
  <c r="E85" i="1" s="1"/>
  <c r="D30" i="1"/>
  <c r="S29" i="1"/>
  <c r="S49" i="1" s="1"/>
  <c r="S84" i="1" s="1"/>
  <c r="R29" i="1"/>
  <c r="Q29" i="1"/>
  <c r="Q49" i="1" s="1"/>
  <c r="Q84" i="1" s="1"/>
  <c r="P29" i="1"/>
  <c r="O29" i="1"/>
  <c r="O49" i="1" s="1"/>
  <c r="O84" i="1" s="1"/>
  <c r="N29" i="1"/>
  <c r="N49" i="1" s="1"/>
  <c r="M29" i="1"/>
  <c r="M49" i="1" s="1"/>
  <c r="M84" i="1" s="1"/>
  <c r="L29" i="1"/>
  <c r="L49" i="1" s="1"/>
  <c r="K29" i="1"/>
  <c r="K49" i="1" s="1"/>
  <c r="K84" i="1" s="1"/>
  <c r="J29" i="1"/>
  <c r="J49" i="1" s="1"/>
  <c r="J84" i="1" s="1"/>
  <c r="I29" i="1"/>
  <c r="I49" i="1" s="1"/>
  <c r="I84" i="1" s="1"/>
  <c r="H29" i="1"/>
  <c r="H49" i="1" s="1"/>
  <c r="H84" i="1" s="1"/>
  <c r="G29" i="1"/>
  <c r="F29" i="1"/>
  <c r="F49" i="1" s="1"/>
  <c r="F84" i="1" s="1"/>
  <c r="E29" i="1"/>
  <c r="E49" i="1" s="1"/>
  <c r="E84" i="1" s="1"/>
  <c r="D29" i="1"/>
  <c r="S28" i="1"/>
  <c r="S48" i="1" s="1"/>
  <c r="R28" i="1"/>
  <c r="Q28" i="1"/>
  <c r="Q48" i="1" s="1"/>
  <c r="Q83" i="1" s="1"/>
  <c r="P28" i="1"/>
  <c r="P48" i="1" s="1"/>
  <c r="P83" i="1" s="1"/>
  <c r="O28" i="1"/>
  <c r="O48" i="1" s="1"/>
  <c r="O83" i="1" s="1"/>
  <c r="N28" i="1"/>
  <c r="M28" i="1"/>
  <c r="M48" i="1" s="1"/>
  <c r="M83" i="1" s="1"/>
  <c r="L28" i="1"/>
  <c r="L48" i="1" s="1"/>
  <c r="K28" i="1"/>
  <c r="K48" i="1" s="1"/>
  <c r="K83" i="1" s="1"/>
  <c r="J28" i="1"/>
  <c r="J48" i="1" s="1"/>
  <c r="J83" i="1" s="1"/>
  <c r="I28" i="1"/>
  <c r="I48" i="1" s="1"/>
  <c r="I83" i="1" s="1"/>
  <c r="H28" i="1"/>
  <c r="H48" i="1" s="1"/>
  <c r="H83" i="1" s="1"/>
  <c r="G28" i="1"/>
  <c r="G48" i="1" s="1"/>
  <c r="G83" i="1" s="1"/>
  <c r="F28" i="1"/>
  <c r="F48" i="1" s="1"/>
  <c r="F83" i="1" s="1"/>
  <c r="E28" i="1"/>
  <c r="E48" i="1" s="1"/>
  <c r="E83" i="1" s="1"/>
  <c r="D28" i="1"/>
  <c r="S27" i="1"/>
  <c r="S47" i="1" s="1"/>
  <c r="R27" i="1"/>
  <c r="R47" i="1" s="1"/>
  <c r="R82" i="1" s="1"/>
  <c r="Q27" i="1"/>
  <c r="Q47" i="1" s="1"/>
  <c r="Q82" i="1" s="1"/>
  <c r="P27" i="1"/>
  <c r="P47" i="1" s="1"/>
  <c r="P82" i="1" s="1"/>
  <c r="O27" i="1"/>
  <c r="O47" i="1" s="1"/>
  <c r="O82" i="1" s="1"/>
  <c r="N27" i="1"/>
  <c r="N47" i="1" s="1"/>
  <c r="N82" i="1" s="1"/>
  <c r="M27" i="1"/>
  <c r="M47" i="1" s="1"/>
  <c r="M82" i="1" s="1"/>
  <c r="L27" i="1"/>
  <c r="L47" i="1" s="1"/>
  <c r="L82" i="1" s="1"/>
  <c r="K27" i="1"/>
  <c r="K47" i="1" s="1"/>
  <c r="K82" i="1" s="1"/>
  <c r="J27" i="1"/>
  <c r="J47" i="1" s="1"/>
  <c r="J82" i="1" s="1"/>
  <c r="I27" i="1"/>
  <c r="I47" i="1" s="1"/>
  <c r="I82" i="1" s="1"/>
  <c r="H27" i="1"/>
  <c r="H47" i="1" s="1"/>
  <c r="H82" i="1" s="1"/>
  <c r="G27" i="1"/>
  <c r="G47" i="1" s="1"/>
  <c r="G82" i="1" s="1"/>
  <c r="F27" i="1"/>
  <c r="F47" i="1" s="1"/>
  <c r="F82" i="1" s="1"/>
  <c r="E27" i="1"/>
  <c r="E47" i="1" s="1"/>
  <c r="E82" i="1" s="1"/>
  <c r="D27" i="1"/>
  <c r="S26" i="1"/>
  <c r="S46" i="1" s="1"/>
  <c r="S81" i="1" s="1"/>
  <c r="R26" i="1"/>
  <c r="R46" i="1" s="1"/>
  <c r="R81" i="1" s="1"/>
  <c r="Q26" i="1"/>
  <c r="Q46" i="1" s="1"/>
  <c r="Q81" i="1" s="1"/>
  <c r="P26" i="1"/>
  <c r="P46" i="1" s="1"/>
  <c r="P81" i="1" s="1"/>
  <c r="O26" i="1"/>
  <c r="O46" i="1" s="1"/>
  <c r="O81" i="1" s="1"/>
  <c r="N26" i="1"/>
  <c r="N46" i="1" s="1"/>
  <c r="N81" i="1" s="1"/>
  <c r="M26" i="1"/>
  <c r="M46" i="1" s="1"/>
  <c r="M81" i="1" s="1"/>
  <c r="L26" i="1"/>
  <c r="L46" i="1" s="1"/>
  <c r="L81" i="1" s="1"/>
  <c r="K26" i="1"/>
  <c r="K46" i="1" s="1"/>
  <c r="K81" i="1" s="1"/>
  <c r="J26" i="1"/>
  <c r="J46" i="1" s="1"/>
  <c r="J81" i="1" s="1"/>
  <c r="I26" i="1"/>
  <c r="I46" i="1" s="1"/>
  <c r="I81" i="1" s="1"/>
  <c r="H26" i="1"/>
  <c r="H46" i="1" s="1"/>
  <c r="H81" i="1" s="1"/>
  <c r="G26" i="1"/>
  <c r="G46" i="1" s="1"/>
  <c r="G81" i="1" s="1"/>
  <c r="F26" i="1"/>
  <c r="F46" i="1" s="1"/>
  <c r="F81" i="1" s="1"/>
  <c r="E26" i="1"/>
  <c r="E46" i="1" s="1"/>
  <c r="E81" i="1" s="1"/>
  <c r="D26" i="1"/>
  <c r="F103" i="1" l="1"/>
  <c r="P103" i="1"/>
  <c r="P106" i="1"/>
  <c r="J110" i="1"/>
  <c r="H106" i="1"/>
  <c r="N103" i="1"/>
  <c r="L103" i="1"/>
  <c r="T115" i="1"/>
  <c r="S106" i="1"/>
  <c r="L5" i="6"/>
  <c r="E26" i="6" s="1"/>
  <c r="G110" i="1" s="1"/>
  <c r="I6" i="6"/>
  <c r="G6" i="6"/>
  <c r="I9" i="6"/>
  <c r="G9" i="6"/>
  <c r="I10" i="6"/>
  <c r="G10" i="6"/>
  <c r="I7" i="6"/>
  <c r="G7" i="6"/>
  <c r="I11" i="6"/>
  <c r="G11" i="6"/>
  <c r="R48" i="1"/>
  <c r="R83" i="1" s="1"/>
  <c r="R49" i="1"/>
  <c r="R84" i="1" s="1"/>
  <c r="R50" i="1"/>
  <c r="R85" i="1" s="1"/>
  <c r="R51" i="1"/>
  <c r="R86" i="1" s="1"/>
  <c r="R54" i="1"/>
  <c r="R89" i="1" s="1"/>
  <c r="R110" i="1" s="1"/>
  <c r="R55" i="1"/>
  <c r="R90" i="1" s="1"/>
  <c r="R56" i="1"/>
  <c r="R91" i="1" s="1"/>
  <c r="R57" i="1"/>
  <c r="R92" i="1" s="1"/>
  <c r="R58" i="1"/>
  <c r="R93" i="1" s="1"/>
  <c r="R114" i="1" s="1"/>
  <c r="T114" i="1" s="1"/>
  <c r="R59" i="1"/>
  <c r="R94" i="1" s="1"/>
  <c r="R115" i="1" s="1"/>
  <c r="R60" i="1"/>
  <c r="R95" i="1" s="1"/>
  <c r="I5" i="6"/>
  <c r="G5" i="6"/>
  <c r="J12" i="6"/>
  <c r="D25" i="6" s="1"/>
  <c r="F106" i="1" s="1"/>
  <c r="J11" i="6"/>
  <c r="C25" i="6" s="1"/>
  <c r="E106" i="1" s="1"/>
  <c r="J10" i="6"/>
  <c r="K25" i="6" s="1"/>
  <c r="L106" i="1" s="1"/>
  <c r="J9" i="6"/>
  <c r="J25" i="6" s="1"/>
  <c r="K106" i="1" s="1"/>
  <c r="J7" i="6"/>
  <c r="G25" i="6" s="1"/>
  <c r="I103" i="1" s="1"/>
  <c r="J6" i="6"/>
  <c r="F25" i="6" s="1"/>
  <c r="H103" i="1" s="1"/>
  <c r="J5" i="6"/>
  <c r="E25" i="6" s="1"/>
  <c r="G103" i="1" s="1"/>
  <c r="J20" i="6"/>
  <c r="J19" i="6"/>
  <c r="R25" i="6" s="1"/>
  <c r="J18" i="6"/>
  <c r="J17" i="6"/>
  <c r="P25" i="6" s="1"/>
  <c r="Q103" i="1" s="1"/>
  <c r="J16" i="6"/>
  <c r="O25" i="6" s="1"/>
  <c r="J15" i="6"/>
  <c r="L25" i="6" s="1"/>
  <c r="M103" i="1" s="1"/>
  <c r="J14" i="6"/>
  <c r="M25" i="6" s="1"/>
  <c r="J13" i="6"/>
  <c r="I25" i="6" s="1"/>
  <c r="J106" i="1" s="1"/>
  <c r="I8" i="6"/>
  <c r="J8" i="6" s="1"/>
  <c r="Q25" i="6" s="1"/>
  <c r="R103" i="1" s="1"/>
  <c r="G8" i="6"/>
  <c r="L20" i="6"/>
  <c r="L19" i="6"/>
  <c r="R26" i="6" s="1"/>
  <c r="L18" i="6"/>
  <c r="L17" i="6"/>
  <c r="P26" i="6" s="1"/>
  <c r="Q110" i="1" s="1"/>
  <c r="L16" i="6"/>
  <c r="O26" i="6" s="1"/>
  <c r="P110" i="1" s="1"/>
  <c r="L15" i="6"/>
  <c r="L26" i="6" s="1"/>
  <c r="M110" i="1" s="1"/>
  <c r="L14" i="6"/>
  <c r="M26" i="6" s="1"/>
  <c r="N110" i="1" s="1"/>
  <c r="L13" i="6"/>
  <c r="I26" i="6" s="1"/>
  <c r="L12" i="6"/>
  <c r="D26" i="6" s="1"/>
  <c r="F110" i="1" s="1"/>
  <c r="L11" i="6"/>
  <c r="C26" i="6" s="1"/>
  <c r="E110" i="1" s="1"/>
  <c r="L10" i="6"/>
  <c r="K26" i="6" s="1"/>
  <c r="L9" i="6"/>
  <c r="J26" i="6" s="1"/>
  <c r="K110" i="1" s="1"/>
  <c r="L8" i="6"/>
  <c r="Q26" i="6" s="1"/>
  <c r="G13" i="6"/>
  <c r="G14" i="6"/>
  <c r="G15" i="6"/>
  <c r="G16" i="6"/>
  <c r="G17" i="6"/>
  <c r="G18" i="6"/>
  <c r="G19" i="6"/>
  <c r="G20" i="6"/>
  <c r="G12" i="6"/>
  <c r="I13" i="6"/>
  <c r="Q106" i="1" l="1"/>
  <c r="G106" i="1"/>
  <c r="R111" i="1"/>
  <c r="K103" i="1"/>
  <c r="M106" i="1"/>
  <c r="J103" i="1"/>
  <c r="E103" i="1"/>
  <c r="R106" i="1"/>
  <c r="N25" i="6"/>
  <c r="J21" i="6"/>
  <c r="H12" i="6"/>
  <c r="D24" i="6" s="1"/>
  <c r="H11" i="6"/>
  <c r="C24" i="6" s="1"/>
  <c r="H10" i="6"/>
  <c r="K24" i="6" s="1"/>
  <c r="H9" i="6"/>
  <c r="J24" i="6" s="1"/>
  <c r="H8" i="6"/>
  <c r="Q24" i="6" s="1"/>
  <c r="R102" i="1" s="1"/>
  <c r="H7" i="6"/>
  <c r="G24" i="6" s="1"/>
  <c r="H6" i="6"/>
  <c r="F24" i="6" s="1"/>
  <c r="H5" i="6"/>
  <c r="E24" i="6" s="1"/>
  <c r="H20" i="6"/>
  <c r="H19" i="6"/>
  <c r="R24" i="6" s="1"/>
  <c r="H18" i="6"/>
  <c r="H17" i="6"/>
  <c r="P24" i="6" s="1"/>
  <c r="H16" i="6"/>
  <c r="O24" i="6" s="1"/>
  <c r="H15" i="6"/>
  <c r="L24" i="6" s="1"/>
  <c r="H14" i="6"/>
  <c r="M24" i="6" s="1"/>
  <c r="H13" i="6"/>
  <c r="I24" i="6" s="1"/>
  <c r="N26" i="6"/>
  <c r="O110" i="1" s="1"/>
  <c r="T110" i="1" s="1"/>
  <c r="L21" i="6"/>
  <c r="O103" i="1" l="1"/>
  <c r="O106" i="1"/>
  <c r="T106" i="1" s="1"/>
  <c r="R116" i="1"/>
  <c r="I102" i="1"/>
  <c r="I104" i="1"/>
  <c r="I111" i="1"/>
  <c r="I105" i="1"/>
  <c r="T103" i="1"/>
  <c r="R104" i="1"/>
  <c r="N102" i="1"/>
  <c r="N113" i="1"/>
  <c r="P104" i="1"/>
  <c r="P116" i="1"/>
  <c r="P107" i="1"/>
  <c r="P105" i="1"/>
  <c r="P102" i="1"/>
  <c r="Q104" i="1"/>
  <c r="Q107" i="1"/>
  <c r="Q102" i="1"/>
  <c r="Q105" i="1"/>
  <c r="R105" i="1"/>
  <c r="N24" i="6"/>
  <c r="H21" i="6"/>
  <c r="L116" i="1"/>
  <c r="L102" i="1"/>
  <c r="R112" i="1"/>
  <c r="M105" i="1"/>
  <c r="M111" i="1"/>
  <c r="M107" i="1"/>
  <c r="M112" i="1"/>
  <c r="M104" i="1"/>
  <c r="M113" i="1"/>
  <c r="M102" i="1"/>
  <c r="K107" i="1"/>
  <c r="K112" i="1"/>
  <c r="K102" i="1"/>
  <c r="K111" i="1"/>
  <c r="K113" i="1"/>
  <c r="K104" i="1"/>
  <c r="K105" i="1"/>
  <c r="S102" i="1"/>
  <c r="S105" i="1"/>
  <c r="E104" i="1"/>
  <c r="E111" i="1"/>
  <c r="E112" i="1"/>
  <c r="E107" i="1"/>
  <c r="E113" i="1"/>
  <c r="E116" i="1"/>
  <c r="T116" i="1" s="1"/>
  <c r="E102" i="1"/>
  <c r="E105" i="1"/>
  <c r="R113" i="1"/>
  <c r="H111" i="1"/>
  <c r="H112" i="1"/>
  <c r="H113" i="1"/>
  <c r="H116" i="1"/>
  <c r="H102" i="1"/>
  <c r="H105" i="1"/>
  <c r="H104" i="1"/>
  <c r="H107" i="1"/>
  <c r="F104" i="1"/>
  <c r="F105" i="1"/>
  <c r="F102" i="1"/>
  <c r="F112" i="1"/>
  <c r="F107" i="1"/>
  <c r="F113" i="1"/>
  <c r="F116" i="1"/>
  <c r="F111" i="1"/>
  <c r="R107" i="1"/>
  <c r="J102" i="1"/>
  <c r="J111" i="1"/>
  <c r="J112" i="1"/>
  <c r="J113" i="1"/>
  <c r="J116" i="1"/>
  <c r="J104" i="1"/>
  <c r="J105" i="1"/>
  <c r="J107" i="1"/>
  <c r="G107" i="1"/>
  <c r="G116" i="1"/>
  <c r="G104" i="1"/>
  <c r="G102" i="1"/>
  <c r="G113" i="1"/>
  <c r="G105" i="1"/>
  <c r="G112" i="1"/>
  <c r="G111" i="1"/>
  <c r="T107" i="1" l="1"/>
  <c r="O102" i="1"/>
  <c r="O107" i="1"/>
  <c r="O104" i="1"/>
  <c r="T104" i="1" s="1"/>
  <c r="O111" i="1"/>
  <c r="O105" i="1"/>
  <c r="T105" i="1" s="1"/>
  <c r="O112" i="1"/>
  <c r="T111" i="1"/>
  <c r="T112" i="1"/>
  <c r="T113" i="1"/>
  <c r="T102" i="1"/>
</calcChain>
</file>

<file path=xl/sharedStrings.xml><?xml version="1.0" encoding="utf-8"?>
<sst xmlns="http://schemas.openxmlformats.org/spreadsheetml/2006/main" count="684" uniqueCount="116">
  <si>
    <t>Hydro Ottawa Limited
EB-2019-0261
Interrogatory Response
IRR OEB-44
Attachment C
ORIGINAL</t>
  </si>
  <si>
    <t>External Factors</t>
  </si>
  <si>
    <t>3-Year Average (Metric Conversion)</t>
  </si>
  <si>
    <t>HO</t>
  </si>
  <si>
    <t>Cost Components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</si>
  <si>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</si>
  <si>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</si>
  <si>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</si>
  <si>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</si>
  <si>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</si>
  <si>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</si>
  <si>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</si>
  <si>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</si>
  <si>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</si>
  <si>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</si>
  <si>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</si>
  <si>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</si>
  <si>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</si>
  <si>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</si>
  <si>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</si>
  <si>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Excessive travel time (over 30 mins.)</t>
  </si>
  <si>
    <t>Unit of Measure</t>
  </si>
  <si>
    <t>X</t>
  </si>
  <si>
    <t>Hydro Ottawa</t>
  </si>
  <si>
    <t>Design and Permitting costs</t>
  </si>
  <si>
    <t>x</t>
  </si>
  <si>
    <t>Asset Category / Capital</t>
  </si>
  <si>
    <t>Road restrictions which limit working hours</t>
  </si>
  <si>
    <t>High water table</t>
  </si>
  <si>
    <t>Working next to energized lines (requiring dedicated observer, gloves, etc.)</t>
  </si>
  <si>
    <t>Wood Poles Replacement</t>
  </si>
  <si>
    <t>Requirements to perform work off hours (i.e., night/weekend)</t>
  </si>
  <si>
    <t>Project Management and Supervisory costs</t>
  </si>
  <si>
    <t>Each</t>
  </si>
  <si>
    <t>Changed standards requiring rebuilds rather than like-for-like (i.e., clearances)</t>
  </si>
  <si>
    <t xml:space="preserve">Other project-related costs (e.g.; Fleet and Warehouse) </t>
  </si>
  <si>
    <t>Excessive switching requirements (i.e., to isolate on dual radial construction)</t>
  </si>
  <si>
    <t>UG Cable (XLPE) Replacement</t>
  </si>
  <si>
    <t>Meter</t>
  </si>
  <si>
    <t>Shoring requirements for UG work</t>
  </si>
  <si>
    <t>Other labor-related costs (e.g.; training, conferences, and meetings)</t>
  </si>
  <si>
    <t>Limitations on tree trimming (e.g.; unusually tight clearances)</t>
  </si>
  <si>
    <t>Employee-related costs (e.g.; vacation, sick time, insurances and pension)</t>
  </si>
  <si>
    <t>OH Switches (Manual and Remote / Motor Operated)</t>
  </si>
  <si>
    <t>Prior use of lead cables</t>
  </si>
  <si>
    <t>OH Transformer Replacement</t>
  </si>
  <si>
    <t>Administrative and General costs</t>
  </si>
  <si>
    <t>High fault currents (impacting equipment sourcing)</t>
  </si>
  <si>
    <t>UG Transformer Replacement</t>
  </si>
  <si>
    <t>Paid duty for police presence on public roads</t>
  </si>
  <si>
    <t>AFUDC / CWIP</t>
  </si>
  <si>
    <t>Extensive use of submersible transformers</t>
  </si>
  <si>
    <t>Station Breaker Replacement (SF6, Oil and Vacuum)</t>
  </si>
  <si>
    <t>Environmental regulations</t>
  </si>
  <si>
    <t>Adjustment Factor</t>
  </si>
  <si>
    <t>Insufficient IT Enablement</t>
  </si>
  <si>
    <t>Union Work Rules</t>
  </si>
  <si>
    <t>City consent requirements (i.e., customer notification, restoration, progressive clean-up, etc.)</t>
  </si>
  <si>
    <t>Level of Difficulty</t>
  </si>
  <si>
    <t>High</t>
  </si>
  <si>
    <t>Medium</t>
  </si>
  <si>
    <t>Low</t>
  </si>
  <si>
    <t>Maintenance Program / OM&amp;A</t>
  </si>
  <si>
    <t>Rating</t>
  </si>
  <si>
    <t>Vegetation Management</t>
  </si>
  <si>
    <t>Kilometer</t>
  </si>
  <si>
    <t>Pole Test and Inspection</t>
  </si>
  <si>
    <t>Overhead Line Patrol</t>
  </si>
  <si>
    <t>Station Breaker and Relay</t>
  </si>
  <si>
    <t>Billing - paper</t>
  </si>
  <si>
    <t>Bills</t>
  </si>
  <si>
    <t>Billing - online</t>
  </si>
  <si>
    <t>Meter Repair</t>
  </si>
  <si>
    <t>PHASE 1 PRESENTATION</t>
  </si>
  <si>
    <t>Utility</t>
  </si>
  <si>
    <t>Population Density</t>
  </si>
  <si>
    <t>UG Utility Congestion</t>
  </si>
  <si>
    <t>Weather / Climate</t>
  </si>
  <si>
    <t>Vegetation</t>
  </si>
  <si>
    <t>Impact</t>
  </si>
  <si>
    <t>High/Medium/Low</t>
  </si>
  <si>
    <t>High/Moderate/Low</t>
  </si>
  <si>
    <t>Source of Impact Assessment</t>
  </si>
  <si>
    <t>Table B-3</t>
  </si>
  <si>
    <t>Peer Group Survey</t>
  </si>
  <si>
    <t>Table B-2</t>
  </si>
  <si>
    <t>Figures B-1 and B-2</t>
  </si>
  <si>
    <t xml:space="preserve">High </t>
  </si>
  <si>
    <t>Moderate</t>
  </si>
  <si>
    <t>Harsh</t>
  </si>
  <si>
    <t>Peer Group Panel</t>
  </si>
  <si>
    <t>Average Wage</t>
  </si>
  <si>
    <t>Factor</t>
  </si>
  <si>
    <t>Adjustment</t>
  </si>
  <si>
    <t>3-Year Average (with Adjustment for Regional Costs)</t>
  </si>
  <si>
    <t>Labor Factor</t>
  </si>
  <si>
    <t>Number of Customers</t>
  </si>
  <si>
    <t>Service Territory (Sq. KM)</t>
  </si>
  <si>
    <t>OH Adjustment</t>
  </si>
  <si>
    <t>UG Adjustment</t>
  </si>
  <si>
    <t>VM Adjustment</t>
  </si>
  <si>
    <t>Score</t>
  </si>
  <si>
    <t>OM&amp;A Program / Practices</t>
  </si>
  <si>
    <t>Average Adjustment</t>
  </si>
  <si>
    <t>OH</t>
  </si>
  <si>
    <t>UG</t>
  </si>
  <si>
    <t>VM</t>
  </si>
  <si>
    <t>Station Breaker and Relay Test and Inspection</t>
  </si>
  <si>
    <t>CAPEX Adjustment Factor</t>
  </si>
  <si>
    <t>OPEX Adjustment Factor</t>
  </si>
  <si>
    <t>PHASE 2 PRESENTATION</t>
  </si>
  <si>
    <t>FIGURE C-7</t>
  </si>
  <si>
    <t>Median</t>
  </si>
  <si>
    <t>OH Switches Replacement</t>
  </si>
  <si>
    <t>Station Breaker Replacement</t>
  </si>
  <si>
    <t>OM&amp;A Program /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</si>
</sst>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  <numFmt numFmtId="166" formatCode="_(&quot;$&quot;* #,##0.0_);_(&quot;$&quot;* \(#,##0.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"/>
  </numFmts>
  <fonts count="29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b/>
      <sz val="10"/>
      <color theme="1"/>
      <name val="Calibri"/>
    </font>
    <font>
      <sz val="11"/>
      <name val="Arial"/>
    </font>
    <font>
      <b/>
      <sz val="10"/>
      <color rgb="FFFFFF00"/>
      <name val="Calibri"/>
    </font>
    <font>
      <sz val="10"/>
      <color theme="1"/>
      <name val="Calibri"/>
    </font>
    <font>
      <b/>
      <sz val="8"/>
      <color rgb="FFFF0000"/>
      <name val="Calibri"/>
    </font>
    <font>
      <b/>
      <sz val="14"/>
      <color rgb="FF0070C0"/>
      <name val="Calibri"/>
    </font>
    <font>
      <sz val="11"/>
      <color rgb="FF0070C0"/>
      <name val="Calibri"/>
    </font>
    <font>
      <b/>
      <sz val="8"/>
      <color rgb="FF0070C0"/>
      <name val="Calibri"/>
    </font>
    <font>
      <b/>
      <sz val="10"/>
      <color rgb="FF0070C0"/>
      <name val="Calibri"/>
    </font>
    <font>
      <sz val="10"/>
      <color rgb="FF0070C0"/>
      <name val="Calibri"/>
    </font>
    <font>
      <sz val="8"/>
      <color rgb="FF0070C0"/>
      <name val="Calibri"/>
    </font>
    <font>
      <b/>
      <sz val="9"/>
      <color theme="1"/>
      <name val="Calibri"/>
    </font>
    <font>
      <b/>
      <sz val="9"/>
      <color rgb="FFFF0000"/>
      <name val="Calibri"/>
    </font>
    <font>
      <sz val="9"/>
      <color theme="1"/>
      <name val="Calibri"/>
    </font>
    <font>
      <sz val="9"/>
      <color rgb="FFFF0000"/>
      <name val="Calibri"/>
    </font>
    <font>
      <b/>
      <sz val="8"/>
      <color theme="0"/>
      <name val="Calibri"/>
    </font>
    <font>
      <b/>
      <sz val="14"/>
      <color rgb="FF00B050"/>
      <name val="Calibri"/>
    </font>
    <font>
      <sz val="11"/>
      <color rgb="FF00B050"/>
      <name val="Calibri"/>
    </font>
    <font>
      <b/>
      <sz val="8"/>
      <color rgb="FF00B050"/>
      <name val="Calibri"/>
    </font>
    <font>
      <b/>
      <sz val="10"/>
      <color rgb="FF00B050"/>
      <name val="Calibri"/>
    </font>
    <font>
      <sz val="8"/>
      <color rgb="FF00B050"/>
      <name val="Calibri"/>
    </font>
    <font>
      <sz val="10"/>
      <color rgb="FF00B050"/>
      <name val="Calibri"/>
    </font>
    <font>
      <b/>
      <sz val="14"/>
      <color theme="1"/>
      <name val="Calibri"/>
    </font>
    <font>
      <sz val="8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9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8" fillId="0" borderId="0" xfId="0" applyFont="1"/>
    <xf numFmtId="0" fontId="8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3" fillId="0" borderId="1" xfId="0" applyFont="1" applyBorder="1"/>
    <xf numFmtId="0" fontId="3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8" fillId="4" borderId="7" xfId="0" applyFont="1" applyFill="1" applyBorder="1"/>
    <xf numFmtId="0" fontId="9" fillId="0" borderId="3" xfId="0" applyFont="1" applyBorder="1" applyAlignment="1">
      <alignment horizontal="right"/>
    </xf>
    <xf numFmtId="0" fontId="8" fillId="4" borderId="7" xfId="0" applyFont="1" applyFill="1" applyBorder="1" applyAlignment="1">
      <alignment horizontal="center" vertical="center"/>
    </xf>
    <xf numFmtId="0" fontId="3" fillId="4" borderId="7" xfId="0" applyFont="1" applyFill="1" applyBorder="1"/>
    <xf numFmtId="2" fontId="9" fillId="0" borderId="3" xfId="0" applyNumberFormat="1" applyFont="1" applyBorder="1" applyAlignment="1">
      <alignment horizontal="center" vertical="center"/>
    </xf>
    <xf numFmtId="164" fontId="3" fillId="4" borderId="8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0" xfId="0" applyFont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65" fontId="3" fillId="0" borderId="1" xfId="0" applyNumberFormat="1" applyFont="1" applyBorder="1"/>
    <xf numFmtId="165" fontId="3" fillId="0" borderId="1" xfId="0" applyNumberFormat="1" applyFont="1" applyBorder="1" applyAlignment="1">
      <alignment vertical="center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/>
    <xf numFmtId="164" fontId="15" fillId="0" borderId="1" xfId="0" applyNumberFormat="1" applyFont="1" applyBorder="1" applyAlignment="1">
      <alignment vertical="center"/>
    </xf>
    <xf numFmtId="164" fontId="3" fillId="0" borderId="0" xfId="0" applyNumberFormat="1" applyFont="1"/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 vertical="center"/>
    </xf>
    <xf numFmtId="0" fontId="15" fillId="4" borderId="7" xfId="0" applyFont="1" applyFill="1" applyBorder="1"/>
    <xf numFmtId="164" fontId="15" fillId="4" borderId="8" xfId="0" applyNumberFormat="1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0" fontId="15" fillId="4" borderId="1" xfId="0" applyFont="1" applyFill="1" applyBorder="1"/>
    <xf numFmtId="0" fontId="11" fillId="4" borderId="1" xfId="0" applyFont="1" applyFill="1" applyBorder="1"/>
    <xf numFmtId="0" fontId="14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6" xfId="0" applyFont="1" applyBorder="1" applyAlignment="1">
      <alignment horizontal="right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14" xfId="0" applyFont="1" applyBorder="1"/>
    <xf numFmtId="0" fontId="18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/>
    <xf numFmtId="0" fontId="18" fillId="0" borderId="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/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21" xfId="0" applyFont="1" applyBorder="1"/>
    <xf numFmtId="165" fontId="15" fillId="0" borderId="1" xfId="0" applyNumberFormat="1" applyFont="1" applyBorder="1"/>
    <xf numFmtId="0" fontId="19" fillId="0" borderId="6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166" fontId="15" fillId="0" borderId="1" xfId="0" applyNumberFormat="1" applyFont="1" applyBorder="1"/>
    <xf numFmtId="0" fontId="18" fillId="0" borderId="1" xfId="0" applyFont="1" applyBorder="1"/>
    <xf numFmtId="164" fontId="18" fillId="0" borderId="1" xfId="0" applyNumberFormat="1" applyFont="1" applyBorder="1"/>
    <xf numFmtId="2" fontId="18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20" fillId="6" borderId="1" xfId="0" applyNumberFormat="1" applyFont="1" applyFill="1" applyBorder="1"/>
    <xf numFmtId="0" fontId="17" fillId="0" borderId="1" xfId="0" applyFont="1" applyBorder="1"/>
    <xf numFmtId="164" fontId="17" fillId="0" borderId="1" xfId="0" applyNumberFormat="1" applyFont="1" applyBorder="1"/>
    <xf numFmtId="2" fontId="17" fillId="0" borderId="1" xfId="0" applyNumberFormat="1" applyFont="1" applyBorder="1" applyAlignment="1">
      <alignment horizontal="center" vertical="center"/>
    </xf>
    <xf numFmtId="0" fontId="18" fillId="0" borderId="16" xfId="0" applyFont="1" applyBorder="1"/>
    <xf numFmtId="167" fontId="18" fillId="0" borderId="16" xfId="0" applyNumberFormat="1" applyFont="1" applyBorder="1"/>
    <xf numFmtId="168" fontId="16" fillId="0" borderId="15" xfId="0" applyNumberFormat="1" applyFont="1" applyBorder="1"/>
    <xf numFmtId="0" fontId="1" fillId="0" borderId="0" xfId="0" applyFont="1"/>
    <xf numFmtId="0" fontId="18" fillId="0" borderId="5" xfId="0" applyFont="1" applyBorder="1"/>
    <xf numFmtId="167" fontId="18" fillId="0" borderId="5" xfId="0" applyNumberFormat="1" applyFont="1" applyBorder="1"/>
    <xf numFmtId="0" fontId="17" fillId="0" borderId="5" xfId="0" applyFont="1" applyBorder="1"/>
    <xf numFmtId="167" fontId="17" fillId="0" borderId="5" xfId="0" applyNumberFormat="1" applyFont="1" applyBorder="1"/>
    <xf numFmtId="168" fontId="17" fillId="0" borderId="15" xfId="0" applyNumberFormat="1" applyFont="1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2" fontId="16" fillId="0" borderId="31" xfId="0" applyNumberFormat="1" applyFont="1" applyBorder="1" applyAlignment="1">
      <alignment horizontal="center" vertical="center"/>
    </xf>
    <xf numFmtId="2" fontId="16" fillId="0" borderId="32" xfId="0" applyNumberFormat="1" applyFont="1" applyBorder="1" applyAlignment="1">
      <alignment horizontal="center" vertical="center"/>
    </xf>
    <xf numFmtId="0" fontId="20" fillId="4" borderId="7" xfId="0" applyFont="1" applyFill="1" applyBorder="1"/>
    <xf numFmtId="0" fontId="18" fillId="0" borderId="13" xfId="0" applyFont="1" applyBorder="1"/>
    <xf numFmtId="0" fontId="2" fillId="4" borderId="1" xfId="0" applyFont="1" applyFill="1" applyBorder="1" applyAlignment="1">
      <alignment horizontal="center" vertical="center"/>
    </xf>
    <xf numFmtId="0" fontId="20" fillId="6" borderId="1" xfId="0" applyFont="1" applyFill="1" applyBorder="1"/>
    <xf numFmtId="0" fontId="19" fillId="0" borderId="6" xfId="0" applyFont="1" applyBorder="1"/>
    <xf numFmtId="0" fontId="19" fillId="0" borderId="16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2" fontId="17" fillId="0" borderId="31" xfId="0" applyNumberFormat="1" applyFont="1" applyBorder="1" applyAlignment="1">
      <alignment horizontal="center" vertical="center"/>
    </xf>
    <xf numFmtId="2" fontId="17" fillId="0" borderId="33" xfId="0" applyNumberFormat="1" applyFont="1" applyBorder="1" applyAlignment="1">
      <alignment horizontal="center" vertical="center"/>
    </xf>
    <xf numFmtId="0" fontId="18" fillId="0" borderId="26" xfId="0" applyFont="1" applyBorder="1"/>
    <xf numFmtId="2" fontId="16" fillId="0" borderId="27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65" fontId="20" fillId="6" borderId="1" xfId="0" applyNumberFormat="1" applyFont="1" applyFill="1" applyBorder="1"/>
    <xf numFmtId="166" fontId="20" fillId="6" borderId="1" xfId="0" applyNumberFormat="1" applyFont="1" applyFill="1" applyBorder="1"/>
    <xf numFmtId="0" fontId="4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169" fontId="4" fillId="0" borderId="1" xfId="0" applyNumberFormat="1" applyFont="1" applyBorder="1" applyAlignment="1">
      <alignment horizontal="center" vertical="center"/>
    </xf>
    <xf numFmtId="0" fontId="22" fillId="0" borderId="1" xfId="0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5" fillId="0" borderId="1" xfId="0" applyFont="1" applyBorder="1"/>
    <xf numFmtId="0" fontId="25" fillId="0" borderId="1" xfId="0" applyFont="1" applyBorder="1" applyAlignment="1">
      <alignment horizontal="center" vertical="center"/>
    </xf>
    <xf numFmtId="164" fontId="25" fillId="0" borderId="1" xfId="0" applyNumberFormat="1" applyFont="1" applyBorder="1"/>
    <xf numFmtId="164" fontId="25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26" fillId="4" borderId="7" xfId="0" applyFont="1" applyFill="1" applyBorder="1"/>
    <xf numFmtId="0" fontId="26" fillId="4" borderId="7" xfId="0" applyFont="1" applyFill="1" applyBorder="1" applyAlignment="1">
      <alignment horizontal="center" vertical="center"/>
    </xf>
    <xf numFmtId="0" fontId="25" fillId="4" borderId="7" xfId="0" applyFont="1" applyFill="1" applyBorder="1"/>
    <xf numFmtId="164" fontId="25" fillId="4" borderId="8" xfId="0" applyNumberFormat="1" applyFont="1" applyFill="1" applyBorder="1" applyAlignment="1">
      <alignment vertical="center"/>
    </xf>
    <xf numFmtId="0" fontId="25" fillId="4" borderId="8" xfId="0" applyFont="1" applyFill="1" applyBorder="1" applyAlignment="1">
      <alignment vertical="center"/>
    </xf>
    <xf numFmtId="0" fontId="25" fillId="4" borderId="1" xfId="0" applyFont="1" applyFill="1" applyBorder="1"/>
    <xf numFmtId="0" fontId="25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165" fontId="25" fillId="0" borderId="1" xfId="0" applyNumberFormat="1" applyFont="1" applyBorder="1"/>
    <xf numFmtId="165" fontId="25" fillId="0" borderId="1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6" fontId="25" fillId="0" borderId="1" xfId="0" applyNumberFormat="1" applyFont="1" applyBorder="1"/>
    <xf numFmtId="0" fontId="4" fillId="0" borderId="35" xfId="0" applyFont="1" applyBorder="1" applyAlignment="1">
      <alignment horizontal="center" vertical="center" wrapText="1"/>
    </xf>
    <xf numFmtId="164" fontId="28" fillId="6" borderId="1" xfId="0" applyNumberFormat="1" applyFont="1" applyFill="1" applyBorder="1"/>
    <xf numFmtId="0" fontId="28" fillId="4" borderId="7" xfId="0" applyFont="1" applyFill="1" applyBorder="1"/>
    <xf numFmtId="0" fontId="28" fillId="6" borderId="1" xfId="0" applyFont="1" applyFill="1" applyBorder="1"/>
    <xf numFmtId="165" fontId="28" fillId="6" borderId="1" xfId="0" applyNumberFormat="1" applyFont="1" applyFill="1" applyBorder="1"/>
    <xf numFmtId="165" fontId="3" fillId="0" borderId="0" xfId="0" applyNumberFormat="1" applyFont="1"/>
    <xf numFmtId="0" fontId="0" fillId="0" borderId="0" xfId="0" applyFont="1" applyAlignment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1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12" xfId="0" applyFont="1" applyBorder="1"/>
    <xf numFmtId="0" fontId="16" fillId="0" borderId="1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6" fillId="0" borderId="25" xfId="0" applyFont="1" applyBorder="1"/>
    <xf numFmtId="0" fontId="5" fillId="0" borderId="23" xfId="0" applyFont="1" applyBorder="1" applyAlignment="1">
      <alignment horizontal="center" vertical="center"/>
    </xf>
    <xf numFmtId="0" fontId="6" fillId="0" borderId="10" xfId="0" applyFont="1" applyBorder="1"/>
    <xf numFmtId="0" fontId="16" fillId="0" borderId="26" xfId="0" applyFont="1" applyBorder="1" applyAlignment="1">
      <alignment horizontal="center" vertical="center"/>
    </xf>
    <xf numFmtId="0" fontId="6" fillId="0" borderId="27" xfId="0" applyFont="1" applyBorder="1"/>
    <xf numFmtId="0" fontId="16" fillId="0" borderId="26" xfId="0" applyFont="1" applyBorder="1" applyAlignment="1">
      <alignment horizontal="center"/>
    </xf>
    <xf numFmtId="0" fontId="16" fillId="0" borderId="26" xfId="0" applyFont="1" applyBorder="1" applyAlignment="1">
      <alignment horizontal="right"/>
    </xf>
    <xf numFmtId="0" fontId="6" fillId="0" borderId="34" xfId="0" applyFont="1" applyBorder="1"/>
    <xf numFmtId="0" fontId="1" fillId="0" borderId="0" xfId="0" applyFont="1" applyAlignment="1">
      <alignment horizontal="right" wrapText="1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G1" workbookViewId="0">
      <selection activeCell="A2" sqref="A2"/>
    </sheetView>
  </sheetViews>
  <sheetFormatPr defaultColWidth="12.6640625" defaultRowHeight="15" customHeight="1" x14ac:dyDescent="0.3"/>
  <cols>
    <col min="1" max="1" width="33.6640625" customWidth="1"/>
    <col min="2" max="19" width="7.6640625" customWidth="1"/>
    <col min="20" max="20" width="8" customWidth="1"/>
    <col min="21" max="21" width="9.25" customWidth="1"/>
    <col min="22" max="26" width="7.6640625" customWidth="1"/>
  </cols>
  <sheetData>
    <row r="1" spans="1:26" ht="80.5" customHeight="1" x14ac:dyDescent="0.35">
      <c r="A1" s="193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4"/>
      <c r="U1" s="4"/>
    </row>
    <row r="2" spans="1:26" ht="29.25" customHeight="1" x14ac:dyDescent="0.3">
      <c r="R2" s="4"/>
      <c r="T2" s="4"/>
      <c r="U2" s="4"/>
    </row>
    <row r="3" spans="1:26" ht="14" x14ac:dyDescent="0.3">
      <c r="A3" s="176" t="s">
        <v>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4"/>
      <c r="U3" s="4"/>
    </row>
    <row r="4" spans="1:26" ht="34.5" customHeight="1" x14ac:dyDescent="0.35">
      <c r="A4" s="3"/>
      <c r="B4" s="9" t="s">
        <v>21</v>
      </c>
      <c r="C4" s="9"/>
      <c r="D4" s="9" t="s">
        <v>23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4"/>
      <c r="U4" s="14"/>
      <c r="V4" s="18"/>
      <c r="W4" s="18"/>
      <c r="X4" s="18"/>
      <c r="Y4" s="18"/>
    </row>
    <row r="5" spans="1:26" ht="12.75" customHeight="1" x14ac:dyDescent="0.3">
      <c r="A5" s="20" t="s">
        <v>26</v>
      </c>
      <c r="B5" s="22"/>
      <c r="C5" s="22"/>
      <c r="D5" s="20" t="s">
        <v>3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4"/>
      <c r="U5" s="4"/>
      <c r="V5" s="24"/>
      <c r="W5" s="24"/>
      <c r="X5" s="24"/>
      <c r="Y5" s="24"/>
      <c r="Z5" s="24"/>
    </row>
    <row r="6" spans="1:26" ht="14" x14ac:dyDescent="0.3">
      <c r="A6" s="27" t="s">
        <v>30</v>
      </c>
      <c r="B6" s="12" t="s">
        <v>33</v>
      </c>
      <c r="C6" s="12"/>
      <c r="D6" s="29">
        <v>8524</v>
      </c>
      <c r="E6" s="30">
        <v>7497</v>
      </c>
      <c r="F6" s="30">
        <v>8675</v>
      </c>
      <c r="G6" s="30">
        <v>7549</v>
      </c>
      <c r="H6" s="30">
        <v>7842</v>
      </c>
      <c r="I6" s="30">
        <v>9921</v>
      </c>
      <c r="J6" s="30">
        <v>6247</v>
      </c>
      <c r="K6" s="30">
        <v>7497</v>
      </c>
      <c r="L6" s="30">
        <v>9050</v>
      </c>
      <c r="M6" s="30">
        <v>7239</v>
      </c>
      <c r="N6" s="30">
        <v>10546</v>
      </c>
      <c r="O6" s="30">
        <v>7434</v>
      </c>
      <c r="P6" s="30">
        <v>7146</v>
      </c>
      <c r="Q6" s="30">
        <v>8462</v>
      </c>
      <c r="R6" s="29">
        <v>8594</v>
      </c>
      <c r="S6" s="29">
        <v>6150</v>
      </c>
      <c r="T6" s="4"/>
      <c r="U6" s="4"/>
      <c r="V6" s="24"/>
      <c r="W6" s="24"/>
      <c r="X6" s="24"/>
      <c r="Y6" s="24"/>
      <c r="Z6" s="24"/>
    </row>
    <row r="7" spans="1:26" ht="14" x14ac:dyDescent="0.3">
      <c r="A7" s="27" t="s">
        <v>37</v>
      </c>
      <c r="B7" s="12" t="s">
        <v>38</v>
      </c>
      <c r="C7" s="12"/>
      <c r="D7" s="29">
        <v>80</v>
      </c>
      <c r="E7" s="30">
        <v>72</v>
      </c>
      <c r="F7" s="30">
        <v>65</v>
      </c>
      <c r="G7" s="30">
        <v>77</v>
      </c>
      <c r="H7" s="30">
        <v>62</v>
      </c>
      <c r="I7" s="30">
        <v>115</v>
      </c>
      <c r="J7" s="30">
        <v>92</v>
      </c>
      <c r="K7" s="30">
        <v>102</v>
      </c>
      <c r="L7" s="30">
        <v>112</v>
      </c>
      <c r="M7" s="30">
        <v>103</v>
      </c>
      <c r="N7" s="30">
        <v>105</v>
      </c>
      <c r="O7" s="30">
        <v>96</v>
      </c>
      <c r="P7" s="30">
        <v>73</v>
      </c>
      <c r="Q7" s="30">
        <v>98</v>
      </c>
      <c r="R7" s="29">
        <v>101</v>
      </c>
      <c r="S7" s="22"/>
      <c r="T7" s="4"/>
      <c r="U7" s="4"/>
      <c r="V7" s="24"/>
      <c r="W7" s="24"/>
      <c r="X7" s="24"/>
      <c r="Y7" s="24"/>
      <c r="Z7" s="24"/>
    </row>
    <row r="8" spans="1:26" ht="14" x14ac:dyDescent="0.3">
      <c r="A8" s="27" t="s">
        <v>43</v>
      </c>
      <c r="B8" s="12" t="s">
        <v>33</v>
      </c>
      <c r="C8" s="12"/>
      <c r="D8" s="29">
        <v>21871</v>
      </c>
      <c r="E8" s="30">
        <v>22796</v>
      </c>
      <c r="F8" s="30">
        <v>25769</v>
      </c>
      <c r="G8" s="30">
        <v>20347</v>
      </c>
      <c r="H8" s="30">
        <v>18269</v>
      </c>
      <c r="I8" s="30">
        <v>26543</v>
      </c>
      <c r="J8" s="30">
        <v>23743</v>
      </c>
      <c r="K8" s="30">
        <v>22965</v>
      </c>
      <c r="L8" s="30"/>
      <c r="M8" s="30">
        <v>17549</v>
      </c>
      <c r="N8" s="30"/>
      <c r="O8" s="30">
        <v>21062</v>
      </c>
      <c r="P8" s="30">
        <v>20739</v>
      </c>
      <c r="Q8" s="30">
        <v>25493</v>
      </c>
      <c r="R8" s="29">
        <v>22755</v>
      </c>
      <c r="S8" s="22"/>
      <c r="T8" s="4"/>
      <c r="U8" s="4"/>
      <c r="V8" s="24"/>
      <c r="W8" s="24"/>
      <c r="X8" s="24"/>
      <c r="Y8" s="24"/>
      <c r="Z8" s="24"/>
    </row>
    <row r="9" spans="1:26" ht="14" x14ac:dyDescent="0.3">
      <c r="A9" s="27" t="s">
        <v>45</v>
      </c>
      <c r="B9" s="12" t="s">
        <v>33</v>
      </c>
      <c r="C9" s="12"/>
      <c r="D9" s="29">
        <v>7595</v>
      </c>
      <c r="E9" s="30">
        <v>7126</v>
      </c>
      <c r="F9" s="30">
        <v>7785</v>
      </c>
      <c r="G9" s="30">
        <v>7269</v>
      </c>
      <c r="H9" s="30">
        <v>7194</v>
      </c>
      <c r="I9" s="30">
        <v>11704</v>
      </c>
      <c r="J9" s="30">
        <v>8259</v>
      </c>
      <c r="K9" s="30">
        <v>10876</v>
      </c>
      <c r="L9" s="30"/>
      <c r="M9" s="30">
        <v>9548</v>
      </c>
      <c r="N9" s="30"/>
      <c r="O9" s="30">
        <v>11761</v>
      </c>
      <c r="P9" s="30">
        <v>7795</v>
      </c>
      <c r="Q9" s="30">
        <v>11634</v>
      </c>
      <c r="R9" s="29">
        <v>8745</v>
      </c>
      <c r="S9" s="29">
        <v>7200</v>
      </c>
      <c r="T9" s="4"/>
      <c r="U9" s="4"/>
      <c r="V9" s="24"/>
      <c r="W9" s="24"/>
      <c r="X9" s="24"/>
      <c r="Y9" s="24"/>
      <c r="Z9" s="24"/>
    </row>
    <row r="10" spans="1:26" ht="14" x14ac:dyDescent="0.3">
      <c r="A10" s="27" t="s">
        <v>48</v>
      </c>
      <c r="B10" s="12" t="s">
        <v>33</v>
      </c>
      <c r="C10" s="12"/>
      <c r="D10" s="29">
        <v>12470</v>
      </c>
      <c r="E10" s="30">
        <v>16687</v>
      </c>
      <c r="F10" s="30">
        <v>18674</v>
      </c>
      <c r="G10" s="30">
        <v>14379</v>
      </c>
      <c r="H10" s="30">
        <v>17863</v>
      </c>
      <c r="I10" s="30"/>
      <c r="J10" s="30">
        <v>18638</v>
      </c>
      <c r="K10" s="30">
        <v>21754</v>
      </c>
      <c r="L10" s="30">
        <v>27272.727272727272</v>
      </c>
      <c r="M10" s="30">
        <v>18563</v>
      </c>
      <c r="N10" s="30"/>
      <c r="O10" s="30">
        <v>21454</v>
      </c>
      <c r="P10" s="30">
        <v>21954</v>
      </c>
      <c r="Q10" s="30">
        <v>23947</v>
      </c>
      <c r="R10" s="29">
        <v>15765</v>
      </c>
      <c r="S10" s="29">
        <v>15725</v>
      </c>
      <c r="T10" s="4"/>
      <c r="U10" s="4"/>
      <c r="V10" s="24"/>
      <c r="W10" s="24"/>
      <c r="X10" s="24"/>
      <c r="Y10" s="24"/>
      <c r="Z10" s="24"/>
    </row>
    <row r="11" spans="1:26" ht="14" x14ac:dyDescent="0.3">
      <c r="A11" s="27" t="s">
        <v>52</v>
      </c>
      <c r="B11" s="12" t="s">
        <v>33</v>
      </c>
      <c r="C11" s="12"/>
      <c r="D11" s="29">
        <v>106386</v>
      </c>
      <c r="E11" s="30">
        <v>92367</v>
      </c>
      <c r="F11" s="30">
        <v>82747</v>
      </c>
      <c r="G11" s="30">
        <v>87539</v>
      </c>
      <c r="H11" s="30">
        <v>85692</v>
      </c>
      <c r="I11" s="30"/>
      <c r="J11" s="30">
        <v>81596</v>
      </c>
      <c r="K11" s="30">
        <v>88923</v>
      </c>
      <c r="L11" s="30"/>
      <c r="M11" s="30">
        <v>91645</v>
      </c>
      <c r="N11" s="30"/>
      <c r="O11" s="30">
        <v>85242</v>
      </c>
      <c r="P11" s="30">
        <v>86492</v>
      </c>
      <c r="Q11" s="30">
        <v>91582</v>
      </c>
      <c r="R11" s="29">
        <v>84795</v>
      </c>
      <c r="S11" s="22"/>
      <c r="T11" s="4"/>
      <c r="U11" s="4"/>
      <c r="V11" s="24"/>
      <c r="W11" s="24"/>
      <c r="X11" s="24"/>
      <c r="Y11" s="24"/>
      <c r="Z11" s="24"/>
    </row>
    <row r="12" spans="1:26" ht="14" x14ac:dyDescent="0.3">
      <c r="A12" s="33"/>
      <c r="B12" s="35"/>
      <c r="C12" s="35"/>
      <c r="D12" s="36"/>
      <c r="E12" s="38"/>
      <c r="F12" s="38"/>
      <c r="G12" s="38"/>
      <c r="H12" s="38"/>
      <c r="I12" s="38"/>
      <c r="J12" s="40"/>
      <c r="K12" s="38"/>
      <c r="L12" s="38"/>
      <c r="M12" s="38"/>
      <c r="N12" s="38"/>
      <c r="O12" s="40"/>
      <c r="P12" s="40"/>
      <c r="Q12" s="40"/>
      <c r="R12" s="44"/>
      <c r="S12" s="46"/>
      <c r="T12" s="4"/>
      <c r="U12" s="4"/>
      <c r="V12" s="24"/>
      <c r="W12" s="24"/>
      <c r="X12" s="24"/>
      <c r="Y12" s="24"/>
      <c r="Z12" s="24"/>
    </row>
    <row r="13" spans="1:26" ht="14" x14ac:dyDescent="0.3">
      <c r="A13" s="20" t="s">
        <v>62</v>
      </c>
      <c r="B13" s="48"/>
      <c r="C13" s="4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2"/>
      <c r="T13" s="4"/>
      <c r="U13" s="4"/>
      <c r="V13" s="24"/>
      <c r="W13" s="24"/>
      <c r="X13" s="24"/>
      <c r="Y13" s="24"/>
      <c r="Z13" s="24"/>
    </row>
    <row r="14" spans="1:26" ht="14" x14ac:dyDescent="0.3">
      <c r="A14" s="52" t="s">
        <v>64</v>
      </c>
      <c r="B14" s="12" t="s">
        <v>65</v>
      </c>
      <c r="C14" s="12"/>
      <c r="D14" s="29">
        <v>3075</v>
      </c>
      <c r="E14" s="30">
        <v>3967</v>
      </c>
      <c r="F14" s="30">
        <v>3254</v>
      </c>
      <c r="G14" s="30">
        <v>2464</v>
      </c>
      <c r="H14" s="30">
        <v>2674</v>
      </c>
      <c r="I14" s="30"/>
      <c r="J14" s="53">
        <v>3652</v>
      </c>
      <c r="K14" s="30">
        <v>3436</v>
      </c>
      <c r="L14" s="30"/>
      <c r="M14" s="30">
        <v>2964</v>
      </c>
      <c r="N14" s="30">
        <v>3992</v>
      </c>
      <c r="O14" s="30">
        <v>2111</v>
      </c>
      <c r="P14" s="30">
        <v>3953</v>
      </c>
      <c r="Q14" s="30">
        <v>3295</v>
      </c>
      <c r="R14" s="29">
        <v>3980</v>
      </c>
      <c r="S14" s="22"/>
      <c r="T14" s="4"/>
      <c r="U14" s="4"/>
      <c r="V14" s="24"/>
      <c r="W14" s="24"/>
      <c r="X14" s="24"/>
      <c r="Y14" s="24"/>
      <c r="Z14" s="24"/>
    </row>
    <row r="15" spans="1:26" ht="12.75" customHeight="1" x14ac:dyDescent="0.3">
      <c r="A15" s="27" t="s">
        <v>66</v>
      </c>
      <c r="B15" s="12" t="s">
        <v>33</v>
      </c>
      <c r="C15" s="12"/>
      <c r="D15" s="29">
        <v>43</v>
      </c>
      <c r="E15" s="30">
        <v>19</v>
      </c>
      <c r="F15" s="30">
        <v>32</v>
      </c>
      <c r="G15" s="30">
        <v>20</v>
      </c>
      <c r="H15" s="30">
        <v>19</v>
      </c>
      <c r="I15" s="30">
        <v>14</v>
      </c>
      <c r="J15" s="30">
        <v>36</v>
      </c>
      <c r="K15" s="30">
        <v>19</v>
      </c>
      <c r="L15" s="30"/>
      <c r="M15" s="30">
        <v>37</v>
      </c>
      <c r="N15" s="30"/>
      <c r="O15" s="30">
        <v>18</v>
      </c>
      <c r="P15" s="30"/>
      <c r="Q15" s="30"/>
      <c r="R15" s="29">
        <v>35</v>
      </c>
      <c r="S15" s="22"/>
      <c r="T15" s="4"/>
      <c r="U15" s="4"/>
      <c r="V15" s="24"/>
      <c r="W15" s="24"/>
      <c r="X15" s="24"/>
      <c r="Y15" s="24"/>
      <c r="Z15" s="24"/>
    </row>
    <row r="16" spans="1:26" ht="14" x14ac:dyDescent="0.3">
      <c r="A16" s="27" t="s">
        <v>67</v>
      </c>
      <c r="B16" s="12" t="s">
        <v>65</v>
      </c>
      <c r="C16" s="12"/>
      <c r="D16" s="29">
        <v>31</v>
      </c>
      <c r="E16" s="30">
        <v>41</v>
      </c>
      <c r="F16" s="30">
        <v>34</v>
      </c>
      <c r="G16" s="30">
        <v>46</v>
      </c>
      <c r="H16" s="30">
        <v>44</v>
      </c>
      <c r="I16" s="30"/>
      <c r="J16" s="30">
        <v>25</v>
      </c>
      <c r="K16" s="30">
        <v>46</v>
      </c>
      <c r="L16" s="30"/>
      <c r="M16" s="30">
        <v>29</v>
      </c>
      <c r="N16" s="30"/>
      <c r="O16" s="30">
        <v>44</v>
      </c>
      <c r="P16" s="30"/>
      <c r="Q16" s="30"/>
      <c r="R16" s="29">
        <v>37</v>
      </c>
      <c r="S16" s="22"/>
      <c r="T16" s="4"/>
      <c r="U16" s="4"/>
      <c r="V16" s="24"/>
      <c r="W16" s="24"/>
      <c r="X16" s="24"/>
      <c r="Y16" s="24"/>
      <c r="Z16" s="24"/>
    </row>
    <row r="17" spans="1:26" ht="14" x14ac:dyDescent="0.3">
      <c r="A17" s="27" t="s">
        <v>68</v>
      </c>
      <c r="B17" s="12" t="s">
        <v>33</v>
      </c>
      <c r="C17" s="12"/>
      <c r="D17" s="29">
        <v>2920</v>
      </c>
      <c r="E17" s="30">
        <v>2965</v>
      </c>
      <c r="F17" s="30">
        <v>2598</v>
      </c>
      <c r="G17" s="30">
        <v>2279</v>
      </c>
      <c r="H17" s="30">
        <v>2165</v>
      </c>
      <c r="I17" s="30"/>
      <c r="J17" s="30">
        <v>2693</v>
      </c>
      <c r="K17" s="30">
        <v>3526</v>
      </c>
      <c r="L17" s="30"/>
      <c r="M17" s="30">
        <v>2875</v>
      </c>
      <c r="N17" s="30">
        <v>2654</v>
      </c>
      <c r="O17" s="30"/>
      <c r="P17" s="30"/>
      <c r="Q17" s="30"/>
      <c r="R17" s="29">
        <v>2755</v>
      </c>
      <c r="S17" s="22"/>
      <c r="T17" s="4"/>
      <c r="U17" s="4"/>
      <c r="V17" s="24"/>
      <c r="W17" s="24"/>
      <c r="X17" s="24"/>
      <c r="Y17" s="24"/>
      <c r="Z17" s="24"/>
    </row>
    <row r="18" spans="1:26" ht="14" x14ac:dyDescent="0.3">
      <c r="A18" s="27" t="s">
        <v>69</v>
      </c>
      <c r="B18" s="12" t="s">
        <v>70</v>
      </c>
      <c r="C18" s="12"/>
      <c r="D18" s="54">
        <v>1.2</v>
      </c>
      <c r="E18" s="55">
        <v>1.35</v>
      </c>
      <c r="F18" s="55">
        <v>1.28</v>
      </c>
      <c r="G18" s="55">
        <v>1.1499999999999999</v>
      </c>
      <c r="H18" s="55">
        <v>1.35</v>
      </c>
      <c r="I18" s="30"/>
      <c r="J18" s="55">
        <v>1.1399999999999999</v>
      </c>
      <c r="K18" s="55">
        <v>1.1499999999999999</v>
      </c>
      <c r="L18" s="30"/>
      <c r="M18" s="55">
        <v>1.42</v>
      </c>
      <c r="N18" s="55">
        <v>1.21</v>
      </c>
      <c r="O18" s="30"/>
      <c r="P18" s="30"/>
      <c r="Q18" s="30"/>
      <c r="R18" s="54">
        <v>1.0900000000000001</v>
      </c>
      <c r="S18" s="22"/>
      <c r="T18" s="4"/>
      <c r="U18" s="4"/>
      <c r="V18" s="24"/>
      <c r="W18" s="24"/>
      <c r="X18" s="24"/>
      <c r="Y18" s="24"/>
      <c r="Z18" s="24"/>
    </row>
    <row r="19" spans="1:26" ht="14" x14ac:dyDescent="0.3">
      <c r="A19" s="27" t="s">
        <v>71</v>
      </c>
      <c r="B19" s="12" t="s">
        <v>70</v>
      </c>
      <c r="C19" s="12"/>
      <c r="D19" s="54">
        <v>0.25</v>
      </c>
      <c r="E19" s="54">
        <v>0.22</v>
      </c>
      <c r="F19" s="54">
        <v>0.28999999999999998</v>
      </c>
      <c r="G19" s="54">
        <v>0.32</v>
      </c>
      <c r="H19" s="54">
        <v>0.35</v>
      </c>
      <c r="I19" s="27"/>
      <c r="J19" s="55">
        <v>0.2</v>
      </c>
      <c r="K19" s="54">
        <v>0.18</v>
      </c>
      <c r="L19" s="29"/>
      <c r="M19" s="54">
        <v>0.32</v>
      </c>
      <c r="N19" s="27"/>
      <c r="O19" s="27"/>
      <c r="P19" s="27"/>
      <c r="Q19" s="27"/>
      <c r="R19" s="54">
        <v>0.23</v>
      </c>
      <c r="S19" s="22"/>
      <c r="T19" s="4"/>
      <c r="U19" s="4"/>
      <c r="V19" s="24"/>
      <c r="W19" s="24"/>
      <c r="X19" s="24"/>
      <c r="Y19" s="24"/>
      <c r="Z19" s="24"/>
    </row>
    <row r="20" spans="1:26" ht="14" x14ac:dyDescent="0.3">
      <c r="A20" s="27" t="s">
        <v>72</v>
      </c>
      <c r="B20" s="12" t="s">
        <v>33</v>
      </c>
      <c r="C20" s="12"/>
      <c r="D20" s="29">
        <v>173</v>
      </c>
      <c r="E20" s="29">
        <v>158</v>
      </c>
      <c r="F20" s="29">
        <v>142</v>
      </c>
      <c r="G20" s="29">
        <v>125</v>
      </c>
      <c r="H20" s="29">
        <v>118</v>
      </c>
      <c r="I20" s="29"/>
      <c r="J20" s="29">
        <v>135</v>
      </c>
      <c r="K20" s="29"/>
      <c r="L20" s="29">
        <v>184</v>
      </c>
      <c r="M20" s="29"/>
      <c r="N20" s="29"/>
      <c r="O20" s="29"/>
      <c r="P20" s="29">
        <v>126</v>
      </c>
      <c r="Q20" s="29"/>
      <c r="R20" s="29">
        <v>175</v>
      </c>
      <c r="S20" s="22"/>
      <c r="T20" s="4"/>
      <c r="U20" s="4"/>
      <c r="V20" s="24"/>
      <c r="W20" s="24"/>
      <c r="X20" s="24"/>
      <c r="Y20" s="24"/>
      <c r="Z20" s="24"/>
    </row>
    <row r="21" spans="1:26" ht="15.75" customHeight="1" x14ac:dyDescent="0.3">
      <c r="A21" s="24"/>
      <c r="B21" s="24"/>
      <c r="C21" s="2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24"/>
      <c r="T21" s="4"/>
      <c r="U21" s="4"/>
      <c r="V21" s="24"/>
      <c r="W21" s="24"/>
      <c r="X21" s="24"/>
      <c r="Y21" s="24"/>
      <c r="Z21" s="24"/>
    </row>
    <row r="22" spans="1:26" ht="15.75" customHeight="1" x14ac:dyDescent="0.3">
      <c r="A22" s="24"/>
      <c r="B22" s="24"/>
      <c r="C22" s="2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24"/>
      <c r="T22" s="4"/>
      <c r="U22" s="4"/>
      <c r="V22" s="24"/>
      <c r="W22" s="24"/>
      <c r="X22" s="24"/>
      <c r="Y22" s="24"/>
      <c r="Z22" s="24"/>
    </row>
    <row r="23" spans="1:26" ht="15" customHeight="1" x14ac:dyDescent="0.45">
      <c r="A23" s="178" t="s">
        <v>73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4"/>
      <c r="U23" s="4"/>
      <c r="V23" s="24"/>
      <c r="W23" s="24"/>
      <c r="X23" s="24"/>
      <c r="Y23" s="24"/>
      <c r="Z23" s="24"/>
    </row>
    <row r="24" spans="1:26" ht="15.75" customHeight="1" x14ac:dyDescent="0.35">
      <c r="A24" s="56"/>
      <c r="B24" s="57" t="s">
        <v>21</v>
      </c>
      <c r="C24" s="57"/>
      <c r="D24" s="57" t="s">
        <v>23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58"/>
      <c r="T24" s="4"/>
      <c r="U24" s="4"/>
      <c r="V24" s="24"/>
      <c r="W24" s="24"/>
      <c r="X24" s="24"/>
      <c r="Y24" s="24"/>
      <c r="Z24" s="24"/>
    </row>
    <row r="25" spans="1:26" ht="15.75" customHeight="1" x14ac:dyDescent="0.3">
      <c r="A25" s="59" t="s">
        <v>26</v>
      </c>
      <c r="B25" s="60"/>
      <c r="C25" s="60"/>
      <c r="D25" s="59" t="s">
        <v>3</v>
      </c>
      <c r="E25" s="58" t="s">
        <v>5</v>
      </c>
      <c r="F25" s="58" t="s">
        <v>6</v>
      </c>
      <c r="G25" s="58" t="s">
        <v>7</v>
      </c>
      <c r="H25" s="58" t="s">
        <v>8</v>
      </c>
      <c r="I25" s="58" t="s">
        <v>9</v>
      </c>
      <c r="J25" s="58" t="s">
        <v>10</v>
      </c>
      <c r="K25" s="58" t="s">
        <v>11</v>
      </c>
      <c r="L25" s="58" t="s">
        <v>12</v>
      </c>
      <c r="M25" s="58" t="s">
        <v>13</v>
      </c>
      <c r="N25" s="58" t="s">
        <v>14</v>
      </c>
      <c r="O25" s="58" t="s">
        <v>15</v>
      </c>
      <c r="P25" s="58" t="s">
        <v>16</v>
      </c>
      <c r="Q25" s="58" t="s">
        <v>17</v>
      </c>
      <c r="R25" s="58" t="s">
        <v>18</v>
      </c>
      <c r="S25" s="58" t="s">
        <v>19</v>
      </c>
      <c r="T25" s="4"/>
      <c r="U25" s="4"/>
      <c r="V25" s="24"/>
      <c r="W25" s="24"/>
      <c r="X25" s="24"/>
      <c r="Y25" s="24"/>
      <c r="Z25" s="24"/>
    </row>
    <row r="26" spans="1:26" ht="15.75" customHeight="1" x14ac:dyDescent="0.3">
      <c r="A26" s="61" t="s">
        <v>30</v>
      </c>
      <c r="B26" s="62" t="s">
        <v>33</v>
      </c>
      <c r="C26" s="62"/>
      <c r="D26" s="63">
        <f t="shared" ref="D26:D31" si="0">D6</f>
        <v>8524</v>
      </c>
      <c r="E26" s="64">
        <f t="shared" ref="E26:H26" si="1">E6/0.76</f>
        <v>9864.4736842105267</v>
      </c>
      <c r="F26" s="64">
        <f t="shared" si="1"/>
        <v>11414.473684210527</v>
      </c>
      <c r="G26" s="64">
        <f t="shared" si="1"/>
        <v>9932.894736842105</v>
      </c>
      <c r="H26" s="64">
        <f t="shared" si="1"/>
        <v>10318.421052631578</v>
      </c>
      <c r="I26" s="64">
        <f t="shared" ref="I26:I31" si="2">I6</f>
        <v>9921</v>
      </c>
      <c r="J26" s="64">
        <f t="shared" ref="J26:J31" si="3">J6/0.76</f>
        <v>8219.7368421052633</v>
      </c>
      <c r="K26" s="64">
        <f t="shared" ref="K26:L26" si="4">K6</f>
        <v>7497</v>
      </c>
      <c r="L26" s="64">
        <f t="shared" si="4"/>
        <v>9050</v>
      </c>
      <c r="M26" s="64">
        <f t="shared" ref="M26:N26" si="5">M6/0.76</f>
        <v>9525</v>
      </c>
      <c r="N26" s="64">
        <f t="shared" si="5"/>
        <v>13876.315789473683</v>
      </c>
      <c r="O26" s="64">
        <f t="shared" ref="O26:O31" si="6">O6</f>
        <v>7434</v>
      </c>
      <c r="P26" s="64">
        <f t="shared" ref="P26:S26" si="7">P6/0.76</f>
        <v>9402.6315789473683</v>
      </c>
      <c r="Q26" s="64">
        <f t="shared" si="7"/>
        <v>11134.21052631579</v>
      </c>
      <c r="R26" s="64">
        <f t="shared" si="7"/>
        <v>11307.894736842105</v>
      </c>
      <c r="S26" s="64">
        <f t="shared" si="7"/>
        <v>8092.105263157895</v>
      </c>
      <c r="T26" s="65"/>
      <c r="U26" s="4"/>
      <c r="V26" s="24"/>
      <c r="W26" s="24"/>
      <c r="X26" s="24"/>
      <c r="Y26" s="24"/>
      <c r="Z26" s="24"/>
    </row>
    <row r="27" spans="1:26" ht="15.75" customHeight="1" x14ac:dyDescent="0.3">
      <c r="A27" s="61" t="s">
        <v>37</v>
      </c>
      <c r="B27" s="62" t="s">
        <v>38</v>
      </c>
      <c r="C27" s="62"/>
      <c r="D27" s="63">
        <f t="shared" si="0"/>
        <v>80</v>
      </c>
      <c r="E27" s="64">
        <f t="shared" ref="E27:H27" si="8">E7/0.76</f>
        <v>94.73684210526315</v>
      </c>
      <c r="F27" s="64">
        <f t="shared" si="8"/>
        <v>85.526315789473685</v>
      </c>
      <c r="G27" s="64">
        <f t="shared" si="8"/>
        <v>101.31578947368421</v>
      </c>
      <c r="H27" s="64">
        <f t="shared" si="8"/>
        <v>81.578947368421055</v>
      </c>
      <c r="I27" s="64">
        <f t="shared" si="2"/>
        <v>115</v>
      </c>
      <c r="J27" s="64">
        <f t="shared" si="3"/>
        <v>121.05263157894737</v>
      </c>
      <c r="K27" s="64">
        <f t="shared" ref="K27:L27" si="9">K7</f>
        <v>102</v>
      </c>
      <c r="L27" s="64">
        <f t="shared" si="9"/>
        <v>112</v>
      </c>
      <c r="M27" s="64">
        <f t="shared" ref="M27:N27" si="10">M7/0.76</f>
        <v>135.52631578947367</v>
      </c>
      <c r="N27" s="64">
        <f t="shared" si="10"/>
        <v>138.15789473684211</v>
      </c>
      <c r="O27" s="64">
        <f t="shared" si="6"/>
        <v>96</v>
      </c>
      <c r="P27" s="64">
        <f t="shared" ref="P27:S27" si="11">P7/0.76</f>
        <v>96.05263157894737</v>
      </c>
      <c r="Q27" s="64">
        <f t="shared" si="11"/>
        <v>128.94736842105263</v>
      </c>
      <c r="R27" s="64">
        <f t="shared" si="11"/>
        <v>132.89473684210526</v>
      </c>
      <c r="S27" s="64">
        <f t="shared" si="11"/>
        <v>0</v>
      </c>
      <c r="T27" s="4"/>
      <c r="U27" s="4"/>
    </row>
    <row r="28" spans="1:26" ht="15.75" customHeight="1" x14ac:dyDescent="0.3">
      <c r="A28" s="61" t="s">
        <v>43</v>
      </c>
      <c r="B28" s="62" t="s">
        <v>33</v>
      </c>
      <c r="C28" s="62"/>
      <c r="D28" s="63">
        <f t="shared" si="0"/>
        <v>21871</v>
      </c>
      <c r="E28" s="64">
        <f t="shared" ref="E28:H28" si="12">E8/0.76</f>
        <v>29994.736842105263</v>
      </c>
      <c r="F28" s="64">
        <f t="shared" si="12"/>
        <v>33906.57894736842</v>
      </c>
      <c r="G28" s="64">
        <f t="shared" si="12"/>
        <v>26772.36842105263</v>
      </c>
      <c r="H28" s="64">
        <f t="shared" si="12"/>
        <v>24038.157894736843</v>
      </c>
      <c r="I28" s="64">
        <f t="shared" si="2"/>
        <v>26543</v>
      </c>
      <c r="J28" s="64">
        <f t="shared" si="3"/>
        <v>31240.78947368421</v>
      </c>
      <c r="K28" s="64">
        <f t="shared" ref="K28:L28" si="13">K8</f>
        <v>22965</v>
      </c>
      <c r="L28" s="64">
        <f t="shared" si="13"/>
        <v>0</v>
      </c>
      <c r="M28" s="64">
        <f t="shared" ref="M28:N28" si="14">M8/0.76</f>
        <v>23090.78947368421</v>
      </c>
      <c r="N28" s="64">
        <f t="shared" si="14"/>
        <v>0</v>
      </c>
      <c r="O28" s="64">
        <f t="shared" si="6"/>
        <v>21062</v>
      </c>
      <c r="P28" s="64">
        <f t="shared" ref="P28:S28" si="15">P8/0.76</f>
        <v>27288.157894736843</v>
      </c>
      <c r="Q28" s="64">
        <f t="shared" si="15"/>
        <v>33543.42105263158</v>
      </c>
      <c r="R28" s="64">
        <f t="shared" si="15"/>
        <v>29940.78947368421</v>
      </c>
      <c r="S28" s="64">
        <f t="shared" si="15"/>
        <v>0</v>
      </c>
      <c r="T28" s="4"/>
      <c r="U28" s="4"/>
    </row>
    <row r="29" spans="1:26" ht="15.75" customHeight="1" x14ac:dyDescent="0.3">
      <c r="A29" s="61" t="s">
        <v>45</v>
      </c>
      <c r="B29" s="62" t="s">
        <v>33</v>
      </c>
      <c r="C29" s="62"/>
      <c r="D29" s="63">
        <f t="shared" si="0"/>
        <v>7595</v>
      </c>
      <c r="E29" s="64">
        <f t="shared" ref="E29:H29" si="16">E9/0.76</f>
        <v>9376.3157894736833</v>
      </c>
      <c r="F29" s="64">
        <f t="shared" si="16"/>
        <v>10243.421052631578</v>
      </c>
      <c r="G29" s="64">
        <f t="shared" si="16"/>
        <v>9564.4736842105267</v>
      </c>
      <c r="H29" s="64">
        <f t="shared" si="16"/>
        <v>9465.78947368421</v>
      </c>
      <c r="I29" s="64">
        <f t="shared" si="2"/>
        <v>11704</v>
      </c>
      <c r="J29" s="64">
        <f t="shared" si="3"/>
        <v>10867.105263157895</v>
      </c>
      <c r="K29" s="64">
        <f t="shared" ref="K29:L29" si="17">K9</f>
        <v>10876</v>
      </c>
      <c r="L29" s="64">
        <f t="shared" si="17"/>
        <v>0</v>
      </c>
      <c r="M29" s="64">
        <f t="shared" ref="M29:N29" si="18">M9/0.76</f>
        <v>12563.157894736842</v>
      </c>
      <c r="N29" s="64">
        <f t="shared" si="18"/>
        <v>0</v>
      </c>
      <c r="O29" s="64">
        <f t="shared" si="6"/>
        <v>11761</v>
      </c>
      <c r="P29" s="64">
        <f t="shared" ref="P29:S29" si="19">P9/0.76</f>
        <v>10256.578947368422</v>
      </c>
      <c r="Q29" s="64">
        <f t="shared" si="19"/>
        <v>15307.894736842105</v>
      </c>
      <c r="R29" s="64">
        <f t="shared" si="19"/>
        <v>11506.578947368422</v>
      </c>
      <c r="S29" s="64">
        <f t="shared" si="19"/>
        <v>9473.6842105263149</v>
      </c>
      <c r="T29" s="4"/>
      <c r="U29" s="4"/>
    </row>
    <row r="30" spans="1:26" ht="15.75" customHeight="1" x14ac:dyDescent="0.3">
      <c r="A30" s="61" t="s">
        <v>48</v>
      </c>
      <c r="B30" s="62" t="s">
        <v>33</v>
      </c>
      <c r="C30" s="62"/>
      <c r="D30" s="63">
        <f t="shared" si="0"/>
        <v>12470</v>
      </c>
      <c r="E30" s="64">
        <f t="shared" ref="E30:H30" si="20">E10/0.76</f>
        <v>21956.57894736842</v>
      </c>
      <c r="F30" s="64">
        <f t="shared" si="20"/>
        <v>24571.052631578947</v>
      </c>
      <c r="G30" s="64">
        <f t="shared" si="20"/>
        <v>18919.736842105263</v>
      </c>
      <c r="H30" s="64">
        <f t="shared" si="20"/>
        <v>23503.947368421053</v>
      </c>
      <c r="I30" s="64">
        <f t="shared" si="2"/>
        <v>0</v>
      </c>
      <c r="J30" s="64">
        <f t="shared" si="3"/>
        <v>24523.684210526317</v>
      </c>
      <c r="K30" s="64">
        <f t="shared" ref="K30:L30" si="21">K10</f>
        <v>21754</v>
      </c>
      <c r="L30" s="64">
        <f t="shared" si="21"/>
        <v>27272.727272727272</v>
      </c>
      <c r="M30" s="64">
        <f t="shared" ref="M30:N30" si="22">M10/0.76</f>
        <v>24425</v>
      </c>
      <c r="N30" s="64">
        <f t="shared" si="22"/>
        <v>0</v>
      </c>
      <c r="O30" s="64">
        <f t="shared" si="6"/>
        <v>21454</v>
      </c>
      <c r="P30" s="64">
        <f t="shared" ref="P30:S30" si="23">P10/0.76</f>
        <v>28886.842105263157</v>
      </c>
      <c r="Q30" s="64">
        <f t="shared" si="23"/>
        <v>31509.21052631579</v>
      </c>
      <c r="R30" s="64">
        <f t="shared" si="23"/>
        <v>20743.42105263158</v>
      </c>
      <c r="S30" s="64">
        <f t="shared" si="23"/>
        <v>20690.78947368421</v>
      </c>
      <c r="T30" s="4"/>
      <c r="U30" s="4"/>
    </row>
    <row r="31" spans="1:26" ht="15.75" customHeight="1" x14ac:dyDescent="0.3">
      <c r="A31" s="61" t="s">
        <v>52</v>
      </c>
      <c r="B31" s="62" t="s">
        <v>33</v>
      </c>
      <c r="C31" s="62"/>
      <c r="D31" s="63">
        <f t="shared" si="0"/>
        <v>106386</v>
      </c>
      <c r="E31" s="64">
        <f t="shared" ref="E31:H31" si="24">E11/0.76</f>
        <v>121535.52631578947</v>
      </c>
      <c r="F31" s="64">
        <f t="shared" si="24"/>
        <v>108877.63157894737</v>
      </c>
      <c r="G31" s="64">
        <f t="shared" si="24"/>
        <v>115182.89473684211</v>
      </c>
      <c r="H31" s="64">
        <f t="shared" si="24"/>
        <v>112752.63157894737</v>
      </c>
      <c r="I31" s="64">
        <f t="shared" si="2"/>
        <v>0</v>
      </c>
      <c r="J31" s="64">
        <f t="shared" si="3"/>
        <v>107363.15789473684</v>
      </c>
      <c r="K31" s="64">
        <f t="shared" ref="K31:L31" si="25">K11</f>
        <v>88923</v>
      </c>
      <c r="L31" s="64">
        <f t="shared" si="25"/>
        <v>0</v>
      </c>
      <c r="M31" s="64">
        <f t="shared" ref="M31:N31" si="26">M11/0.76</f>
        <v>120585.52631578947</v>
      </c>
      <c r="N31" s="64">
        <f t="shared" si="26"/>
        <v>0</v>
      </c>
      <c r="O31" s="64">
        <f t="shared" si="6"/>
        <v>85242</v>
      </c>
      <c r="P31" s="64">
        <f t="shared" ref="P31:S31" si="27">P11/0.76</f>
        <v>113805.26315789473</v>
      </c>
      <c r="Q31" s="64">
        <f t="shared" si="27"/>
        <v>120502.63157894737</v>
      </c>
      <c r="R31" s="64">
        <f t="shared" si="27"/>
        <v>111572.36842105263</v>
      </c>
      <c r="S31" s="64">
        <f t="shared" si="27"/>
        <v>0</v>
      </c>
      <c r="T31" s="4"/>
      <c r="U31" s="4"/>
    </row>
    <row r="32" spans="1:26" ht="15.75" customHeight="1" x14ac:dyDescent="0.35">
      <c r="A32" s="66"/>
      <c r="B32" s="67"/>
      <c r="C32" s="67"/>
      <c r="D32" s="68"/>
      <c r="E32" s="69"/>
      <c r="F32" s="69"/>
      <c r="G32" s="69"/>
      <c r="H32" s="69"/>
      <c r="I32" s="69"/>
      <c r="J32" s="70"/>
      <c r="K32" s="69"/>
      <c r="L32" s="69"/>
      <c r="M32" s="69"/>
      <c r="N32" s="69"/>
      <c r="O32" s="70"/>
      <c r="P32" s="70"/>
      <c r="Q32" s="70"/>
      <c r="R32" s="71"/>
      <c r="S32" s="72"/>
      <c r="T32" s="4"/>
      <c r="U32" s="4"/>
    </row>
    <row r="33" spans="1:21" ht="15.75" customHeight="1" x14ac:dyDescent="0.35">
      <c r="A33" s="59" t="s">
        <v>62</v>
      </c>
      <c r="B33" s="73"/>
      <c r="C33" s="73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56"/>
      <c r="T33" s="4"/>
      <c r="U33" s="4"/>
    </row>
    <row r="34" spans="1:21" ht="15.75" customHeight="1" x14ac:dyDescent="0.3">
      <c r="A34" s="76" t="s">
        <v>64</v>
      </c>
      <c r="B34" s="62" t="s">
        <v>65</v>
      </c>
      <c r="C34" s="62"/>
      <c r="D34" s="63">
        <f t="shared" ref="D34:D40" si="28">D14</f>
        <v>3075</v>
      </c>
      <c r="E34" s="64">
        <f t="shared" ref="E34:H34" si="29">E14/0.76</f>
        <v>5219.7368421052633</v>
      </c>
      <c r="F34" s="64">
        <f t="shared" si="29"/>
        <v>4281.5789473684208</v>
      </c>
      <c r="G34" s="64">
        <f t="shared" si="29"/>
        <v>3242.1052631578946</v>
      </c>
      <c r="H34" s="64">
        <f t="shared" si="29"/>
        <v>3518.4210526315787</v>
      </c>
      <c r="I34" s="64">
        <f t="shared" ref="I34:I40" si="30">I14</f>
        <v>0</v>
      </c>
      <c r="J34" s="64">
        <f t="shared" ref="J34:J40" si="31">J14/0.76</f>
        <v>4805.2631578947367</v>
      </c>
      <c r="K34" s="64">
        <f t="shared" ref="K34:L34" si="32">K14</f>
        <v>3436</v>
      </c>
      <c r="L34" s="64">
        <f t="shared" si="32"/>
        <v>0</v>
      </c>
      <c r="M34" s="64">
        <f t="shared" ref="M34:N34" si="33">M14/0.76</f>
        <v>3900</v>
      </c>
      <c r="N34" s="64">
        <f t="shared" si="33"/>
        <v>5252.6315789473683</v>
      </c>
      <c r="O34" s="64">
        <f t="shared" ref="O34:O40" si="34">O14</f>
        <v>2111</v>
      </c>
      <c r="P34" s="64">
        <f t="shared" ref="P34:S34" si="35">P14/0.76</f>
        <v>5201.3157894736842</v>
      </c>
      <c r="Q34" s="64">
        <f t="shared" si="35"/>
        <v>4335.5263157894733</v>
      </c>
      <c r="R34" s="64">
        <f t="shared" si="35"/>
        <v>5236.8421052631575</v>
      </c>
      <c r="S34" s="64">
        <f t="shared" si="35"/>
        <v>0</v>
      </c>
      <c r="T34" s="4"/>
      <c r="U34" s="4"/>
    </row>
    <row r="35" spans="1:21" ht="15.75" customHeight="1" x14ac:dyDescent="0.3">
      <c r="A35" s="61" t="s">
        <v>66</v>
      </c>
      <c r="B35" s="62" t="s">
        <v>33</v>
      </c>
      <c r="C35" s="62"/>
      <c r="D35" s="63">
        <f t="shared" si="28"/>
        <v>43</v>
      </c>
      <c r="E35" s="64">
        <f t="shared" ref="E35:H35" si="36">E15/0.76</f>
        <v>25</v>
      </c>
      <c r="F35" s="64">
        <f t="shared" si="36"/>
        <v>42.10526315789474</v>
      </c>
      <c r="G35" s="64">
        <f t="shared" si="36"/>
        <v>26.315789473684209</v>
      </c>
      <c r="H35" s="64">
        <f t="shared" si="36"/>
        <v>25</v>
      </c>
      <c r="I35" s="64">
        <f t="shared" si="30"/>
        <v>14</v>
      </c>
      <c r="J35" s="64">
        <f t="shared" si="31"/>
        <v>47.368421052631575</v>
      </c>
      <c r="K35" s="64">
        <f t="shared" ref="K35:L35" si="37">K15</f>
        <v>19</v>
      </c>
      <c r="L35" s="64">
        <f t="shared" si="37"/>
        <v>0</v>
      </c>
      <c r="M35" s="64">
        <f t="shared" ref="M35:N35" si="38">M15/0.76</f>
        <v>48.684210526315788</v>
      </c>
      <c r="N35" s="64">
        <f t="shared" si="38"/>
        <v>0</v>
      </c>
      <c r="O35" s="64">
        <f t="shared" si="34"/>
        <v>18</v>
      </c>
      <c r="P35" s="64">
        <f t="shared" ref="P35:S35" si="39">P15/0.76</f>
        <v>0</v>
      </c>
      <c r="Q35" s="64">
        <f t="shared" si="39"/>
        <v>0</v>
      </c>
      <c r="R35" s="64">
        <f t="shared" si="39"/>
        <v>46.05263157894737</v>
      </c>
      <c r="S35" s="64">
        <f t="shared" si="39"/>
        <v>0</v>
      </c>
      <c r="T35" s="4"/>
      <c r="U35" s="4"/>
    </row>
    <row r="36" spans="1:21" ht="15.75" customHeight="1" x14ac:dyDescent="0.3">
      <c r="A36" s="61" t="s">
        <v>67</v>
      </c>
      <c r="B36" s="62" t="s">
        <v>65</v>
      </c>
      <c r="C36" s="62"/>
      <c r="D36" s="63">
        <f t="shared" si="28"/>
        <v>31</v>
      </c>
      <c r="E36" s="64">
        <f t="shared" ref="E36:H36" si="40">E16/0.76</f>
        <v>53.94736842105263</v>
      </c>
      <c r="F36" s="64">
        <f t="shared" si="40"/>
        <v>44.736842105263158</v>
      </c>
      <c r="G36" s="64">
        <f t="shared" si="40"/>
        <v>60.526315789473685</v>
      </c>
      <c r="H36" s="64">
        <f t="shared" si="40"/>
        <v>57.89473684210526</v>
      </c>
      <c r="I36" s="64">
        <f t="shared" si="30"/>
        <v>0</v>
      </c>
      <c r="J36" s="64">
        <f t="shared" si="31"/>
        <v>32.89473684210526</v>
      </c>
      <c r="K36" s="64">
        <f t="shared" ref="K36:L36" si="41">K16</f>
        <v>46</v>
      </c>
      <c r="L36" s="64">
        <f t="shared" si="41"/>
        <v>0</v>
      </c>
      <c r="M36" s="64">
        <f t="shared" ref="M36:N36" si="42">M16/0.76</f>
        <v>38.157894736842103</v>
      </c>
      <c r="N36" s="64">
        <f t="shared" si="42"/>
        <v>0</v>
      </c>
      <c r="O36" s="64">
        <f t="shared" si="34"/>
        <v>44</v>
      </c>
      <c r="P36" s="64">
        <f t="shared" ref="P36:S36" si="43">P16/0.76</f>
        <v>0</v>
      </c>
      <c r="Q36" s="64">
        <f t="shared" si="43"/>
        <v>0</v>
      </c>
      <c r="R36" s="64">
        <f t="shared" si="43"/>
        <v>48.684210526315788</v>
      </c>
      <c r="S36" s="64">
        <f t="shared" si="43"/>
        <v>0</v>
      </c>
      <c r="T36" s="4"/>
      <c r="U36" s="4"/>
    </row>
    <row r="37" spans="1:21" ht="15.75" customHeight="1" x14ac:dyDescent="0.3">
      <c r="A37" s="61" t="s">
        <v>68</v>
      </c>
      <c r="B37" s="62" t="s">
        <v>33</v>
      </c>
      <c r="C37" s="62"/>
      <c r="D37" s="63">
        <f t="shared" si="28"/>
        <v>2920</v>
      </c>
      <c r="E37" s="64">
        <f t="shared" ref="E37:H37" si="44">E17/0.76</f>
        <v>3901.3157894736842</v>
      </c>
      <c r="F37" s="64">
        <f t="shared" si="44"/>
        <v>3418.4210526315787</v>
      </c>
      <c r="G37" s="64">
        <f t="shared" si="44"/>
        <v>2998.6842105263158</v>
      </c>
      <c r="H37" s="64">
        <f t="shared" si="44"/>
        <v>2848.6842105263158</v>
      </c>
      <c r="I37" s="64">
        <f t="shared" si="30"/>
        <v>0</v>
      </c>
      <c r="J37" s="64">
        <f t="shared" si="31"/>
        <v>3543.4210526315787</v>
      </c>
      <c r="K37" s="64">
        <f t="shared" ref="K37:L37" si="45">K17</f>
        <v>3526</v>
      </c>
      <c r="L37" s="64">
        <f t="shared" si="45"/>
        <v>0</v>
      </c>
      <c r="M37" s="64">
        <f t="shared" ref="M37:N37" si="46">M17/0.76</f>
        <v>3782.8947368421054</v>
      </c>
      <c r="N37" s="64">
        <f t="shared" si="46"/>
        <v>3492.1052631578946</v>
      </c>
      <c r="O37" s="64">
        <f t="shared" si="34"/>
        <v>0</v>
      </c>
      <c r="P37" s="64">
        <f t="shared" ref="P37:S37" si="47">P17/0.76</f>
        <v>0</v>
      </c>
      <c r="Q37" s="64">
        <f t="shared" si="47"/>
        <v>0</v>
      </c>
      <c r="R37" s="64">
        <f t="shared" si="47"/>
        <v>3625</v>
      </c>
      <c r="S37" s="64">
        <f t="shared" si="47"/>
        <v>0</v>
      </c>
      <c r="T37" s="4"/>
      <c r="U37" s="4"/>
    </row>
    <row r="38" spans="1:21" ht="15.75" customHeight="1" x14ac:dyDescent="0.3">
      <c r="A38" s="61" t="s">
        <v>69</v>
      </c>
      <c r="B38" s="62" t="s">
        <v>70</v>
      </c>
      <c r="C38" s="62"/>
      <c r="D38" s="91">
        <f t="shared" si="28"/>
        <v>1.2</v>
      </c>
      <c r="E38" s="93">
        <f t="shared" ref="E38:H38" si="48">E18/0.76</f>
        <v>1.7763157894736843</v>
      </c>
      <c r="F38" s="93">
        <f t="shared" si="48"/>
        <v>1.6842105263157894</v>
      </c>
      <c r="G38" s="93">
        <f t="shared" si="48"/>
        <v>1.513157894736842</v>
      </c>
      <c r="H38" s="93">
        <f t="shared" si="48"/>
        <v>1.7763157894736843</v>
      </c>
      <c r="I38" s="93">
        <f t="shared" si="30"/>
        <v>0</v>
      </c>
      <c r="J38" s="93">
        <f t="shared" si="31"/>
        <v>1.4999999999999998</v>
      </c>
      <c r="K38" s="93">
        <f t="shared" ref="K38:L38" si="49">K18</f>
        <v>1.1499999999999999</v>
      </c>
      <c r="L38" s="93">
        <f t="shared" si="49"/>
        <v>0</v>
      </c>
      <c r="M38" s="93">
        <f t="shared" ref="M38:N38" si="50">M18/0.76</f>
        <v>1.8684210526315788</v>
      </c>
      <c r="N38" s="93">
        <f t="shared" si="50"/>
        <v>1.5921052631578947</v>
      </c>
      <c r="O38" s="64">
        <f t="shared" si="34"/>
        <v>0</v>
      </c>
      <c r="P38" s="64">
        <f t="shared" ref="P38:S38" si="51">P18/0.76</f>
        <v>0</v>
      </c>
      <c r="Q38" s="64">
        <f t="shared" si="51"/>
        <v>0</v>
      </c>
      <c r="R38" s="93">
        <f t="shared" si="51"/>
        <v>1.4342105263157896</v>
      </c>
      <c r="S38" s="64">
        <f t="shared" si="51"/>
        <v>0</v>
      </c>
      <c r="T38" s="4"/>
      <c r="U38" s="4"/>
    </row>
    <row r="39" spans="1:21" ht="15.75" customHeight="1" x14ac:dyDescent="0.3">
      <c r="A39" s="61" t="s">
        <v>71</v>
      </c>
      <c r="B39" s="62" t="s">
        <v>70</v>
      </c>
      <c r="C39" s="62"/>
      <c r="D39" s="91">
        <f t="shared" si="28"/>
        <v>0.25</v>
      </c>
      <c r="E39" s="93">
        <f t="shared" ref="E39:H39" si="52">E19/0.76</f>
        <v>0.28947368421052633</v>
      </c>
      <c r="F39" s="93">
        <f t="shared" si="52"/>
        <v>0.38157894736842102</v>
      </c>
      <c r="G39" s="93">
        <f t="shared" si="52"/>
        <v>0.42105263157894735</v>
      </c>
      <c r="H39" s="93">
        <f t="shared" si="52"/>
        <v>0.46052631578947367</v>
      </c>
      <c r="I39" s="93">
        <f t="shared" si="30"/>
        <v>0</v>
      </c>
      <c r="J39" s="93">
        <f t="shared" si="31"/>
        <v>0.26315789473684209</v>
      </c>
      <c r="K39" s="93">
        <f t="shared" ref="K39:L39" si="53">K19</f>
        <v>0.18</v>
      </c>
      <c r="L39" s="93">
        <f t="shared" si="53"/>
        <v>0</v>
      </c>
      <c r="M39" s="93">
        <f t="shared" ref="M39:N39" si="54">M19/0.76</f>
        <v>0.42105263157894735</v>
      </c>
      <c r="N39" s="64">
        <f t="shared" si="54"/>
        <v>0</v>
      </c>
      <c r="O39" s="64">
        <f t="shared" si="34"/>
        <v>0</v>
      </c>
      <c r="P39" s="64">
        <f t="shared" ref="P39:S39" si="55">P19/0.76</f>
        <v>0</v>
      </c>
      <c r="Q39" s="64">
        <f t="shared" si="55"/>
        <v>0</v>
      </c>
      <c r="R39" s="93">
        <f t="shared" si="55"/>
        <v>0.30263157894736842</v>
      </c>
      <c r="S39" s="64">
        <f t="shared" si="55"/>
        <v>0</v>
      </c>
      <c r="T39" s="4"/>
      <c r="U39" s="4"/>
    </row>
    <row r="40" spans="1:21" ht="15.75" customHeight="1" x14ac:dyDescent="0.3">
      <c r="A40" s="61" t="s">
        <v>72</v>
      </c>
      <c r="B40" s="62" t="s">
        <v>33</v>
      </c>
      <c r="C40" s="62"/>
      <c r="D40" s="95">
        <f t="shared" si="28"/>
        <v>173</v>
      </c>
      <c r="E40" s="64">
        <f t="shared" ref="E40:H40" si="56">E20/0.76</f>
        <v>207.89473684210526</v>
      </c>
      <c r="F40" s="64">
        <f t="shared" si="56"/>
        <v>186.84210526315789</v>
      </c>
      <c r="G40" s="64">
        <f t="shared" si="56"/>
        <v>164.4736842105263</v>
      </c>
      <c r="H40" s="64">
        <f t="shared" si="56"/>
        <v>155.26315789473685</v>
      </c>
      <c r="I40" s="64">
        <f t="shared" si="30"/>
        <v>0</v>
      </c>
      <c r="J40" s="64">
        <f t="shared" si="31"/>
        <v>177.63157894736841</v>
      </c>
      <c r="K40" s="64">
        <f t="shared" ref="K40:L40" si="57">K20</f>
        <v>0</v>
      </c>
      <c r="L40" s="64">
        <f t="shared" si="57"/>
        <v>184</v>
      </c>
      <c r="M40" s="64">
        <f t="shared" ref="M40:N40" si="58">M20/0.76</f>
        <v>0</v>
      </c>
      <c r="N40" s="64">
        <f t="shared" si="58"/>
        <v>0</v>
      </c>
      <c r="O40" s="64">
        <f t="shared" si="34"/>
        <v>0</v>
      </c>
      <c r="P40" s="64">
        <f t="shared" ref="P40:S40" si="59">P20/0.76</f>
        <v>165.78947368421052</v>
      </c>
      <c r="Q40" s="64">
        <f t="shared" si="59"/>
        <v>0</v>
      </c>
      <c r="R40" s="64">
        <f t="shared" si="59"/>
        <v>230.26315789473685</v>
      </c>
      <c r="S40" s="64">
        <f t="shared" si="59"/>
        <v>0</v>
      </c>
      <c r="T40" s="4"/>
      <c r="U40" s="4"/>
    </row>
    <row r="41" spans="1:21" ht="15.75" customHeight="1" x14ac:dyDescent="0.3">
      <c r="R41" s="4"/>
      <c r="T41" s="4"/>
      <c r="U41" s="4"/>
    </row>
    <row r="42" spans="1:21" ht="15.75" customHeight="1" x14ac:dyDescent="0.3">
      <c r="R42" s="4"/>
      <c r="T42" s="4"/>
      <c r="U42" s="4"/>
    </row>
    <row r="43" spans="1:21" ht="15.75" customHeight="1" x14ac:dyDescent="0.3">
      <c r="A43" s="176" t="s">
        <v>94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4"/>
      <c r="U43" s="4"/>
    </row>
    <row r="44" spans="1:21" ht="15.75" customHeight="1" x14ac:dyDescent="0.35">
      <c r="A44" s="3"/>
      <c r="B44" s="9" t="s">
        <v>21</v>
      </c>
      <c r="C44" s="9" t="s">
        <v>95</v>
      </c>
      <c r="D44" s="9" t="s">
        <v>23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9"/>
      <c r="S44" s="5"/>
      <c r="T44" s="4"/>
      <c r="U44" s="4"/>
    </row>
    <row r="45" spans="1:21" ht="15.75" customHeight="1" x14ac:dyDescent="0.3">
      <c r="A45" s="20" t="s">
        <v>26</v>
      </c>
      <c r="B45" s="9" t="s">
        <v>21</v>
      </c>
      <c r="C45" s="9" t="s">
        <v>95</v>
      </c>
      <c r="D45" s="20" t="s">
        <v>3</v>
      </c>
      <c r="E45" s="5" t="s">
        <v>5</v>
      </c>
      <c r="F45" s="5" t="s">
        <v>6</v>
      </c>
      <c r="G45" s="5" t="s">
        <v>7</v>
      </c>
      <c r="H45" s="5" t="s">
        <v>8</v>
      </c>
      <c r="I45" s="5" t="s">
        <v>9</v>
      </c>
      <c r="J45" s="5" t="s">
        <v>10</v>
      </c>
      <c r="K45" s="5" t="s">
        <v>11</v>
      </c>
      <c r="L45" s="5" t="s">
        <v>12</v>
      </c>
      <c r="M45" s="5" t="s">
        <v>13</v>
      </c>
      <c r="N45" s="5" t="s">
        <v>14</v>
      </c>
      <c r="O45" s="5" t="s">
        <v>15</v>
      </c>
      <c r="P45" s="5" t="s">
        <v>16</v>
      </c>
      <c r="Q45" s="5" t="s">
        <v>17</v>
      </c>
      <c r="R45" s="5" t="s">
        <v>18</v>
      </c>
      <c r="S45" s="5" t="s">
        <v>19</v>
      </c>
      <c r="T45" s="4"/>
      <c r="U45" s="4"/>
    </row>
    <row r="46" spans="1:21" ht="15.75" customHeight="1" x14ac:dyDescent="0.3">
      <c r="A46" s="27" t="s">
        <v>30</v>
      </c>
      <c r="B46" s="12" t="s">
        <v>33</v>
      </c>
      <c r="C46" s="12">
        <v>0.6</v>
      </c>
      <c r="D46" s="100">
        <f t="shared" ref="D46:D51" si="60">D6</f>
        <v>8524</v>
      </c>
      <c r="E46" s="30">
        <f>(E26*C46*'Wage Adjuster'!$D$11)+(E26*(1-C46))</f>
        <v>8744.9333524673166</v>
      </c>
      <c r="F46" s="30">
        <f>(F26*C46*'Wage Adjuster'!$D$12)+(F26*(1-C46))</f>
        <v>10725.61202740236</v>
      </c>
      <c r="G46" s="30">
        <f>(G26*C46*'Wage Adjuster'!$D$5)+(G26*(1-C46))</f>
        <v>8913.4740965360652</v>
      </c>
      <c r="H46" s="30">
        <f>(H26*C46*'Wage Adjuster'!$D$6)+(H26*(1-C46))</f>
        <v>9184.8705442946939</v>
      </c>
      <c r="I46" s="30">
        <f>(I26*C46*'Wage Adjuster'!$D$7)+(I26*(1-C46))</f>
        <v>10224.580266562132</v>
      </c>
      <c r="J46" s="30">
        <f>(J26*C46*'Wage Adjuster'!$D$13)+(J26*(1-C46))</f>
        <v>7381.3117265655801</v>
      </c>
      <c r="K46" s="30">
        <f>(K26*C46*'Wage Adjuster'!$D$9)+(K26*(1-C46))</f>
        <v>6978.3165959974258</v>
      </c>
      <c r="L46" s="30">
        <f>(L26*C46*'Wage Adjuster'!$D$10)+(L26*(1-C46))</f>
        <v>8683.3416224676112</v>
      </c>
      <c r="M46" s="30">
        <f>(M26*C46*'Wage Adjuster'!$D$15)+(M26*(1-C46))</f>
        <v>7975.4396652965352</v>
      </c>
      <c r="N46" s="30">
        <f>(N26*C46*'Wage Adjuster'!$D$14)+(N26*(1-C46))</f>
        <v>10761.888598441479</v>
      </c>
      <c r="O46" s="30">
        <f>(O26*C46*'Wage Adjuster'!$D$18)+(O26*(1-C46))</f>
        <v>7025.2943436499463</v>
      </c>
      <c r="P46" s="30">
        <f>(P26*C46*'Wage Adjuster'!$D$16)+(P26*(1-C46))</f>
        <v>7853.2752730346911</v>
      </c>
      <c r="Q46" s="30">
        <f>(Q26*C46*'Wage Adjuster'!$D$17)+(Q26*(1-C46))</f>
        <v>8635.2267513760489</v>
      </c>
      <c r="R46" s="30">
        <f>(R26*C46*'Wage Adjuster'!$D$8)+(R26*(1-C46))</f>
        <v>10070.248950163244</v>
      </c>
      <c r="S46" s="30">
        <f>(S26*C46*'Wage Adjuster'!$D$19)+(S26*(1-C46))</f>
        <v>7411.062338975431</v>
      </c>
      <c r="T46" s="4"/>
      <c r="U46" s="4"/>
    </row>
    <row r="47" spans="1:21" ht="15.75" customHeight="1" x14ac:dyDescent="0.3">
      <c r="A47" s="27" t="s">
        <v>37</v>
      </c>
      <c r="B47" s="12" t="s">
        <v>38</v>
      </c>
      <c r="C47" s="12">
        <v>0.5</v>
      </c>
      <c r="D47" s="100">
        <f t="shared" si="60"/>
        <v>80</v>
      </c>
      <c r="E47" s="30">
        <f>(E27*C47*'Wage Adjuster'!$D$11)+(E27*(1-C47))</f>
        <v>85.77693548867083</v>
      </c>
      <c r="F47" s="30">
        <f>F27*C47*'Wage Adjuster'!D12+F27*(1-C47)</f>
        <v>81.225066251286279</v>
      </c>
      <c r="G47" s="30">
        <f>(G27*C47*'Wage Adjuster'!$D$5)+(G27*(1-C47))</f>
        <v>92.65069152433496</v>
      </c>
      <c r="H47" s="30">
        <f>(H27*C47*'Wage Adjuster'!$D$6)+(H27*(1-C47))</f>
        <v>74.110600484453641</v>
      </c>
      <c r="I47" s="30">
        <f>(I27*C47*'Wage Adjuster'!$D$7)+(I27*(1-C47))</f>
        <v>117.93247745981968</v>
      </c>
      <c r="J47" s="30">
        <f>(J27*C47*'Wage Adjuster'!$D$13)+(J27*(1-C47))</f>
        <v>110.76301114385174</v>
      </c>
      <c r="K47" s="30">
        <f>(K27*C47*'Wage Adjuster'!$D$9)+(K27*(1-C47))</f>
        <v>96.119235782283738</v>
      </c>
      <c r="L47" s="30">
        <f>(L27*C47*'Wage Adjuster'!$D$10)+(L27*(1-C47))</f>
        <v>108.21862446743762</v>
      </c>
      <c r="M47" s="30">
        <f>(M27*C47*'Wage Adjuster'!$D$15)+(M27*(1-C47))</f>
        <v>117.15306966035169</v>
      </c>
      <c r="N47" s="30">
        <f>(N27*C47*'Wage Adjuster'!$D$14)+(N27*(1-C47))</f>
        <v>112.31754017441864</v>
      </c>
      <c r="O47" s="30">
        <f>(O27*C47*'Wage Adjuster'!$D$18)+(O27*(1-C47))</f>
        <v>91.601768562280839</v>
      </c>
      <c r="P47" s="30">
        <f>(P27*C47*'Wage Adjuster'!$D$16)+(P27*(1-C47))</f>
        <v>82.863083774624968</v>
      </c>
      <c r="Q47" s="30">
        <f>(Q27*C47*'Wage Adjuster'!$D$17)+(Q27*(1-C47))</f>
        <v>104.82970416279073</v>
      </c>
      <c r="R47" s="30">
        <f>(R27*C47*'Wage Adjuster'!$D$8)+(R27*(1-C47))</f>
        <v>120.77366162930514</v>
      </c>
      <c r="S47" s="30">
        <f>(S27*C47*'Wage Adjuster'!$D$19)+(S27*(1-C47))</f>
        <v>0</v>
      </c>
      <c r="T47" s="4"/>
      <c r="U47" s="4"/>
    </row>
    <row r="48" spans="1:21" ht="15.75" customHeight="1" x14ac:dyDescent="0.3">
      <c r="A48" s="27" t="s">
        <v>43</v>
      </c>
      <c r="B48" s="12" t="s">
        <v>33</v>
      </c>
      <c r="C48" s="12">
        <v>0.4</v>
      </c>
      <c r="D48" s="100">
        <f t="shared" si="60"/>
        <v>21871</v>
      </c>
      <c r="E48" s="30">
        <f>(E28*C48*'Wage Adjuster'!$D$11)+(E28*(1-C48))</f>
        <v>27725.29205064039</v>
      </c>
      <c r="F48" s="30">
        <f>(F28*C48*'Wage Adjuster'!$D$12)+(F28*(1-C48))</f>
        <v>32542.407878450867</v>
      </c>
      <c r="G48" s="30">
        <f>(G28*C48*'Wage Adjuster'!$D$5)+(G28*(1-C48))</f>
        <v>24940.589221308117</v>
      </c>
      <c r="H48" s="30">
        <f>(H28*C48*'Wage Adjuster'!$D$6)+(H28*(1-C48))</f>
        <v>22277.651711211674</v>
      </c>
      <c r="I48" s="30">
        <f>(I28*C48*'Wage Adjuster'!$D$7)+(I28*(1-C48))</f>
        <v>27084.473038024305</v>
      </c>
      <c r="J48" s="30">
        <f>(J28*C48*'Wage Adjuster'!$D$13)+(J28*(1-C48))</f>
        <v>29116.38549115834</v>
      </c>
      <c r="K48" s="30">
        <f>(K28*C48*'Wage Adjuster'!$D$9)+(K28*(1-C48))</f>
        <v>21905.770586197224</v>
      </c>
      <c r="L48" s="30">
        <f>(L28*C48*'Wage Adjuster'!$D$10)+(L28*(1-C48))</f>
        <v>0</v>
      </c>
      <c r="M48" s="30">
        <f>(M28*C48*'Wage Adjuster'!$D$15)+(M28*(1-C48))</f>
        <v>20586.462511975769</v>
      </c>
      <c r="N48" s="30">
        <f>(N28*C48*'Wage Adjuster'!$D$14)+(N28*(1-C48))</f>
        <v>0</v>
      </c>
      <c r="O48" s="30">
        <f>(O28*C48*'Wage Adjuster'!$D$18)+(O28*(1-C48))</f>
        <v>20290.037078822992</v>
      </c>
      <c r="P48" s="30">
        <f>(P28*C48*'Wage Adjuster'!$D$16)+(P28*(1-C48))</f>
        <v>24290.480832667337</v>
      </c>
      <c r="Q48" s="30">
        <f>(Q28*C48*'Wage Adjuster'!$D$17)+(Q28*(1-C48))</f>
        <v>28524.387461318351</v>
      </c>
      <c r="R48" s="30">
        <f>(R28*C48*'Wage Adjuster'!$D$8)+(R28*(1-C48))</f>
        <v>27756.115679884082</v>
      </c>
      <c r="S48" s="30">
        <f>(S28*C48*'Wage Adjuster'!$D$19)+(S28*(1-C48))</f>
        <v>0</v>
      </c>
      <c r="T48" s="4"/>
      <c r="U48" s="4"/>
    </row>
    <row r="49" spans="1:21" ht="15.75" customHeight="1" x14ac:dyDescent="0.3">
      <c r="A49" s="27" t="s">
        <v>45</v>
      </c>
      <c r="B49" s="12" t="s">
        <v>33</v>
      </c>
      <c r="C49" s="12">
        <v>0.5</v>
      </c>
      <c r="D49" s="100">
        <f t="shared" si="60"/>
        <v>7595</v>
      </c>
      <c r="E49" s="30">
        <f>(E29*C49*'Wage Adjuster'!$D$11)+(E29*(1-C49))</f>
        <v>8489.5339207259476</v>
      </c>
      <c r="F49" s="30">
        <f>(F29*C49*'Wage Adjuster'!$D$12)+(F29*(1-C49))</f>
        <v>9728.2637040963637</v>
      </c>
      <c r="G49" s="30">
        <f>(G29*C49*'Wage Adjuster'!$D$5)+(G29*(1-C49))</f>
        <v>8746.4659310440366</v>
      </c>
      <c r="H49" s="30">
        <f>(H29*C49*'Wage Adjuster'!$D$6)+(H29*(1-C49))</f>
        <v>8599.2203207283783</v>
      </c>
      <c r="I49" s="30">
        <f>(I29*C49*'Wage Adjuster'!$D$7)+(I29*(1-C49))</f>
        <v>12002.449705997649</v>
      </c>
      <c r="J49" s="30">
        <f>(J29*C49*'Wage Adjuster'!$D$13)+(J29*(1-C49))</f>
        <v>9943.3881417072989</v>
      </c>
      <c r="K49" s="30">
        <f>(K29*C49*'Wage Adjuster'!$D$9)+(K29*(1-C49))</f>
        <v>10248.949101648215</v>
      </c>
      <c r="L49" s="30">
        <f>(L29*C49*'Wage Adjuster'!$D$10)+(L29*(1-C49))</f>
        <v>0</v>
      </c>
      <c r="M49" s="30">
        <f>(M29*C49*'Wage Adjuster'!$D$15)+(M29*(1-C49))</f>
        <v>10859.97581667027</v>
      </c>
      <c r="N49" s="30">
        <f>(N29*C49*'Wage Adjuster'!$D$14)+(N29*(1-C49))</f>
        <v>0</v>
      </c>
      <c r="O49" s="30">
        <f>(O29*C49*'Wage Adjuster'!$D$18)+(O29*(1-C49))</f>
        <v>11222.170833968594</v>
      </c>
      <c r="P49" s="30">
        <f>(P29*C49*'Wage Adjuster'!$D$16)+(P29*(1-C49))</f>
        <v>8848.1881920986525</v>
      </c>
      <c r="Q49" s="30">
        <f>(Q29*C49*'Wage Adjuster'!$D$17)+(Q29*(1-C49))</f>
        <v>12444.783451325584</v>
      </c>
      <c r="R49" s="30">
        <f>(R29*C49*'Wage Adjuster'!$D$8)+(R29*(1-C49))</f>
        <v>10457.085850973006</v>
      </c>
      <c r="S49" s="30">
        <f>(S29*C49*'Wage Adjuster'!$D$19)+(S29*(1-C49))</f>
        <v>8809.2520893726924</v>
      </c>
      <c r="T49" s="4"/>
      <c r="U49" s="4"/>
    </row>
    <row r="50" spans="1:21" ht="15.75" customHeight="1" x14ac:dyDescent="0.3">
      <c r="A50" s="27" t="s">
        <v>48</v>
      </c>
      <c r="B50" s="12" t="s">
        <v>33</v>
      </c>
      <c r="C50" s="12">
        <v>0.5</v>
      </c>
      <c r="D50" s="100">
        <f t="shared" si="60"/>
        <v>12470</v>
      </c>
      <c r="E50" s="30">
        <f>(E30*C50*'Wage Adjuster'!$D$11)+(E30*(1-C50))</f>
        <v>19879.996145825695</v>
      </c>
      <c r="F50" s="30">
        <f>(F30*C50*'Wage Adjuster'!$D$12)+(F30*(1-C50))</f>
        <v>23335.336725792615</v>
      </c>
      <c r="G50" s="30">
        <f>(G30*C50*'Wage Adjuster'!$D$5)+(G30*(1-C50))</f>
        <v>17301.614200368993</v>
      </c>
      <c r="H50" s="30">
        <f>(H30*C50*'Wage Adjuster'!$D$6)+(H30*(1-C50))</f>
        <v>21352.220265383799</v>
      </c>
      <c r="I50" s="30">
        <f>(I30*C50*'Wage Adjuster'!$D$7)+(I30*(1-C50))</f>
        <v>0</v>
      </c>
      <c r="J50" s="30">
        <f>(J30*C50*'Wage Adjuster'!$D$13)+(J30*(1-C50))</f>
        <v>22439.141322816402</v>
      </c>
      <c r="K50" s="30">
        <f>(K30*C50*'Wage Adjuster'!$D$9)+(K30*(1-C50))</f>
        <v>20499.782894194122</v>
      </c>
      <c r="L50" s="30">
        <f>(L30*C50*'Wage Adjuster'!$D$10)+(L30*(1-C50))</f>
        <v>26351.937776161758</v>
      </c>
      <c r="M50" s="30">
        <f>(M30*C50*'Wage Adjuster'!$D$15)+(M30*(1-C50))</f>
        <v>21113.712933059309</v>
      </c>
      <c r="N50" s="30">
        <f>(N30*C50*'Wage Adjuster'!$D$14)+(N30*(1-C50))</f>
        <v>0</v>
      </c>
      <c r="O50" s="30">
        <f>(O30*C50*'Wage Adjuster'!$D$18)+(O30*(1-C50))</f>
        <v>20471.086903491385</v>
      </c>
      <c r="P50" s="30">
        <f>(P30*C50*'Wage Adjuster'!$D$16)+(P30*(1-C50))</f>
        <v>24920.221112165978</v>
      </c>
      <c r="Q50" s="30">
        <f>(Q30*C50*'Wage Adjuster'!$D$17)+(Q30*(1-C50))</f>
        <v>25615.886995779078</v>
      </c>
      <c r="R50" s="30">
        <f>(R30*C50*'Wage Adjuster'!$D$8)+(R30*(1-C50))</f>
        <v>18851.453223623721</v>
      </c>
      <c r="S50" s="30">
        <f>(S30*C50*'Wage Adjuster'!$D$19)+(S30*(1-C50))</f>
        <v>19239.651264636886</v>
      </c>
      <c r="T50" s="4"/>
      <c r="U50" s="4"/>
    </row>
    <row r="51" spans="1:21" ht="15.75" customHeight="1" x14ac:dyDescent="0.3">
      <c r="A51" s="27" t="s">
        <v>52</v>
      </c>
      <c r="B51" s="12" t="s">
        <v>33</v>
      </c>
      <c r="C51" s="12">
        <v>0.4</v>
      </c>
      <c r="D51" s="100">
        <f t="shared" si="60"/>
        <v>106386</v>
      </c>
      <c r="E51" s="30">
        <f>(E31*C51*'Wage Adjuster'!$D$11)+(E31*(1-C51))</f>
        <v>112339.97415518077</v>
      </c>
      <c r="F51" s="30">
        <f>(F31*C51*'Wage Adjuster'!$D$12)+(F31*(1-C51))</f>
        <v>104497.13317234561</v>
      </c>
      <c r="G51" s="30">
        <f>(G31*C51*'Wage Adjuster'!$D$5)+(G31*(1-C51))</f>
        <v>107302.02191203085</v>
      </c>
      <c r="H51" s="30">
        <f>(H31*C51*'Wage Adjuster'!$D$6)+(H31*(1-C51))</f>
        <v>104494.85633790307</v>
      </c>
      <c r="I51" s="30">
        <f>(I31*C51*'Wage Adjuster'!$D$7)+(I31*(1-C51))</f>
        <v>0</v>
      </c>
      <c r="J51" s="30">
        <f>(J31*C51*'Wage Adjuster'!$D$13)+(J31*(1-C51))</f>
        <v>100062.35903367543</v>
      </c>
      <c r="K51" s="30">
        <f>(K31*C51*'Wage Adjuster'!$D$9)+(K31*(1-C51))</f>
        <v>84821.547478180524</v>
      </c>
      <c r="L51" s="30">
        <f>(L31*C51*'Wage Adjuster'!$D$10)+(L31*(1-C51))</f>
        <v>0</v>
      </c>
      <c r="M51" s="30">
        <f>(M31*C51*'Wage Adjuster'!$D$15)+(M31*(1-C51))</f>
        <v>107507.3426924622</v>
      </c>
      <c r="N51" s="30">
        <f>(N31*C51*'Wage Adjuster'!$D$14)+(N31*(1-C51))</f>
        <v>0</v>
      </c>
      <c r="O51" s="30">
        <f>(O31*C51*'Wage Adjuster'!$D$18)+(O31*(1-C51))</f>
        <v>82117.716298216197</v>
      </c>
      <c r="P51" s="30">
        <f>(P31*C51*'Wage Adjuster'!$D$16)+(P31*(1-C51))</f>
        <v>101303.45089826237</v>
      </c>
      <c r="Q51" s="30">
        <f>(Q31*C51*'Wage Adjuster'!$D$17)+(Q31*(1-C51))</f>
        <v>102472.06890057887</v>
      </c>
      <c r="R51" s="30">
        <f>(R31*C51*'Wage Adjuster'!$D$8)+(R31*(1-C51))</f>
        <v>103431.32626129512</v>
      </c>
      <c r="S51" s="30">
        <f>(S31*C51*'Wage Adjuster'!$D$19)+(S31*(1-C51))</f>
        <v>0</v>
      </c>
      <c r="T51" s="4"/>
      <c r="U51" s="4"/>
    </row>
    <row r="52" spans="1:21" ht="15.75" customHeight="1" x14ac:dyDescent="0.3">
      <c r="A52" s="33"/>
      <c r="B52" s="35"/>
      <c r="C52" s="35"/>
      <c r="D52" s="122"/>
      <c r="E52" s="38"/>
      <c r="F52" s="38"/>
      <c r="G52" s="38"/>
      <c r="H52" s="38"/>
      <c r="I52" s="38"/>
      <c r="J52" s="40"/>
      <c r="K52" s="38"/>
      <c r="L52" s="38"/>
      <c r="M52" s="38"/>
      <c r="N52" s="38"/>
      <c r="O52" s="40"/>
      <c r="P52" s="40"/>
      <c r="Q52" s="40"/>
      <c r="R52" s="44"/>
      <c r="S52" s="124"/>
      <c r="T52" s="4"/>
      <c r="U52" s="4"/>
    </row>
    <row r="53" spans="1:21" ht="15.75" customHeight="1" x14ac:dyDescent="0.3">
      <c r="A53" s="20" t="s">
        <v>102</v>
      </c>
      <c r="B53" s="48"/>
      <c r="C53" s="48"/>
      <c r="D53" s="12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16"/>
      <c r="T53" s="4"/>
      <c r="U53" s="4"/>
    </row>
    <row r="54" spans="1:21" ht="15.75" customHeight="1" x14ac:dyDescent="0.3">
      <c r="A54" s="52" t="s">
        <v>64</v>
      </c>
      <c r="B54" s="12" t="s">
        <v>65</v>
      </c>
      <c r="C54" s="12">
        <v>0.7</v>
      </c>
      <c r="D54" s="100">
        <f t="shared" ref="D54:D60" si="61">D14</f>
        <v>3075</v>
      </c>
      <c r="E54" s="30">
        <f>(E34*C54*'Wage Adjuster'!$D$11)+(E34*(1-C54))</f>
        <v>4528.6044897826177</v>
      </c>
      <c r="F54" s="30">
        <f>(F34*C54*'Wage Adjuster'!$D$12)+(F34*(1-C54))</f>
        <v>3980.1209105043208</v>
      </c>
      <c r="G54" s="30">
        <f>(G34*C54*'Wage Adjuster'!$D$5)+(G34*(1-C54))</f>
        <v>2853.9088750270485</v>
      </c>
      <c r="H54" s="30">
        <f>(H34*C54*'Wage Adjuster'!$D$6)+(H34*(1-C54))</f>
        <v>3067.4774494893145</v>
      </c>
      <c r="I54" s="30">
        <f>(I34*C54*'Wage Adjuster'!$D$7)+(I34*(1-C54))</f>
        <v>0</v>
      </c>
      <c r="J54" s="30">
        <f>(J34*C54*'Wage Adjuster'!$D$13)+(J34*(1-C54))</f>
        <v>4233.4286865843351</v>
      </c>
      <c r="K54" s="30">
        <f>(K34*C54*'Wage Adjuster'!$D$9)+(K34*(1-C54))</f>
        <v>3158.6585471284088</v>
      </c>
      <c r="L54" s="30">
        <f>(L34*C54*'Wage Adjuster'!$D$10)+(L34*(1-C54))</f>
        <v>0</v>
      </c>
      <c r="M54" s="30">
        <f>(M34*C54*'Wage Adjuster'!$D$15)+(M34*(1-C54))</f>
        <v>3159.790076335878</v>
      </c>
      <c r="N54" s="30">
        <f>(N34*C54*'Wage Adjuster'!$D$14)+(N34*(1-C54))</f>
        <v>3877.2356401047755</v>
      </c>
      <c r="O54" s="30">
        <f>(O34*C54*'Wage Adjuster'!$D$18)+(O34*(1-C54))</f>
        <v>1975.5986125933832</v>
      </c>
      <c r="P54" s="30">
        <f>(P34*C54*'Wage Adjuster'!$D$16)+(P34*(1-C54))</f>
        <v>4201.4035229164092</v>
      </c>
      <c r="Q54" s="30">
        <f>(Q34*C54*'Wage Adjuster'!$D$17)+(Q34*(1-C54))</f>
        <v>3200.2734053470022</v>
      </c>
      <c r="R54" s="30">
        <f>(R34*C54*'Wage Adjuster'!$D$8)+(R34*(1-C54))</f>
        <v>4568.1427875827394</v>
      </c>
      <c r="S54" s="30">
        <f>(S34*C54*'Wage Adjuster'!$D$19)+(S34*(1-C54))</f>
        <v>0</v>
      </c>
      <c r="T54" s="4"/>
      <c r="U54" s="4"/>
    </row>
    <row r="55" spans="1:21" ht="15.75" customHeight="1" x14ac:dyDescent="0.3">
      <c r="A55" s="27" t="s">
        <v>66</v>
      </c>
      <c r="B55" s="12" t="s">
        <v>33</v>
      </c>
      <c r="C55" s="12">
        <v>0.7</v>
      </c>
      <c r="D55" s="100">
        <f t="shared" si="61"/>
        <v>43</v>
      </c>
      <c r="E55" s="30">
        <f>(E35*C55*'Wage Adjuster'!$D$11)+(E35*(1-C55))</f>
        <v>21.689812277758946</v>
      </c>
      <c r="F55" s="30">
        <f>(F35*C55*'Wage Adjuster'!$D$12)+(F35*(1-C55))</f>
        <v>39.140709630036348</v>
      </c>
      <c r="G55" s="30">
        <f>(G35*C55*'Wage Adjuster'!$D$5)+(G35*(1-C55))</f>
        <v>23.164844764829937</v>
      </c>
      <c r="H55" s="30">
        <f>(H35*C55*'Wage Adjuster'!$D$6)+(H35*(1-C55))</f>
        <v>21.795838272362371</v>
      </c>
      <c r="I55" s="30">
        <f>(I35*C55*'Wage Adjuster'!$D$7)+(I35*(1-C55))</f>
        <v>14.499796158369268</v>
      </c>
      <c r="J55" s="30">
        <f>(J35*C55*'Wage Adjuster'!$D$13)+(J35*(1-C55))</f>
        <v>41.731498553405281</v>
      </c>
      <c r="K55" s="30">
        <f>(K35*C55*'Wage Adjuster'!$D$9)+(K35*(1-C55))</f>
        <v>17.466388939301446</v>
      </c>
      <c r="L55" s="30">
        <f>(L35*C55*'Wage Adjuster'!$D$10)+(L35*(1-C55))</f>
        <v>0</v>
      </c>
      <c r="M55" s="30">
        <f>(M35*C55*'Wage Adjuster'!$D$15)+(M35*(1-C55))</f>
        <v>39.444073152640847</v>
      </c>
      <c r="N55" s="30">
        <f>(N35*C55*'Wage Adjuster'!$D$14)+(N35*(1-C55))</f>
        <v>0</v>
      </c>
      <c r="O55" s="30">
        <f>(O35*C55*'Wage Adjuster'!$D$18)+(O35*(1-C55))</f>
        <v>16.84546424759872</v>
      </c>
      <c r="P55" s="30">
        <f>(P35*C55*'Wage Adjuster'!$D$16)+(P35*(1-C55))</f>
        <v>0</v>
      </c>
      <c r="Q55" s="30">
        <f>(Q35*C55*'Wage Adjuster'!$D$17)+(Q35*(1-C55))</f>
        <v>0</v>
      </c>
      <c r="R55" s="30">
        <f>(R35*C55*'Wage Adjuster'!$D$8)+(R35*(1-C55))</f>
        <v>40.172109941054245</v>
      </c>
      <c r="S55" s="30">
        <f>(S35*C55*'Wage Adjuster'!$D$19)+(S35*(1-C55))</f>
        <v>0</v>
      </c>
      <c r="T55" s="4"/>
      <c r="U55" s="4"/>
    </row>
    <row r="56" spans="1:21" ht="15.75" customHeight="1" x14ac:dyDescent="0.3">
      <c r="A56" s="27" t="s">
        <v>67</v>
      </c>
      <c r="B56" s="12" t="s">
        <v>65</v>
      </c>
      <c r="C56" s="12">
        <v>0.7</v>
      </c>
      <c r="D56" s="100">
        <f t="shared" si="61"/>
        <v>31</v>
      </c>
      <c r="E56" s="30">
        <f>(E36*C56*'Wage Adjuster'!$D$11)+(E36*(1-C56))</f>
        <v>46.804331757269296</v>
      </c>
      <c r="F56" s="30">
        <f>(F36*C56*'Wage Adjuster'!$D$12)+(F36*(1-C56))</f>
        <v>41.587003981913611</v>
      </c>
      <c r="G56" s="30">
        <f>(G36*C56*'Wage Adjuster'!$D$5)+(G36*(1-C56))</f>
        <v>53.27914295910886</v>
      </c>
      <c r="H56" s="30">
        <f>(H36*C56*'Wage Adjuster'!$D$6)+(H36*(1-C56))</f>
        <v>50.474572841260226</v>
      </c>
      <c r="I56" s="30">
        <f>(I36*C56*'Wage Adjuster'!$D$7)+(I36*(1-C56))</f>
        <v>0</v>
      </c>
      <c r="J56" s="30">
        <f>(J36*C56*'Wage Adjuster'!$D$13)+(J36*(1-C56))</f>
        <v>28.980207328753664</v>
      </c>
      <c r="K56" s="30">
        <f>(K36*C56*'Wage Adjuster'!$D$9)+(K36*(1-C56))</f>
        <v>42.287046905677187</v>
      </c>
      <c r="L56" s="30">
        <f>(L36*C56*'Wage Adjuster'!$D$10)+(L36*(1-C56))</f>
        <v>0</v>
      </c>
      <c r="M56" s="30">
        <f>(M36*C56*'Wage Adjuster'!$D$15)+(M36*(1-C56))</f>
        <v>30.915624903421204</v>
      </c>
      <c r="N56" s="30">
        <f>(N36*C56*'Wage Adjuster'!$D$14)+(N36*(1-C56))</f>
        <v>0</v>
      </c>
      <c r="O56" s="30">
        <f>(O36*C56*'Wage Adjuster'!$D$18)+(O36*(1-C56))</f>
        <v>41.177801494130208</v>
      </c>
      <c r="P56" s="30">
        <f>(P36*C56*'Wage Adjuster'!$D$16)+(P36*(1-C56))</f>
        <v>0</v>
      </c>
      <c r="Q56" s="30">
        <f>(Q36*C56*'Wage Adjuster'!$D$17)+(Q36*(1-C56))</f>
        <v>0</v>
      </c>
      <c r="R56" s="30">
        <f>(R36*C56*'Wage Adjuster'!$D$8)+(R36*(1-C56))</f>
        <v>42.467659080543051</v>
      </c>
      <c r="S56" s="30">
        <f>(S36*C56*'Wage Adjuster'!$D$19)+(S36*(1-C56))</f>
        <v>0</v>
      </c>
      <c r="T56" s="4"/>
      <c r="U56" s="4"/>
    </row>
    <row r="57" spans="1:21" ht="15.75" customHeight="1" x14ac:dyDescent="0.3">
      <c r="A57" s="27" t="s">
        <v>107</v>
      </c>
      <c r="B57" s="12" t="s">
        <v>33</v>
      </c>
      <c r="C57" s="12">
        <v>0.6</v>
      </c>
      <c r="D57" s="100">
        <f t="shared" si="61"/>
        <v>2920</v>
      </c>
      <c r="E57" s="30">
        <f>(E37*C57*'Wage Adjuster'!$D$11)+(E37*(1-C57))</f>
        <v>3458.5470708370799</v>
      </c>
      <c r="F57" s="30">
        <f>(F37*C57*'Wage Adjuster'!$D$12)+(F37*(1-C57))</f>
        <v>3212.1198901661473</v>
      </c>
      <c r="G57" s="30">
        <f>(G37*C57*'Wage Adjuster'!$D$5)+(G37*(1-C57))</f>
        <v>2690.926939462935</v>
      </c>
      <c r="H57" s="30">
        <f>(H37*C57*'Wage Adjuster'!$D$6)+(H37*(1-C57))</f>
        <v>2535.7363846465205</v>
      </c>
      <c r="I57" s="30">
        <f>(I37*C57*'Wage Adjuster'!$D$7)+(I37*(1-C57))</f>
        <v>0</v>
      </c>
      <c r="J57" s="30">
        <f>(J37*C57*'Wage Adjuster'!$D$13)+(J37*(1-C57))</f>
        <v>3181.9869504788066</v>
      </c>
      <c r="K57" s="30">
        <f>(K37*C57*'Wage Adjuster'!$D$9)+(K37*(1-C57))</f>
        <v>3282.0520631568525</v>
      </c>
      <c r="L57" s="30">
        <f>(L37*C57*'Wage Adjuster'!$D$10)+(L37*(1-C57))</f>
        <v>0</v>
      </c>
      <c r="M57" s="30">
        <f>(M37*C57*'Wage Adjuster'!$D$15)+(M37*(1-C57))</f>
        <v>3167.4801820317089</v>
      </c>
      <c r="N57" s="30">
        <f>(N37*C57*'Wage Adjuster'!$D$14)+(N37*(1-C57))</f>
        <v>2708.3303944873587</v>
      </c>
      <c r="O57" s="30">
        <f>(O37*C57*'Wage Adjuster'!$D$18)+(O37*(1-C57))</f>
        <v>0</v>
      </c>
      <c r="P57" s="30">
        <f>(P37*C57*'Wage Adjuster'!$D$16)+(P37*(1-C57))</f>
        <v>0</v>
      </c>
      <c r="Q57" s="30">
        <f>(Q37*C57*'Wage Adjuster'!$D$17)+(Q37*(1-C57))</f>
        <v>0</v>
      </c>
      <c r="R57" s="30">
        <f>(R37*C57*'Wage Adjuster'!$D$8)+(R37*(1-C57))</f>
        <v>3228.2448054107208</v>
      </c>
      <c r="S57" s="30">
        <f>(S37*C57*'Wage Adjuster'!$D$19)+(S37*(1-C57))</f>
        <v>0</v>
      </c>
      <c r="T57" s="4"/>
      <c r="U57" s="4"/>
    </row>
    <row r="58" spans="1:21" ht="15.75" customHeight="1" x14ac:dyDescent="0.3">
      <c r="A58" s="27" t="s">
        <v>69</v>
      </c>
      <c r="B58" s="12" t="s">
        <v>70</v>
      </c>
      <c r="C58" s="12">
        <v>0.35</v>
      </c>
      <c r="D58" s="134">
        <f t="shared" si="61"/>
        <v>1.2</v>
      </c>
      <c r="E58" s="55">
        <f>(E38*C58*'Wage Adjuster'!$D$11)+(E38*(1-C58))</f>
        <v>1.6587170151309101</v>
      </c>
      <c r="F58" s="55">
        <f>(F38*C58*'Wage Adjuster'!$D$12)+(F38*(1-C58))</f>
        <v>1.6249194557586217</v>
      </c>
      <c r="G58" s="55">
        <f>(G38*C58*'Wage Adjuster'!$D$5)+(G38*(1-C58))</f>
        <v>1.4225682343572816</v>
      </c>
      <c r="H58" s="55">
        <f>(H38*C58*'Wage Adjuster'!$D$6)+(H38*(1-C58))</f>
        <v>1.6624837280970843</v>
      </c>
      <c r="I58" s="55">
        <f>(I38*C58*'Wage Adjuster'!$D$7)+(I38*(1-C58))</f>
        <v>0</v>
      </c>
      <c r="J58" s="55">
        <f>(J38*C58*'Wage Adjuster'!$D$13)+(J38*(1-C58))</f>
        <v>1.4107487270955834</v>
      </c>
      <c r="K58" s="55">
        <f>(K38*C58*'Wage Adjuster'!$D$9)+(K38*(1-C58))</f>
        <v>1.1035880863209648</v>
      </c>
      <c r="L58" s="55">
        <f>(L38*C58*'Wage Adjuster'!$D$10)+(L38*(1-C58))</f>
        <v>0</v>
      </c>
      <c r="M58" s="55">
        <f>(M38*C58*'Wage Adjuster'!$D$15)+(M38*(1-C58))</f>
        <v>1.6911103084340326</v>
      </c>
      <c r="N58" s="55">
        <f>(N38*C58*'Wage Adjuster'!$D$14)+(N38*(1-C58))</f>
        <v>1.3836597363543455</v>
      </c>
      <c r="O58" s="55">
        <f>(O38*C58*'Wage Adjuster'!$D$18)+(O38*(1-C58))</f>
        <v>0</v>
      </c>
      <c r="P58" s="55">
        <f>(P38*C58*'Wage Adjuster'!$D$16)+(P38*(1-C58))</f>
        <v>0</v>
      </c>
      <c r="Q58" s="55">
        <f>(Q38*C58*'Wage Adjuster'!$D$17)+(Q38*(1-C58))</f>
        <v>0</v>
      </c>
      <c r="R58" s="55">
        <f>(R38*C58*'Wage Adjuster'!$D$8)+(R38*(1-C58))</f>
        <v>1.3426424036685967</v>
      </c>
      <c r="S58" s="30">
        <f>(S38*C58*'Wage Adjuster'!$D$19)+(S38*(1-C58))</f>
        <v>0</v>
      </c>
      <c r="T58" s="4"/>
      <c r="U58" s="4"/>
    </row>
    <row r="59" spans="1:21" ht="15.75" customHeight="1" x14ac:dyDescent="0.3">
      <c r="A59" s="27" t="s">
        <v>71</v>
      </c>
      <c r="B59" s="12" t="s">
        <v>70</v>
      </c>
      <c r="C59" s="12">
        <v>1</v>
      </c>
      <c r="D59" s="134">
        <f t="shared" si="61"/>
        <v>0.25</v>
      </c>
      <c r="E59" s="55">
        <f>(E39*C59*'Wage Adjuster'!$D$11)+(E39*(1-C59))</f>
        <v>0.23471869933135098</v>
      </c>
      <c r="F59" s="55">
        <f>(F39*C59*'Wage Adjuster'!$D$12)+(F39*(1-C59))</f>
        <v>0.34319856687382577</v>
      </c>
      <c r="G59" s="55">
        <f>(G39*C59*'Wage Adjuster'!$D$5)+(G39*(1-C59))</f>
        <v>0.34903103823370685</v>
      </c>
      <c r="H59" s="55">
        <f>(H39*C59*'Wage Adjuster'!$D$6)+(H39*(1-C59))</f>
        <v>0.37620627032532555</v>
      </c>
      <c r="I59" s="55">
        <f>(I39*C59*'Wage Adjuster'!$D$7)+(I39*(1-C59))</f>
        <v>0</v>
      </c>
      <c r="J59" s="55">
        <f>(J39*C59*'Wage Adjuster'!$D$13)+(J39*(1-C59))</f>
        <v>0.21842041458425243</v>
      </c>
      <c r="K59" s="55">
        <f>(K39*C59*'Wage Adjuster'!$D$9)+(K39*(1-C59))</f>
        <v>0.15924436158453084</v>
      </c>
      <c r="L59" s="55">
        <f>(L39*C59*'Wage Adjuster'!$D$10)+(L39*(1-C59))</f>
        <v>0</v>
      </c>
      <c r="M59" s="55">
        <f>(M39*C59*'Wage Adjuster'!$D$15)+(M39*(1-C59))</f>
        <v>0.3068887721358593</v>
      </c>
      <c r="N59" s="55">
        <f>(N39*C59*'Wage Adjuster'!$D$14)+(N39*(1-C59))</f>
        <v>0</v>
      </c>
      <c r="O59" s="55">
        <f>(O39*C59*'Wage Adjuster'!$D$18)+(O39*(1-C59))</f>
        <v>0</v>
      </c>
      <c r="P59" s="55">
        <f>(P39*C59*'Wage Adjuster'!$D$16)+(P39*(1-C59))</f>
        <v>0</v>
      </c>
      <c r="Q59" s="55">
        <f>(Q39*C59*'Wage Adjuster'!$D$17)+(Q39*(1-C59))</f>
        <v>0</v>
      </c>
      <c r="R59" s="55">
        <f>(R39*C59*'Wage Adjuster'!$D$8)+(R39*(1-C59))</f>
        <v>0.24742668193857581</v>
      </c>
      <c r="S59" s="30">
        <f>(S39*C59*'Wage Adjuster'!$D$19)+(S39*(1-C59))</f>
        <v>0</v>
      </c>
      <c r="T59" s="4"/>
      <c r="U59" s="4"/>
    </row>
    <row r="60" spans="1:21" ht="15.75" customHeight="1" x14ac:dyDescent="0.3">
      <c r="A60" s="27" t="s">
        <v>72</v>
      </c>
      <c r="B60" s="12" t="s">
        <v>33</v>
      </c>
      <c r="C60" s="12">
        <v>0.9</v>
      </c>
      <c r="D60" s="135">
        <f t="shared" si="61"/>
        <v>173</v>
      </c>
      <c r="E60" s="30">
        <f>(E40*C60*'Wage Adjuster'!$D$11)+(E40*(1-C60))</f>
        <v>172.50310570656555</v>
      </c>
      <c r="F60" s="30">
        <f>(F40*C60*'Wage Adjuster'!$D$12)+(F40*(1-C60))</f>
        <v>169.92826861760867</v>
      </c>
      <c r="G60" s="30">
        <f>(G40*C60*'Wage Adjuster'!$D$5)+(G40*(1-C60))</f>
        <v>139.15359280009019</v>
      </c>
      <c r="H60" s="30">
        <f>(H40*C60*'Wage Adjuster'!$D$6)+(H40*(1-C60))</f>
        <v>129.67804695675821</v>
      </c>
      <c r="I60" s="30">
        <f>(I40*C60*'Wage Adjuster'!$D$7)+(I40*(1-C60))</f>
        <v>0</v>
      </c>
      <c r="J60" s="30">
        <f>(J40*C60*'Wage Adjuster'!$D$13)+(J40*(1-C60))</f>
        <v>150.45355975467015</v>
      </c>
      <c r="K60" s="30">
        <f>(K40*C60*'Wage Adjuster'!$D$9)+(K40*(1-C60))</f>
        <v>0</v>
      </c>
      <c r="L60" s="30">
        <f>(L40*C60*'Wage Adjuster'!$D$10)+(L40*(1-C60))</f>
        <v>172.81793235370839</v>
      </c>
      <c r="M60" s="30">
        <f>(M40*C60*'Wage Adjuster'!$D$15)+(M40*(1-C60))</f>
        <v>0</v>
      </c>
      <c r="N60" s="30">
        <f>(N40*C60*'Wage Adjuster'!$D$14)+(N40*(1-C60))</f>
        <v>0</v>
      </c>
      <c r="O60" s="30">
        <f>(O40*C60*'Wage Adjuster'!$D$18)+(O40*(1-C60))</f>
        <v>0</v>
      </c>
      <c r="P60" s="30">
        <f>(P40*C60*'Wage Adjuster'!$D$16)+(P40*(1-C60))</f>
        <v>124.81153612228832</v>
      </c>
      <c r="Q60" s="30">
        <f>(Q40*C60*'Wage Adjuster'!$D$17)+(Q40*(1-C60))</f>
        <v>0</v>
      </c>
      <c r="R60" s="30">
        <f>(R40*C60*'Wage Adjuster'!$D$8)+(R40*(1-C60))</f>
        <v>192.45980450828102</v>
      </c>
      <c r="S60" s="30">
        <f>(S40*C60*'Wage Adjuster'!$D$19)+(S40*(1-C60))</f>
        <v>0</v>
      </c>
      <c r="T60" s="4"/>
      <c r="U60" s="4"/>
    </row>
    <row r="61" spans="1:21" ht="15.75" customHeight="1" x14ac:dyDescent="0.3">
      <c r="A61" s="4"/>
      <c r="B61" s="50"/>
      <c r="C61" s="50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T61" s="4"/>
      <c r="U61" s="4"/>
    </row>
    <row r="62" spans="1:21" ht="15.75" customHeight="1" x14ac:dyDescent="0.3">
      <c r="A62" s="4"/>
      <c r="B62" s="50"/>
      <c r="C62" s="50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T62" s="4"/>
      <c r="U62" s="4"/>
    </row>
    <row r="63" spans="1:21" ht="15.75" customHeight="1" x14ac:dyDescent="0.35">
      <c r="E63" s="107" t="s">
        <v>22</v>
      </c>
      <c r="G63" s="107" t="s">
        <v>22</v>
      </c>
      <c r="H63" s="107" t="s">
        <v>22</v>
      </c>
      <c r="J63" s="107" t="s">
        <v>25</v>
      </c>
      <c r="K63" s="107" t="s">
        <v>22</v>
      </c>
      <c r="M63" s="107" t="s">
        <v>22</v>
      </c>
      <c r="O63" s="107" t="s">
        <v>22</v>
      </c>
      <c r="Q63" s="107" t="s">
        <v>22</v>
      </c>
      <c r="R63" s="4"/>
      <c r="T63" s="4"/>
      <c r="U63" s="4"/>
    </row>
    <row r="64" spans="1:21" ht="15.75" customHeight="1" x14ac:dyDescent="0.3">
      <c r="R64" s="4"/>
      <c r="T64" s="4"/>
      <c r="U64" s="4"/>
    </row>
    <row r="65" spans="1:26" ht="15.75" customHeight="1" x14ac:dyDescent="0.3">
      <c r="D65" s="136" t="s">
        <v>23</v>
      </c>
      <c r="E65" s="136"/>
      <c r="F65" s="136"/>
      <c r="G65" s="136"/>
      <c r="H65" s="136"/>
      <c r="I65" s="136"/>
      <c r="J65" s="9"/>
      <c r="K65" s="136"/>
      <c r="L65" s="136"/>
      <c r="M65" s="136"/>
      <c r="N65" s="136"/>
      <c r="O65" s="136"/>
      <c r="P65" s="136"/>
      <c r="Q65" s="136"/>
      <c r="R65" s="9"/>
      <c r="S65" s="5"/>
      <c r="T65" s="4"/>
      <c r="U65" s="4"/>
    </row>
    <row r="66" spans="1:26" ht="15.75" customHeight="1" x14ac:dyDescent="0.35">
      <c r="A66" s="5" t="s">
        <v>4</v>
      </c>
      <c r="B66" s="3"/>
      <c r="C66" s="3"/>
      <c r="D66" s="5" t="s">
        <v>3</v>
      </c>
      <c r="E66" s="5" t="s">
        <v>5</v>
      </c>
      <c r="F66" s="5" t="s">
        <v>6</v>
      </c>
      <c r="G66" s="5" t="s">
        <v>7</v>
      </c>
      <c r="H66" s="5" t="s">
        <v>8</v>
      </c>
      <c r="I66" s="5" t="s">
        <v>9</v>
      </c>
      <c r="J66" s="5" t="s">
        <v>10</v>
      </c>
      <c r="K66" s="5" t="s">
        <v>11</v>
      </c>
      <c r="L66" s="5" t="s">
        <v>12</v>
      </c>
      <c r="M66" s="5" t="s">
        <v>13</v>
      </c>
      <c r="N66" s="5" t="s">
        <v>14</v>
      </c>
      <c r="O66" s="5" t="s">
        <v>15</v>
      </c>
      <c r="P66" s="5" t="s">
        <v>16</v>
      </c>
      <c r="Q66" s="5" t="s">
        <v>17</v>
      </c>
      <c r="R66" s="5" t="s">
        <v>18</v>
      </c>
      <c r="S66" s="5" t="s">
        <v>19</v>
      </c>
      <c r="T66" s="4"/>
      <c r="U66" s="4"/>
    </row>
    <row r="67" spans="1:26" ht="15.75" customHeight="1" x14ac:dyDescent="0.35">
      <c r="A67" s="8" t="s">
        <v>24</v>
      </c>
      <c r="B67" s="3"/>
      <c r="C67" s="3"/>
      <c r="D67" s="13"/>
      <c r="E67" s="15"/>
      <c r="F67" s="17"/>
      <c r="G67" s="23"/>
      <c r="H67" s="23"/>
      <c r="I67" s="17"/>
      <c r="J67" s="17"/>
      <c r="K67" s="23"/>
      <c r="L67" s="17"/>
      <c r="M67" s="23"/>
      <c r="N67" s="17"/>
      <c r="O67" s="23"/>
      <c r="P67" s="23"/>
      <c r="Q67" s="25"/>
      <c r="R67" s="26"/>
      <c r="S67" s="17"/>
      <c r="T67" s="4"/>
      <c r="U67" s="4"/>
    </row>
    <row r="68" spans="1:26" ht="15.75" customHeight="1" x14ac:dyDescent="0.35">
      <c r="A68" s="8" t="s">
        <v>32</v>
      </c>
      <c r="B68" s="3"/>
      <c r="C68" s="3"/>
      <c r="D68" s="13"/>
      <c r="E68" s="15"/>
      <c r="F68" s="17"/>
      <c r="G68" s="23"/>
      <c r="H68" s="23"/>
      <c r="I68" s="17"/>
      <c r="J68" s="17"/>
      <c r="K68" s="23"/>
      <c r="L68" s="17"/>
      <c r="M68" s="23"/>
      <c r="N68" s="17"/>
      <c r="O68" s="23"/>
      <c r="P68" s="23"/>
      <c r="Q68" s="25"/>
      <c r="R68" s="26"/>
      <c r="S68" s="17"/>
      <c r="T68" s="4"/>
      <c r="U68" s="4"/>
    </row>
    <row r="69" spans="1:26" ht="15" customHeight="1" x14ac:dyDescent="0.35">
      <c r="A69" s="8" t="s">
        <v>35</v>
      </c>
      <c r="B69" s="3"/>
      <c r="C69" s="3"/>
      <c r="D69" s="13"/>
      <c r="E69" s="15"/>
      <c r="F69" s="17"/>
      <c r="G69" s="23"/>
      <c r="H69" s="23"/>
      <c r="I69" s="17"/>
      <c r="J69" s="17"/>
      <c r="K69" s="23"/>
      <c r="L69" s="17"/>
      <c r="M69" s="23"/>
      <c r="N69" s="17"/>
      <c r="O69" s="23"/>
      <c r="P69" s="23"/>
      <c r="Q69" s="25"/>
      <c r="R69" s="26"/>
      <c r="S69" s="17"/>
      <c r="T69" s="4"/>
      <c r="U69" s="4"/>
    </row>
    <row r="70" spans="1:26" ht="30" customHeight="1" x14ac:dyDescent="0.35">
      <c r="A70" s="137" t="s">
        <v>40</v>
      </c>
      <c r="B70" s="3"/>
      <c r="C70" s="3"/>
      <c r="D70" s="19"/>
      <c r="E70" s="23"/>
      <c r="F70" s="17"/>
      <c r="G70" s="23"/>
      <c r="H70" s="23"/>
      <c r="I70" s="3"/>
      <c r="J70" s="17"/>
      <c r="K70" s="23"/>
      <c r="L70" s="3"/>
      <c r="M70" s="23"/>
      <c r="N70" s="17"/>
      <c r="O70" s="23"/>
      <c r="P70" s="20"/>
      <c r="Q70" s="25"/>
      <c r="R70" s="26"/>
      <c r="S70" s="3"/>
      <c r="T70" s="4"/>
      <c r="U70" s="4"/>
    </row>
    <row r="71" spans="1:26" ht="30" customHeight="1" x14ac:dyDescent="0.35">
      <c r="A71" s="8" t="s">
        <v>42</v>
      </c>
      <c r="B71" s="3"/>
      <c r="C71" s="3"/>
      <c r="D71" s="19"/>
      <c r="E71" s="23"/>
      <c r="F71" s="17"/>
      <c r="G71" s="23"/>
      <c r="H71" s="23"/>
      <c r="I71" s="17"/>
      <c r="J71" s="17"/>
      <c r="K71" s="23"/>
      <c r="L71" s="17"/>
      <c r="M71" s="23"/>
      <c r="N71" s="17"/>
      <c r="O71" s="23"/>
      <c r="P71" s="20"/>
      <c r="Q71" s="25"/>
      <c r="R71" s="26"/>
      <c r="S71" s="17"/>
      <c r="T71" s="4"/>
      <c r="U71" s="4"/>
    </row>
    <row r="72" spans="1:26" ht="15.75" customHeight="1" x14ac:dyDescent="0.35">
      <c r="A72" s="8" t="s">
        <v>46</v>
      </c>
      <c r="B72" s="3"/>
      <c r="C72" s="3"/>
      <c r="D72" s="13"/>
      <c r="E72" s="20"/>
      <c r="F72" s="3"/>
      <c r="G72" s="23"/>
      <c r="H72" s="23"/>
      <c r="I72" s="3"/>
      <c r="J72" s="17"/>
      <c r="K72" s="23"/>
      <c r="L72" s="17"/>
      <c r="M72" s="23"/>
      <c r="N72" s="17"/>
      <c r="O72" s="20"/>
      <c r="P72" s="23"/>
      <c r="Q72" s="31"/>
      <c r="R72" s="26"/>
      <c r="S72" s="17"/>
      <c r="T72" s="4"/>
      <c r="U72" s="4"/>
    </row>
    <row r="73" spans="1:26" ht="15.75" customHeight="1" x14ac:dyDescent="0.35">
      <c r="A73" s="8" t="s">
        <v>50</v>
      </c>
      <c r="B73" s="3"/>
      <c r="C73" s="3"/>
      <c r="D73" s="13"/>
      <c r="E73" s="20"/>
      <c r="F73" s="3"/>
      <c r="G73" s="23"/>
      <c r="H73" s="23"/>
      <c r="I73" s="17"/>
      <c r="J73" s="17"/>
      <c r="K73" s="23"/>
      <c r="L73" s="17"/>
      <c r="M73" s="23"/>
      <c r="N73" s="17"/>
      <c r="O73" s="23"/>
      <c r="P73" s="23"/>
      <c r="Q73" s="25"/>
      <c r="R73" s="26"/>
      <c r="S73" s="17"/>
      <c r="T73" s="4"/>
      <c r="U73" s="4"/>
    </row>
    <row r="74" spans="1:26" ht="14.25" customHeight="1" x14ac:dyDescent="0.3">
      <c r="A74" s="138" t="s">
        <v>108</v>
      </c>
      <c r="B74" s="139"/>
      <c r="C74" s="139"/>
      <c r="D74" s="140">
        <v>1</v>
      </c>
      <c r="E74" s="140">
        <v>1.02</v>
      </c>
      <c r="F74" s="140">
        <v>1.02</v>
      </c>
      <c r="G74" s="140">
        <v>0.95</v>
      </c>
      <c r="H74" s="140">
        <v>0.95</v>
      </c>
      <c r="I74" s="140">
        <v>1.02</v>
      </c>
      <c r="J74" s="140">
        <v>0.95</v>
      </c>
      <c r="K74" s="140">
        <v>0.95</v>
      </c>
      <c r="L74" s="140">
        <v>0.98</v>
      </c>
      <c r="M74" s="140">
        <v>0.95</v>
      </c>
      <c r="N74" s="140">
        <v>0.95</v>
      </c>
      <c r="O74" s="140">
        <v>1</v>
      </c>
      <c r="P74" s="140">
        <v>1</v>
      </c>
      <c r="Q74" s="140">
        <v>1</v>
      </c>
      <c r="R74" s="5">
        <v>0.95</v>
      </c>
      <c r="S74" s="5">
        <v>0.98</v>
      </c>
      <c r="T74" s="141"/>
      <c r="U74" s="141"/>
      <c r="V74" s="141"/>
      <c r="W74" s="141"/>
      <c r="X74" s="141"/>
      <c r="Y74" s="141"/>
      <c r="Z74" s="141"/>
    </row>
    <row r="75" spans="1:26" ht="15.75" customHeight="1" x14ac:dyDescent="0.35">
      <c r="A75" s="142" t="s">
        <v>109</v>
      </c>
      <c r="B75" s="3"/>
      <c r="C75" s="3"/>
      <c r="D75" s="143">
        <v>1</v>
      </c>
      <c r="E75" s="143">
        <v>1</v>
      </c>
      <c r="F75" s="143">
        <v>1</v>
      </c>
      <c r="G75" s="143">
        <v>1</v>
      </c>
      <c r="H75" s="143">
        <v>1</v>
      </c>
      <c r="I75" s="143">
        <v>1</v>
      </c>
      <c r="J75" s="143">
        <v>1</v>
      </c>
      <c r="K75" s="143">
        <v>1</v>
      </c>
      <c r="L75" s="143">
        <v>1</v>
      </c>
      <c r="M75" s="143">
        <v>1</v>
      </c>
      <c r="N75" s="143">
        <v>1</v>
      </c>
      <c r="O75" s="143">
        <v>1</v>
      </c>
      <c r="P75" s="143">
        <v>1</v>
      </c>
      <c r="Q75" s="143">
        <v>1</v>
      </c>
      <c r="R75" s="143">
        <v>1</v>
      </c>
      <c r="S75" s="143">
        <v>1</v>
      </c>
      <c r="T75" s="4"/>
      <c r="U75" s="4"/>
    </row>
    <row r="76" spans="1:26" ht="15.75" customHeight="1" x14ac:dyDescent="0.3">
      <c r="R76" s="4"/>
      <c r="T76" s="4"/>
      <c r="U76" s="4"/>
    </row>
    <row r="77" spans="1:26" ht="15.75" customHeight="1" x14ac:dyDescent="0.3">
      <c r="R77" s="4"/>
      <c r="T77" s="4"/>
      <c r="U77" s="4"/>
    </row>
    <row r="78" spans="1:26" ht="15.75" customHeight="1" x14ac:dyDescent="0.3">
      <c r="A78" s="179" t="s">
        <v>110</v>
      </c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4"/>
      <c r="U78" s="4"/>
    </row>
    <row r="79" spans="1:26" ht="15.75" customHeight="1" x14ac:dyDescent="0.35">
      <c r="A79" s="144"/>
      <c r="B79" s="145" t="s">
        <v>21</v>
      </c>
      <c r="C79" s="145" t="s">
        <v>95</v>
      </c>
      <c r="D79" s="145" t="s">
        <v>23</v>
      </c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6"/>
      <c r="T79" s="147"/>
      <c r="U79" s="4"/>
    </row>
    <row r="80" spans="1:26" ht="15.75" customHeight="1" x14ac:dyDescent="0.3">
      <c r="A80" s="148" t="s">
        <v>26</v>
      </c>
      <c r="B80" s="145" t="s">
        <v>21</v>
      </c>
      <c r="C80" s="145" t="s">
        <v>95</v>
      </c>
      <c r="D80" s="148" t="s">
        <v>3</v>
      </c>
      <c r="E80" s="146" t="s">
        <v>5</v>
      </c>
      <c r="F80" s="146" t="s">
        <v>6</v>
      </c>
      <c r="G80" s="146" t="s">
        <v>7</v>
      </c>
      <c r="H80" s="146" t="s">
        <v>8</v>
      </c>
      <c r="I80" s="146" t="s">
        <v>9</v>
      </c>
      <c r="J80" s="146" t="s">
        <v>10</v>
      </c>
      <c r="K80" s="146" t="s">
        <v>11</v>
      </c>
      <c r="L80" s="146" t="s">
        <v>12</v>
      </c>
      <c r="M80" s="146" t="s">
        <v>13</v>
      </c>
      <c r="N80" s="146" t="s">
        <v>14</v>
      </c>
      <c r="O80" s="146" t="s">
        <v>15</v>
      </c>
      <c r="P80" s="146" t="s">
        <v>16</v>
      </c>
      <c r="Q80" s="146" t="s">
        <v>17</v>
      </c>
      <c r="R80" s="146" t="s">
        <v>18</v>
      </c>
      <c r="S80" s="146" t="s">
        <v>19</v>
      </c>
      <c r="T80" s="149"/>
      <c r="U80" s="4"/>
    </row>
    <row r="81" spans="1:21" ht="15.75" customHeight="1" x14ac:dyDescent="0.3">
      <c r="A81" s="150" t="s">
        <v>30</v>
      </c>
      <c r="B81" s="151" t="s">
        <v>33</v>
      </c>
      <c r="C81" s="151">
        <v>0.6</v>
      </c>
      <c r="D81" s="152">
        <f t="shared" ref="D81:D86" si="62">D6</f>
        <v>8524</v>
      </c>
      <c r="E81" s="153">
        <f t="shared" ref="E81:S81" si="63">E46+((E$74-$D$74)*E46)</f>
        <v>8919.8320195166634</v>
      </c>
      <c r="F81" s="153">
        <f t="shared" si="63"/>
        <v>10940.124267950407</v>
      </c>
      <c r="G81" s="153">
        <f t="shared" si="63"/>
        <v>8467.800391709261</v>
      </c>
      <c r="H81" s="153">
        <f t="shared" si="63"/>
        <v>8725.627017079958</v>
      </c>
      <c r="I81" s="153">
        <f t="shared" si="63"/>
        <v>10429.071871893375</v>
      </c>
      <c r="J81" s="153">
        <f t="shared" si="63"/>
        <v>7012.246140237301</v>
      </c>
      <c r="K81" s="153">
        <f t="shared" si="63"/>
        <v>6629.4007661975538</v>
      </c>
      <c r="L81" s="153">
        <f t="shared" si="63"/>
        <v>8509.6747900182581</v>
      </c>
      <c r="M81" s="153">
        <f t="shared" si="63"/>
        <v>7576.667682031708</v>
      </c>
      <c r="N81" s="153">
        <f t="shared" si="63"/>
        <v>10223.794168519406</v>
      </c>
      <c r="O81" s="153">
        <f t="shared" si="63"/>
        <v>7025.2943436499463</v>
      </c>
      <c r="P81" s="153">
        <f t="shared" si="63"/>
        <v>7853.2752730346911</v>
      </c>
      <c r="Q81" s="153">
        <f t="shared" si="63"/>
        <v>8635.2267513760489</v>
      </c>
      <c r="R81" s="153">
        <f t="shared" si="63"/>
        <v>9566.7365026550815</v>
      </c>
      <c r="S81" s="153">
        <f t="shared" si="63"/>
        <v>7262.8410921959221</v>
      </c>
      <c r="T81" s="154"/>
      <c r="U81" s="4"/>
    </row>
    <row r="82" spans="1:21" ht="15.75" customHeight="1" x14ac:dyDescent="0.3">
      <c r="A82" s="150" t="s">
        <v>37</v>
      </c>
      <c r="B82" s="151" t="s">
        <v>38</v>
      </c>
      <c r="C82" s="151">
        <v>0.5</v>
      </c>
      <c r="D82" s="152">
        <f t="shared" si="62"/>
        <v>80</v>
      </c>
      <c r="E82" s="153">
        <f t="shared" ref="E82:R82" si="64">E47+((E$74-$D$74)*E47)</f>
        <v>87.492474198444242</v>
      </c>
      <c r="F82" s="153">
        <f t="shared" si="64"/>
        <v>82.849567576312012</v>
      </c>
      <c r="G82" s="153">
        <f t="shared" si="64"/>
        <v>88.018156948118204</v>
      </c>
      <c r="H82" s="153">
        <f t="shared" si="64"/>
        <v>70.405070460230959</v>
      </c>
      <c r="I82" s="153">
        <f t="shared" si="64"/>
        <v>120.29112700901608</v>
      </c>
      <c r="J82" s="153">
        <f t="shared" si="64"/>
        <v>105.22486058665915</v>
      </c>
      <c r="K82" s="153">
        <f t="shared" si="64"/>
        <v>91.313273993169545</v>
      </c>
      <c r="L82" s="153">
        <f t="shared" si="64"/>
        <v>106.05425197808887</v>
      </c>
      <c r="M82" s="153">
        <f t="shared" si="64"/>
        <v>111.2954161773341</v>
      </c>
      <c r="N82" s="153">
        <f t="shared" si="64"/>
        <v>106.7016631656977</v>
      </c>
      <c r="O82" s="153">
        <f t="shared" si="64"/>
        <v>91.601768562280839</v>
      </c>
      <c r="P82" s="153">
        <f t="shared" si="64"/>
        <v>82.863083774624968</v>
      </c>
      <c r="Q82" s="153">
        <f t="shared" si="64"/>
        <v>104.82970416279073</v>
      </c>
      <c r="R82" s="153">
        <f t="shared" si="64"/>
        <v>114.73497854783987</v>
      </c>
      <c r="S82" s="153"/>
      <c r="T82" s="154"/>
      <c r="U82" s="4"/>
    </row>
    <row r="83" spans="1:21" ht="15.75" customHeight="1" x14ac:dyDescent="0.3">
      <c r="A83" s="150" t="s">
        <v>43</v>
      </c>
      <c r="B83" s="151" t="s">
        <v>33</v>
      </c>
      <c r="C83" s="151">
        <v>0.4</v>
      </c>
      <c r="D83" s="152">
        <f t="shared" si="62"/>
        <v>21871</v>
      </c>
      <c r="E83" s="153">
        <f t="shared" ref="E83:K83" si="65">E48+((E$74-$D$74)*E48)</f>
        <v>28279.797891653197</v>
      </c>
      <c r="F83" s="153">
        <f t="shared" si="65"/>
        <v>33193.256036019884</v>
      </c>
      <c r="G83" s="153">
        <f t="shared" si="65"/>
        <v>23693.559760242711</v>
      </c>
      <c r="H83" s="153">
        <f t="shared" si="65"/>
        <v>21163.769125651088</v>
      </c>
      <c r="I83" s="153">
        <f t="shared" si="65"/>
        <v>27626.162498784794</v>
      </c>
      <c r="J83" s="153">
        <f t="shared" si="65"/>
        <v>27660.566216600422</v>
      </c>
      <c r="K83" s="153">
        <f t="shared" si="65"/>
        <v>20810.482056887362</v>
      </c>
      <c r="L83" s="153"/>
      <c r="M83" s="153">
        <f t="shared" ref="M83:M84" si="66">M48+((M$74-$D$74)*M48)</f>
        <v>19557.139386376981</v>
      </c>
      <c r="N83" s="153"/>
      <c r="O83" s="153">
        <f t="shared" ref="O83:R83" si="67">O48+((O$74-$D$74)*O48)</f>
        <v>20290.037078822992</v>
      </c>
      <c r="P83" s="153">
        <f t="shared" si="67"/>
        <v>24290.480832667337</v>
      </c>
      <c r="Q83" s="153">
        <f t="shared" si="67"/>
        <v>28524.387461318351</v>
      </c>
      <c r="R83" s="153">
        <f t="shared" si="67"/>
        <v>26368.309895889877</v>
      </c>
      <c r="S83" s="153"/>
      <c r="T83" s="154"/>
      <c r="U83" s="4"/>
    </row>
    <row r="84" spans="1:21" ht="15.75" customHeight="1" x14ac:dyDescent="0.3">
      <c r="A84" s="150" t="s">
        <v>45</v>
      </c>
      <c r="B84" s="151" t="s">
        <v>33</v>
      </c>
      <c r="C84" s="151">
        <v>0.5</v>
      </c>
      <c r="D84" s="152">
        <f t="shared" si="62"/>
        <v>7595</v>
      </c>
      <c r="E84" s="153">
        <f t="shared" ref="E84:K84" si="68">E49+((E$74-$D$74)*E49)</f>
        <v>8659.3245991404674</v>
      </c>
      <c r="F84" s="153">
        <f t="shared" si="68"/>
        <v>9922.8289781782914</v>
      </c>
      <c r="G84" s="153">
        <f t="shared" si="68"/>
        <v>8309.1426344918345</v>
      </c>
      <c r="H84" s="153">
        <f t="shared" si="68"/>
        <v>8169.2593046919592</v>
      </c>
      <c r="I84" s="153">
        <f t="shared" si="68"/>
        <v>12242.498700117603</v>
      </c>
      <c r="J84" s="153">
        <f t="shared" si="68"/>
        <v>9446.2187346219343</v>
      </c>
      <c r="K84" s="153">
        <f t="shared" si="68"/>
        <v>9736.5016465658045</v>
      </c>
      <c r="L84" s="153"/>
      <c r="M84" s="153">
        <f t="shared" si="66"/>
        <v>10316.977025836757</v>
      </c>
      <c r="N84" s="153"/>
      <c r="O84" s="153">
        <f t="shared" ref="O84:S84" si="69">O49+((O$74-$D$74)*O49)</f>
        <v>11222.170833968594</v>
      </c>
      <c r="P84" s="153">
        <f t="shared" si="69"/>
        <v>8848.1881920986525</v>
      </c>
      <c r="Q84" s="153">
        <f t="shared" si="69"/>
        <v>12444.783451325584</v>
      </c>
      <c r="R84" s="153">
        <f t="shared" si="69"/>
        <v>9934.2315584243552</v>
      </c>
      <c r="S84" s="153">
        <f t="shared" si="69"/>
        <v>8633.0670475852385</v>
      </c>
      <c r="T84" s="154"/>
      <c r="U84" s="4"/>
    </row>
    <row r="85" spans="1:21" ht="15.75" customHeight="1" x14ac:dyDescent="0.3">
      <c r="A85" s="150" t="s">
        <v>48</v>
      </c>
      <c r="B85" s="151" t="s">
        <v>33</v>
      </c>
      <c r="C85" s="151">
        <v>0.5</v>
      </c>
      <c r="D85" s="152">
        <f t="shared" si="62"/>
        <v>12470</v>
      </c>
      <c r="E85" s="153">
        <f t="shared" ref="E85:H85" si="70">E50+((E$74-$D$74)*E50)</f>
        <v>20277.596068742208</v>
      </c>
      <c r="F85" s="153">
        <f t="shared" si="70"/>
        <v>23802.043460308469</v>
      </c>
      <c r="G85" s="153">
        <f t="shared" si="70"/>
        <v>16436.533490350543</v>
      </c>
      <c r="H85" s="153">
        <f t="shared" si="70"/>
        <v>20284.609252114609</v>
      </c>
      <c r="I85" s="153"/>
      <c r="J85" s="153">
        <f t="shared" ref="J85:M85" si="71">J50+((J$74-$D$74)*J50)</f>
        <v>21317.18425667558</v>
      </c>
      <c r="K85" s="153">
        <f t="shared" si="71"/>
        <v>19474.793749484415</v>
      </c>
      <c r="L85" s="153">
        <f t="shared" si="71"/>
        <v>25824.899020638521</v>
      </c>
      <c r="M85" s="153">
        <f t="shared" si="71"/>
        <v>20058.027286406341</v>
      </c>
      <c r="N85" s="153"/>
      <c r="O85" s="153">
        <f t="shared" ref="O85:S85" si="72">O50+((O$74-$D$74)*O50)</f>
        <v>20471.086903491385</v>
      </c>
      <c r="P85" s="153">
        <f t="shared" si="72"/>
        <v>24920.221112165978</v>
      </c>
      <c r="Q85" s="153">
        <f t="shared" si="72"/>
        <v>25615.886995779078</v>
      </c>
      <c r="R85" s="153">
        <f t="shared" si="72"/>
        <v>17908.880562442533</v>
      </c>
      <c r="S85" s="153">
        <f t="shared" si="72"/>
        <v>18854.858239344147</v>
      </c>
      <c r="T85" s="154"/>
      <c r="U85" s="4"/>
    </row>
    <row r="86" spans="1:21" ht="15.75" customHeight="1" x14ac:dyDescent="0.3">
      <c r="A86" s="150" t="s">
        <v>52</v>
      </c>
      <c r="B86" s="151" t="s">
        <v>33</v>
      </c>
      <c r="C86" s="151">
        <v>0.4</v>
      </c>
      <c r="D86" s="152">
        <f t="shared" si="62"/>
        <v>106386</v>
      </c>
      <c r="E86" s="153">
        <f t="shared" ref="E86:H86" si="73">E51+((E$74-$D$74)*E51)</f>
        <v>114586.77363828439</v>
      </c>
      <c r="F86" s="153">
        <f t="shared" si="73"/>
        <v>106587.07583579252</v>
      </c>
      <c r="G86" s="153">
        <f t="shared" si="73"/>
        <v>101936.92081642929</v>
      </c>
      <c r="H86" s="153">
        <f t="shared" si="73"/>
        <v>99270.113521007908</v>
      </c>
      <c r="I86" s="153"/>
      <c r="J86" s="153">
        <f t="shared" ref="J86:K86" si="74">J51+((J$74-$D$74)*J51)</f>
        <v>95059.241081991655</v>
      </c>
      <c r="K86" s="153">
        <f t="shared" si="74"/>
        <v>80580.470104271488</v>
      </c>
      <c r="L86" s="153"/>
      <c r="M86" s="153">
        <f>M51+((M$74-$D$74)*M51)</f>
        <v>102131.97555783909</v>
      </c>
      <c r="N86" s="153"/>
      <c r="O86" s="153">
        <f t="shared" ref="O86:R86" si="75">O51+((O$74-$D$74)*O51)</f>
        <v>82117.716298216197</v>
      </c>
      <c r="P86" s="153">
        <f t="shared" si="75"/>
        <v>101303.45089826237</v>
      </c>
      <c r="Q86" s="153">
        <f t="shared" si="75"/>
        <v>102472.06890057887</v>
      </c>
      <c r="R86" s="153">
        <f t="shared" si="75"/>
        <v>98259.759948230363</v>
      </c>
      <c r="S86" s="153"/>
      <c r="T86" s="154"/>
      <c r="U86" s="4"/>
    </row>
    <row r="87" spans="1:21" ht="15.75" customHeight="1" x14ac:dyDescent="0.3">
      <c r="A87" s="155"/>
      <c r="B87" s="156"/>
      <c r="C87" s="156"/>
      <c r="D87" s="157"/>
      <c r="E87" s="158"/>
      <c r="F87" s="158"/>
      <c r="G87" s="158"/>
      <c r="H87" s="158"/>
      <c r="I87" s="158"/>
      <c r="J87" s="159"/>
      <c r="K87" s="158"/>
      <c r="L87" s="158"/>
      <c r="M87" s="158"/>
      <c r="N87" s="158"/>
      <c r="O87" s="159"/>
      <c r="P87" s="159"/>
      <c r="Q87" s="159"/>
      <c r="R87" s="160"/>
      <c r="S87" s="161"/>
      <c r="T87" s="162"/>
      <c r="U87" s="4"/>
    </row>
    <row r="88" spans="1:21" ht="15.75" customHeight="1" x14ac:dyDescent="0.3">
      <c r="A88" s="148" t="s">
        <v>62</v>
      </c>
      <c r="B88" s="163"/>
      <c r="C88" s="163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1"/>
      <c r="T88" s="149"/>
      <c r="U88" s="4"/>
    </row>
    <row r="89" spans="1:21" ht="15.75" customHeight="1" x14ac:dyDescent="0.3">
      <c r="A89" s="164" t="s">
        <v>64</v>
      </c>
      <c r="B89" s="151" t="s">
        <v>65</v>
      </c>
      <c r="C89" s="151">
        <v>0.7</v>
      </c>
      <c r="D89" s="152">
        <f t="shared" ref="D89:D95" si="76">D14</f>
        <v>3075</v>
      </c>
      <c r="E89" s="153">
        <f t="shared" ref="E89:H89" si="77">E54+((E$75-$D$75)*E54)</f>
        <v>4528.6044897826177</v>
      </c>
      <c r="F89" s="153">
        <f t="shared" si="77"/>
        <v>3980.1209105043208</v>
      </c>
      <c r="G89" s="153">
        <f t="shared" si="77"/>
        <v>2853.9088750270485</v>
      </c>
      <c r="H89" s="153">
        <f t="shared" si="77"/>
        <v>3067.4774494893145</v>
      </c>
      <c r="I89" s="153"/>
      <c r="J89" s="153">
        <f t="shared" ref="J89:K89" si="78">J54+((J$75-$D$75)*J54)</f>
        <v>4233.4286865843351</v>
      </c>
      <c r="K89" s="153">
        <f t="shared" si="78"/>
        <v>3158.6585471284088</v>
      </c>
      <c r="L89" s="153"/>
      <c r="M89" s="153">
        <f t="shared" ref="M89:R89" si="79">M54+((M$75-$D$75)*M54)</f>
        <v>3159.790076335878</v>
      </c>
      <c r="N89" s="153">
        <f t="shared" si="79"/>
        <v>3877.2356401047755</v>
      </c>
      <c r="O89" s="153">
        <f t="shared" si="79"/>
        <v>1975.5986125933832</v>
      </c>
      <c r="P89" s="153">
        <f t="shared" si="79"/>
        <v>4201.4035229164092</v>
      </c>
      <c r="Q89" s="153">
        <f t="shared" si="79"/>
        <v>3200.2734053470022</v>
      </c>
      <c r="R89" s="153">
        <f t="shared" si="79"/>
        <v>4568.1427875827394</v>
      </c>
      <c r="S89" s="153"/>
      <c r="T89" s="154"/>
      <c r="U89" s="4"/>
    </row>
    <row r="90" spans="1:21" ht="15.75" customHeight="1" x14ac:dyDescent="0.3">
      <c r="A90" s="150" t="s">
        <v>66</v>
      </c>
      <c r="B90" s="151" t="s">
        <v>33</v>
      </c>
      <c r="C90" s="151">
        <v>0.7</v>
      </c>
      <c r="D90" s="152">
        <f t="shared" si="76"/>
        <v>43</v>
      </c>
      <c r="E90" s="153">
        <f t="shared" ref="E90:K90" si="80">E55+((E$75-$D$75)*E55)</f>
        <v>21.689812277758946</v>
      </c>
      <c r="F90" s="153">
        <f t="shared" si="80"/>
        <v>39.140709630036348</v>
      </c>
      <c r="G90" s="153">
        <f t="shared" si="80"/>
        <v>23.164844764829937</v>
      </c>
      <c r="H90" s="153">
        <f t="shared" si="80"/>
        <v>21.795838272362371</v>
      </c>
      <c r="I90" s="153">
        <f t="shared" si="80"/>
        <v>14.499796158369268</v>
      </c>
      <c r="J90" s="153">
        <f t="shared" si="80"/>
        <v>41.731498553405281</v>
      </c>
      <c r="K90" s="153">
        <f t="shared" si="80"/>
        <v>17.466388939301446</v>
      </c>
      <c r="L90" s="153"/>
      <c r="M90" s="153">
        <f t="shared" ref="M90:M94" si="81">M55+((M$75-$D$75)*M55)</f>
        <v>39.444073152640847</v>
      </c>
      <c r="N90" s="153"/>
      <c r="O90" s="153">
        <f t="shared" ref="O90:O91" si="82">O55+((O$75-$D$75)*O55)</f>
        <v>16.84546424759872</v>
      </c>
      <c r="P90" s="153"/>
      <c r="Q90" s="153"/>
      <c r="R90" s="153">
        <f t="shared" ref="R90:R95" si="83">R55+((R$75-$D$75)*R55)</f>
        <v>40.172109941054245</v>
      </c>
      <c r="S90" s="153"/>
      <c r="T90" s="154"/>
      <c r="U90" s="4"/>
    </row>
    <row r="91" spans="1:21" ht="15.75" customHeight="1" x14ac:dyDescent="0.3">
      <c r="A91" s="150" t="s">
        <v>67</v>
      </c>
      <c r="B91" s="151" t="s">
        <v>65</v>
      </c>
      <c r="C91" s="151">
        <v>0.7</v>
      </c>
      <c r="D91" s="152">
        <f t="shared" si="76"/>
        <v>31</v>
      </c>
      <c r="E91" s="153">
        <f t="shared" ref="E91:H91" si="84">E56+((E$75-$D$75)*E56)</f>
        <v>46.804331757269296</v>
      </c>
      <c r="F91" s="153">
        <f t="shared" si="84"/>
        <v>41.587003981913611</v>
      </c>
      <c r="G91" s="153">
        <f t="shared" si="84"/>
        <v>53.27914295910886</v>
      </c>
      <c r="H91" s="153">
        <f t="shared" si="84"/>
        <v>50.474572841260226</v>
      </c>
      <c r="I91" s="153"/>
      <c r="J91" s="153">
        <f t="shared" ref="J91:K91" si="85">J56+((J$75-$D$75)*J56)</f>
        <v>28.980207328753664</v>
      </c>
      <c r="K91" s="153">
        <f t="shared" si="85"/>
        <v>42.287046905677187</v>
      </c>
      <c r="L91" s="153"/>
      <c r="M91" s="153">
        <f t="shared" si="81"/>
        <v>30.915624903421204</v>
      </c>
      <c r="N91" s="153"/>
      <c r="O91" s="153">
        <f t="shared" si="82"/>
        <v>41.177801494130208</v>
      </c>
      <c r="P91" s="153"/>
      <c r="Q91" s="153"/>
      <c r="R91" s="153">
        <f t="shared" si="83"/>
        <v>42.467659080543051</v>
      </c>
      <c r="S91" s="153"/>
      <c r="T91" s="154"/>
      <c r="U91" s="4"/>
    </row>
    <row r="92" spans="1:21" ht="15.75" customHeight="1" x14ac:dyDescent="0.3">
      <c r="A92" s="150" t="s">
        <v>68</v>
      </c>
      <c r="B92" s="151" t="s">
        <v>33</v>
      </c>
      <c r="C92" s="151">
        <v>0.6</v>
      </c>
      <c r="D92" s="152">
        <f t="shared" si="76"/>
        <v>2920</v>
      </c>
      <c r="E92" s="153">
        <f t="shared" ref="E92:H92" si="86">E57+((E$75-$D$75)*E57)</f>
        <v>3458.5470708370799</v>
      </c>
      <c r="F92" s="153">
        <f t="shared" si="86"/>
        <v>3212.1198901661473</v>
      </c>
      <c r="G92" s="153">
        <f t="shared" si="86"/>
        <v>2690.926939462935</v>
      </c>
      <c r="H92" s="153">
        <f t="shared" si="86"/>
        <v>2535.7363846465205</v>
      </c>
      <c r="I92" s="153"/>
      <c r="J92" s="153">
        <f t="shared" ref="J92:K92" si="87">J57+((J$75-$D$75)*J57)</f>
        <v>3181.9869504788066</v>
      </c>
      <c r="K92" s="153">
        <f t="shared" si="87"/>
        <v>3282.0520631568525</v>
      </c>
      <c r="L92" s="153"/>
      <c r="M92" s="153">
        <f t="shared" si="81"/>
        <v>3167.4801820317089</v>
      </c>
      <c r="N92" s="153">
        <f t="shared" ref="N92:N93" si="88">N57+((N$75-$D$75)*N57)</f>
        <v>2708.3303944873587</v>
      </c>
      <c r="O92" s="153"/>
      <c r="P92" s="153"/>
      <c r="Q92" s="153"/>
      <c r="R92" s="153">
        <f t="shared" si="83"/>
        <v>3228.2448054107208</v>
      </c>
      <c r="S92" s="153"/>
      <c r="T92" s="154"/>
      <c r="U92" s="4"/>
    </row>
    <row r="93" spans="1:21" ht="15.75" customHeight="1" x14ac:dyDescent="0.3">
      <c r="A93" s="150" t="s">
        <v>69</v>
      </c>
      <c r="B93" s="151" t="s">
        <v>70</v>
      </c>
      <c r="C93" s="151">
        <v>0.6</v>
      </c>
      <c r="D93" s="165">
        <f t="shared" si="76"/>
        <v>1.2</v>
      </c>
      <c r="E93" s="166">
        <f t="shared" ref="E93:H93" si="89">E58+((E$75-$D$75)*E58)</f>
        <v>1.6587170151309101</v>
      </c>
      <c r="F93" s="166">
        <f t="shared" si="89"/>
        <v>1.6249194557586217</v>
      </c>
      <c r="G93" s="166">
        <f t="shared" si="89"/>
        <v>1.4225682343572816</v>
      </c>
      <c r="H93" s="166">
        <f t="shared" si="89"/>
        <v>1.6624837280970843</v>
      </c>
      <c r="I93" s="166"/>
      <c r="J93" s="166">
        <f t="shared" ref="J93:K93" si="90">J58+((J$75-$D$75)*J58)</f>
        <v>1.4107487270955834</v>
      </c>
      <c r="K93" s="166">
        <f t="shared" si="90"/>
        <v>1.1035880863209648</v>
      </c>
      <c r="L93" s="166"/>
      <c r="M93" s="166">
        <f t="shared" si="81"/>
        <v>1.6911103084340326</v>
      </c>
      <c r="N93" s="166">
        <f t="shared" si="88"/>
        <v>1.3836597363543455</v>
      </c>
      <c r="O93" s="153"/>
      <c r="P93" s="153"/>
      <c r="Q93" s="153"/>
      <c r="R93" s="166">
        <f t="shared" si="83"/>
        <v>1.3426424036685967</v>
      </c>
      <c r="S93" s="153"/>
      <c r="T93" s="167"/>
      <c r="U93" s="4"/>
    </row>
    <row r="94" spans="1:21" ht="15.75" customHeight="1" x14ac:dyDescent="0.3">
      <c r="A94" s="150" t="s">
        <v>71</v>
      </c>
      <c r="B94" s="151" t="s">
        <v>70</v>
      </c>
      <c r="C94" s="151">
        <v>0.6</v>
      </c>
      <c r="D94" s="165">
        <f t="shared" si="76"/>
        <v>0.25</v>
      </c>
      <c r="E94" s="166">
        <f t="shared" ref="E94:H94" si="91">E59+((E$75-$D$75)*E59)</f>
        <v>0.23471869933135098</v>
      </c>
      <c r="F94" s="166">
        <f t="shared" si="91"/>
        <v>0.34319856687382577</v>
      </c>
      <c r="G94" s="166">
        <f t="shared" si="91"/>
        <v>0.34903103823370685</v>
      </c>
      <c r="H94" s="166">
        <f t="shared" si="91"/>
        <v>0.37620627032532555</v>
      </c>
      <c r="I94" s="166"/>
      <c r="J94" s="166">
        <f t="shared" ref="J94:K94" si="92">J59+((J$75-$D$75)*J59)</f>
        <v>0.21842041458425243</v>
      </c>
      <c r="K94" s="166">
        <f t="shared" si="92"/>
        <v>0.15924436158453084</v>
      </c>
      <c r="L94" s="166"/>
      <c r="M94" s="166">
        <f t="shared" si="81"/>
        <v>0.3068887721358593</v>
      </c>
      <c r="N94" s="166"/>
      <c r="O94" s="166"/>
      <c r="P94" s="166"/>
      <c r="Q94" s="166"/>
      <c r="R94" s="166">
        <f t="shared" si="83"/>
        <v>0.24742668193857581</v>
      </c>
      <c r="S94" s="153"/>
      <c r="T94" s="167"/>
      <c r="U94" s="4"/>
    </row>
    <row r="95" spans="1:21" ht="15.75" customHeight="1" x14ac:dyDescent="0.3">
      <c r="A95" s="150" t="s">
        <v>72</v>
      </c>
      <c r="B95" s="151" t="s">
        <v>33</v>
      </c>
      <c r="C95" s="151">
        <v>0.6</v>
      </c>
      <c r="D95" s="168">
        <f t="shared" si="76"/>
        <v>173</v>
      </c>
      <c r="E95" s="153">
        <f t="shared" ref="E95:H95" si="93">E60+((E$75-$D$75)*E60)</f>
        <v>172.50310570656555</v>
      </c>
      <c r="F95" s="153">
        <f t="shared" si="93"/>
        <v>169.92826861760867</v>
      </c>
      <c r="G95" s="153">
        <f t="shared" si="93"/>
        <v>139.15359280009019</v>
      </c>
      <c r="H95" s="153">
        <f t="shared" si="93"/>
        <v>129.67804695675821</v>
      </c>
      <c r="I95" s="153"/>
      <c r="J95" s="153">
        <f>J60+((J$75-$D$75)*J60)</f>
        <v>150.45355975467015</v>
      </c>
      <c r="K95" s="153"/>
      <c r="L95" s="153">
        <f>L60+((L$75-$D$75)*L60)</f>
        <v>172.81793235370839</v>
      </c>
      <c r="M95" s="153"/>
      <c r="N95" s="153"/>
      <c r="O95" s="153"/>
      <c r="P95" s="166">
        <f>P60+((P$75-$D$75)*P60)</f>
        <v>124.81153612228832</v>
      </c>
      <c r="Q95" s="153"/>
      <c r="R95" s="153">
        <f t="shared" si="83"/>
        <v>192.45980450828102</v>
      </c>
      <c r="S95" s="153"/>
      <c r="T95" s="154"/>
      <c r="U95" s="4"/>
    </row>
    <row r="96" spans="1:21" ht="15.75" customHeight="1" x14ac:dyDescent="0.3">
      <c r="R96" s="4"/>
      <c r="T96" s="4"/>
      <c r="U96" s="4"/>
    </row>
    <row r="97" spans="1:21" ht="15.75" customHeight="1" x14ac:dyDescent="0.3">
      <c r="R97" s="4"/>
      <c r="T97" s="4"/>
      <c r="U97" s="4"/>
    </row>
    <row r="98" spans="1:21" ht="15.75" customHeight="1" x14ac:dyDescent="0.3">
      <c r="R98" s="4"/>
      <c r="T98" s="4"/>
      <c r="U98" s="4"/>
    </row>
    <row r="99" spans="1:21" ht="15.75" customHeight="1" x14ac:dyDescent="0.3">
      <c r="A99" s="180" t="s">
        <v>111</v>
      </c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4"/>
      <c r="U99" s="4"/>
    </row>
    <row r="100" spans="1:21" ht="15.75" customHeight="1" x14ac:dyDescent="0.35">
      <c r="A100" s="3"/>
      <c r="B100" s="9" t="s">
        <v>21</v>
      </c>
      <c r="C100" s="9" t="s">
        <v>95</v>
      </c>
      <c r="D100" s="9" t="s">
        <v>23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5"/>
      <c r="S100" s="9"/>
      <c r="T100" s="51" t="s">
        <v>112</v>
      </c>
      <c r="U100" s="169"/>
    </row>
    <row r="101" spans="1:21" ht="15.75" customHeight="1" x14ac:dyDescent="0.3">
      <c r="A101" s="20" t="s">
        <v>26</v>
      </c>
      <c r="B101" s="9" t="s">
        <v>21</v>
      </c>
      <c r="C101" s="9" t="s">
        <v>95</v>
      </c>
      <c r="D101" s="20" t="s">
        <v>3</v>
      </c>
      <c r="E101" s="5" t="s">
        <v>5</v>
      </c>
      <c r="F101" s="5" t="s">
        <v>6</v>
      </c>
      <c r="G101" s="5" t="s">
        <v>7</v>
      </c>
      <c r="H101" s="5" t="s">
        <v>8</v>
      </c>
      <c r="I101" s="5" t="s">
        <v>9</v>
      </c>
      <c r="J101" s="5" t="s">
        <v>10</v>
      </c>
      <c r="K101" s="5" t="s">
        <v>11</v>
      </c>
      <c r="L101" s="5" t="s">
        <v>12</v>
      </c>
      <c r="M101" s="5" t="s">
        <v>13</v>
      </c>
      <c r="N101" s="5" t="s">
        <v>14</v>
      </c>
      <c r="O101" s="5" t="s">
        <v>15</v>
      </c>
      <c r="P101" s="5" t="s">
        <v>16</v>
      </c>
      <c r="Q101" s="5" t="s">
        <v>17</v>
      </c>
      <c r="R101" s="5" t="s">
        <v>18</v>
      </c>
      <c r="S101" s="5" t="s">
        <v>19</v>
      </c>
      <c r="T101" s="4"/>
      <c r="U101" s="4"/>
    </row>
    <row r="102" spans="1:21" ht="15.75" customHeight="1" x14ac:dyDescent="0.3">
      <c r="A102" s="27" t="s">
        <v>30</v>
      </c>
      <c r="B102" s="12" t="s">
        <v>33</v>
      </c>
      <c r="C102" s="12">
        <v>0.6</v>
      </c>
      <c r="D102" s="170">
        <f t="shared" ref="D102:D107" si="94">D6</f>
        <v>8524</v>
      </c>
      <c r="E102" s="30">
        <f>E81*'Difficulty Factors 2'!C24</f>
        <v>8919.8320195166634</v>
      </c>
      <c r="F102" s="30">
        <f>F81*'Difficulty Factors 2'!D24</f>
        <v>11934.681019582262</v>
      </c>
      <c r="G102" s="30">
        <f>G81*'Difficulty Factors 2'!E24</f>
        <v>9237.6004273191938</v>
      </c>
      <c r="H102" s="30">
        <f>H81*'Difficulty Factors 2'!F24</f>
        <v>9915.4852466817701</v>
      </c>
      <c r="I102" s="30">
        <f>I81*'Difficulty Factors 2'!G24</f>
        <v>10429.071871893375</v>
      </c>
      <c r="J102" s="30">
        <f>J81*'Difficulty Factors 2'!I24</f>
        <v>7968.4615229969322</v>
      </c>
      <c r="K102" s="30">
        <f>K81*'Difficulty Factors 2'!J24</f>
        <v>6930.7371646610791</v>
      </c>
      <c r="L102" s="30">
        <f>L81*'Difficulty Factors 2'!K24</f>
        <v>8896.4781895645428</v>
      </c>
      <c r="M102" s="30">
        <f>M81*'Difficulty Factors 2'!L24</f>
        <v>7921.0616675786032</v>
      </c>
      <c r="N102" s="30">
        <f>N81*'Difficulty Factors 2'!M24</f>
        <v>10688.512085270288</v>
      </c>
      <c r="O102" s="30">
        <f>O81*'Difficulty Factors 2'!N24</f>
        <v>7025.2943436499463</v>
      </c>
      <c r="P102" s="30">
        <f>P81*'Difficulty Factors 2'!O24</f>
        <v>8210.2423308999041</v>
      </c>
      <c r="Q102" s="30">
        <f>Q81*'Difficulty Factors 2'!P24</f>
        <v>8635.2267513760489</v>
      </c>
      <c r="R102" s="30">
        <f>R81*'Difficulty Factors 2'!Q24</f>
        <v>9131.8848434434876</v>
      </c>
      <c r="S102" s="30">
        <f>S81*'Difficulty Factors 2'!R24</f>
        <v>8253.2285138590014</v>
      </c>
      <c r="T102" s="65">
        <f t="shared" ref="T102:T107" si="95">MEDIAN(D102:S102)</f>
        <v>8765.8524704702959</v>
      </c>
      <c r="U102" s="65"/>
    </row>
    <row r="103" spans="1:21" ht="15.75" customHeight="1" x14ac:dyDescent="0.3">
      <c r="A103" s="27" t="s">
        <v>37</v>
      </c>
      <c r="B103" s="12" t="s">
        <v>38</v>
      </c>
      <c r="C103" s="12">
        <v>0.5</v>
      </c>
      <c r="D103" s="170">
        <f t="shared" si="94"/>
        <v>80</v>
      </c>
      <c r="E103" s="30">
        <f>E82*'Difficulty Factors 2'!C25</f>
        <v>87.492474198444242</v>
      </c>
      <c r="F103" s="30">
        <f>F82*'Difficulty Factors 2'!D25</f>
        <v>97.258188024366262</v>
      </c>
      <c r="G103" s="30">
        <f>G82*'Difficulty Factors 2'!E25</f>
        <v>91.845033337166825</v>
      </c>
      <c r="H103" s="30">
        <f>H82*'Difficulty Factors 2'!F25</f>
        <v>79.588340520261085</v>
      </c>
      <c r="I103" s="30">
        <f>I82*'Difficulty Factors 2'!G25</f>
        <v>125.52117600940808</v>
      </c>
      <c r="J103" s="30">
        <f>J82*'Difficulty Factors 2'!I25</f>
        <v>118.94984240231034</v>
      </c>
      <c r="K103" s="30">
        <f>K82*'Difficulty Factors 2'!J25</f>
        <v>95.283416340698651</v>
      </c>
      <c r="L103" s="30">
        <f>L82*'Difficulty Factors 2'!K25</f>
        <v>106.05425197808887</v>
      </c>
      <c r="M103" s="30">
        <f>M82*'Difficulty Factors 2'!L25</f>
        <v>116.13434731547906</v>
      </c>
      <c r="N103" s="30">
        <f>N82*'Difficulty Factors 2'!M25</f>
        <v>111.34086591203237</v>
      </c>
      <c r="O103" s="30">
        <f>O82*'Difficulty Factors 2'!N25</f>
        <v>91.601768562280839</v>
      </c>
      <c r="P103" s="30">
        <f>P82*'Difficulty Factors 2'!O25</f>
        <v>86.465826547434744</v>
      </c>
      <c r="Q103" s="30">
        <f>Q82*'Difficulty Factors 2'!P25</f>
        <v>104.82970416279073</v>
      </c>
      <c r="R103" s="30">
        <f>R82*'Difficulty Factors 2'!Q25</f>
        <v>114.73497854783987</v>
      </c>
      <c r="S103" s="30"/>
      <c r="T103" s="65">
        <f t="shared" si="95"/>
        <v>97.258188024366262</v>
      </c>
      <c r="U103" s="65"/>
    </row>
    <row r="104" spans="1:21" ht="15.75" customHeight="1" x14ac:dyDescent="0.3">
      <c r="A104" s="27" t="s">
        <v>113</v>
      </c>
      <c r="B104" s="12" t="s">
        <v>33</v>
      </c>
      <c r="C104" s="12">
        <v>0.4</v>
      </c>
      <c r="D104" s="170">
        <f t="shared" si="94"/>
        <v>21871</v>
      </c>
      <c r="E104" s="30">
        <f>E83*'Difficulty Factors 2'!C24</f>
        <v>28279.797891653197</v>
      </c>
      <c r="F104" s="30">
        <f>F83*'Difficulty Factors 2'!D24</f>
        <v>36210.824766567144</v>
      </c>
      <c r="G104" s="30">
        <f>G83*'Difficulty Factors 2'!E24</f>
        <v>25847.519738446594</v>
      </c>
      <c r="H104" s="30">
        <f>H83*'Difficulty Factors 2'!F24</f>
        <v>24049.737642785323</v>
      </c>
      <c r="I104" s="30">
        <f>I83*'Difficulty Factors 2'!G24</f>
        <v>27626.162498784794</v>
      </c>
      <c r="J104" s="30">
        <f>J83*'Difficulty Factors 2'!I24</f>
        <v>31432.461609773203</v>
      </c>
      <c r="K104" s="30">
        <f>K83*'Difficulty Factors 2'!J24</f>
        <v>21756.41305947315</v>
      </c>
      <c r="L104" s="30"/>
      <c r="M104" s="30">
        <f>M83*'Difficulty Factors 2'!L24</f>
        <v>20446.100267575934</v>
      </c>
      <c r="N104" s="30"/>
      <c r="O104" s="30">
        <f>O83*'Difficulty Factors 2'!N24</f>
        <v>20290.037078822992</v>
      </c>
      <c r="P104" s="30">
        <f>P83*'Difficulty Factors 2'!O24</f>
        <v>25394.593597788578</v>
      </c>
      <c r="Q104" s="30">
        <f>Q83*'Difficulty Factors 2'!P24</f>
        <v>28524.387461318351</v>
      </c>
      <c r="R104" s="30">
        <f>R83*'Difficulty Factors 2'!Q24</f>
        <v>25169.750355167613</v>
      </c>
      <c r="S104" s="30"/>
      <c r="T104" s="65">
        <f t="shared" si="95"/>
        <v>25394.593597788578</v>
      </c>
      <c r="U104" s="65"/>
    </row>
    <row r="105" spans="1:21" ht="15.75" customHeight="1" x14ac:dyDescent="0.3">
      <c r="A105" s="27" t="s">
        <v>45</v>
      </c>
      <c r="B105" s="12" t="s">
        <v>33</v>
      </c>
      <c r="C105" s="12">
        <v>0.5</v>
      </c>
      <c r="D105" s="170">
        <f t="shared" si="94"/>
        <v>7595</v>
      </c>
      <c r="E105" s="30">
        <f>E84*'Difficulty Factors 2'!C24</f>
        <v>8659.3245991404674</v>
      </c>
      <c r="F105" s="30">
        <f>F84*'Difficulty Factors 2'!D24</f>
        <v>10824.904339830862</v>
      </c>
      <c r="G105" s="30">
        <f>G84*'Difficulty Factors 2'!E24</f>
        <v>9064.5192376274554</v>
      </c>
      <c r="H105" s="30">
        <f>H84*'Difficulty Factors 2'!F24</f>
        <v>9283.2492098772254</v>
      </c>
      <c r="I105" s="30">
        <f>I84*'Difficulty Factors 2'!G24</f>
        <v>12242.498700117603</v>
      </c>
      <c r="J105" s="30">
        <f>J84*'Difficulty Factors 2'!I24</f>
        <v>10734.339471161287</v>
      </c>
      <c r="K105" s="30">
        <f>K84*'Difficulty Factors 2'!J24</f>
        <v>10179.069903227886</v>
      </c>
      <c r="L105" s="30"/>
      <c r="M105" s="30">
        <f>M84*'Difficulty Factors 2'!L24</f>
        <v>10785.930527011154</v>
      </c>
      <c r="N105" s="30"/>
      <c r="O105" s="30">
        <f>O84*'Difficulty Factors 2'!N24</f>
        <v>11222.170833968594</v>
      </c>
      <c r="P105" s="30">
        <f>P84*'Difficulty Factors 2'!O24</f>
        <v>9250.3785644667732</v>
      </c>
      <c r="Q105" s="30">
        <f>Q84*'Difficulty Factors 2'!P24</f>
        <v>12444.783451325584</v>
      </c>
      <c r="R105" s="30">
        <f>R84*'Difficulty Factors 2'!Q24</f>
        <v>9482.6755784959751</v>
      </c>
      <c r="S105" s="30">
        <f>S84*'Difficulty Factors 2'!R24</f>
        <v>9810.3034631650426</v>
      </c>
      <c r="T105" s="65">
        <f t="shared" si="95"/>
        <v>9994.6866831964653</v>
      </c>
      <c r="U105" s="65"/>
    </row>
    <row r="106" spans="1:21" ht="15.75" customHeight="1" x14ac:dyDescent="0.3">
      <c r="A106" s="27" t="s">
        <v>48</v>
      </c>
      <c r="B106" s="12" t="s">
        <v>33</v>
      </c>
      <c r="C106" s="12">
        <v>0.5</v>
      </c>
      <c r="D106" s="170">
        <f t="shared" si="94"/>
        <v>12470</v>
      </c>
      <c r="E106" s="30">
        <f>E85*'Difficulty Factors 2'!C25</f>
        <v>20277.596068742208</v>
      </c>
      <c r="F106" s="30">
        <f>F85*'Difficulty Factors 2'!D25</f>
        <v>27941.529279492548</v>
      </c>
      <c r="G106" s="30">
        <f>G85*'Difficulty Factors 2'!E25</f>
        <v>17151.165381235347</v>
      </c>
      <c r="H106" s="30">
        <f>H85*'Difficulty Factors 2'!F25</f>
        <v>22930.427850216514</v>
      </c>
      <c r="I106" s="30"/>
      <c r="J106" s="30">
        <f>J85*'Difficulty Factors 2'!I25</f>
        <v>24097.686551024566</v>
      </c>
      <c r="K106" s="30">
        <f>K85*'Difficulty Factors 2'!J25</f>
        <v>20321.523912505476</v>
      </c>
      <c r="L106" s="30">
        <f>L85*'Difficulty Factors 2'!K25</f>
        <v>25824.899020638521</v>
      </c>
      <c r="M106" s="30">
        <f>M85*'Difficulty Factors 2'!L25</f>
        <v>20930.115429293572</v>
      </c>
      <c r="N106" s="30"/>
      <c r="O106" s="30">
        <f>O85*'Difficulty Factors 2'!N25</f>
        <v>20471.086903491385</v>
      </c>
      <c r="P106" s="30">
        <f>P85*'Difficulty Factors 2'!O25</f>
        <v>26003.708986607977</v>
      </c>
      <c r="Q106" s="30">
        <f>Q85*'Difficulty Factors 2'!P25</f>
        <v>25615.886995779078</v>
      </c>
      <c r="R106" s="30">
        <f>R85*'Difficulty Factors 2'!Q25</f>
        <v>17908.880562442533</v>
      </c>
      <c r="S106" s="30">
        <f>S85*'Difficulty Factors 2'!R25</f>
        <v>21314.187574910771</v>
      </c>
      <c r="T106" s="65">
        <f t="shared" si="95"/>
        <v>21122.15150210217</v>
      </c>
      <c r="U106" s="65"/>
    </row>
    <row r="107" spans="1:21" ht="15.75" customHeight="1" x14ac:dyDescent="0.3">
      <c r="A107" s="27" t="s">
        <v>114</v>
      </c>
      <c r="B107" s="12" t="s">
        <v>33</v>
      </c>
      <c r="C107" s="12">
        <v>0.4</v>
      </c>
      <c r="D107" s="170">
        <f t="shared" si="94"/>
        <v>106386</v>
      </c>
      <c r="E107" s="30">
        <f>E86*'Difficulty Factors 2'!C24</f>
        <v>114586.77363828439</v>
      </c>
      <c r="F107" s="30">
        <f>F86*'Difficulty Factors 2'!D24</f>
        <v>116276.81000268275</v>
      </c>
      <c r="G107" s="30">
        <f>G86*'Difficulty Factors 2'!E24</f>
        <v>111203.91361792285</v>
      </c>
      <c r="H107" s="30">
        <f>H86*'Difficulty Factors 2'!F24</f>
        <v>112806.94718296351</v>
      </c>
      <c r="I107" s="30"/>
      <c r="J107" s="30">
        <f>J86*'Difficulty Factors 2'!I24</f>
        <v>108021.8648658996</v>
      </c>
      <c r="K107" s="30">
        <f>K86*'Difficulty Factors 2'!J24</f>
        <v>84243.218745374732</v>
      </c>
      <c r="L107" s="30"/>
      <c r="M107" s="30">
        <f>M86*'Difficulty Factors 2'!L24</f>
        <v>106774.33808319541</v>
      </c>
      <c r="N107" s="30"/>
      <c r="O107" s="30">
        <f>O86*'Difficulty Factors 2'!N24</f>
        <v>82117.716298216197</v>
      </c>
      <c r="P107" s="30">
        <f>P86*'Difficulty Factors 2'!O24</f>
        <v>105908.15321181974</v>
      </c>
      <c r="Q107" s="30">
        <f>Q86*'Difficulty Factors 2'!P24</f>
        <v>102472.06890057887</v>
      </c>
      <c r="R107" s="30">
        <f>R86*'Difficulty Factors 2'!Q24</f>
        <v>93793.407223310802</v>
      </c>
      <c r="S107" s="30"/>
      <c r="T107" s="65">
        <f t="shared" si="95"/>
        <v>106580.16904159771</v>
      </c>
      <c r="U107" s="65"/>
    </row>
    <row r="108" spans="1:21" ht="15.75" customHeight="1" x14ac:dyDescent="0.3">
      <c r="A108" s="33"/>
      <c r="B108" s="35"/>
      <c r="C108" s="35"/>
      <c r="D108" s="171"/>
      <c r="E108" s="38"/>
      <c r="F108" s="38"/>
      <c r="G108" s="38"/>
      <c r="H108" s="38"/>
      <c r="I108" s="38"/>
      <c r="J108" s="40"/>
      <c r="K108" s="38"/>
      <c r="L108" s="38"/>
      <c r="M108" s="38"/>
      <c r="N108" s="38"/>
      <c r="O108" s="40"/>
      <c r="P108" s="40"/>
      <c r="Q108" s="40"/>
      <c r="R108" s="44"/>
      <c r="S108" s="124"/>
      <c r="T108" s="4"/>
      <c r="U108" s="65"/>
    </row>
    <row r="109" spans="1:21" ht="15.75" customHeight="1" x14ac:dyDescent="0.3">
      <c r="A109" s="20" t="s">
        <v>115</v>
      </c>
      <c r="B109" s="48"/>
      <c r="C109" s="48"/>
      <c r="D109" s="172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16"/>
      <c r="T109" s="4"/>
      <c r="U109" s="65"/>
    </row>
    <row r="110" spans="1:21" ht="15.75" customHeight="1" x14ac:dyDescent="0.3">
      <c r="A110" s="52" t="s">
        <v>64</v>
      </c>
      <c r="B110" s="12" t="s">
        <v>65</v>
      </c>
      <c r="C110" s="12">
        <v>0.7</v>
      </c>
      <c r="D110" s="170">
        <f t="shared" ref="D110:D116" si="96">D14</f>
        <v>3075</v>
      </c>
      <c r="E110" s="30">
        <f>E89*'Difficulty Factors 2'!C26</f>
        <v>4528.6044897826177</v>
      </c>
      <c r="F110" s="30">
        <f>F89*'Difficulty Factors 2'!D26</f>
        <v>4228.878467410841</v>
      </c>
      <c r="G110" s="30">
        <f>G89*'Difficulty Factors 2'!E26</f>
        <v>3210.6474844054296</v>
      </c>
      <c r="H110" s="30">
        <f>H89*'Difficulty Factors 2'!F26</f>
        <v>3450.9121306754787</v>
      </c>
      <c r="I110" s="30"/>
      <c r="J110" s="30">
        <f>J89*'Difficulty Factors 2'!I26</f>
        <v>5027.1965653188981</v>
      </c>
      <c r="K110" s="30">
        <f>K89*'Difficulty Factors 2'!J26</f>
        <v>3356.0747063239342</v>
      </c>
      <c r="L110" s="30"/>
      <c r="M110" s="30">
        <f>M89*'Difficulty Factors 2'!L26</f>
        <v>3159.790076335878</v>
      </c>
      <c r="N110" s="30">
        <f>N89*'Difficulty Factors 2'!M26</f>
        <v>3877.2356401047755</v>
      </c>
      <c r="O110" s="30">
        <f>O89*'Difficulty Factors 2'!N26</f>
        <v>1975.5986125933832</v>
      </c>
      <c r="P110" s="30">
        <f>P89*'Difficulty Factors 2'!O26</f>
        <v>4463.9912430986851</v>
      </c>
      <c r="Q110" s="30">
        <f>Q89*'Difficulty Factors 2'!P26</f>
        <v>3200.2734053470022</v>
      </c>
      <c r="R110" s="30">
        <f>R89*'Difficulty Factors 2'!Q26</f>
        <v>4282.6338633588184</v>
      </c>
      <c r="S110" s="30"/>
      <c r="T110" s="65">
        <f t="shared" ref="T110:T116" si="97">MEDIAN(D110:S110)</f>
        <v>3450.9121306754787</v>
      </c>
      <c r="U110" s="65"/>
    </row>
    <row r="111" spans="1:21" ht="15.75" customHeight="1" x14ac:dyDescent="0.3">
      <c r="A111" s="27" t="s">
        <v>66</v>
      </c>
      <c r="B111" s="12" t="s">
        <v>33</v>
      </c>
      <c r="C111" s="12">
        <v>0.7</v>
      </c>
      <c r="D111" s="170">
        <f t="shared" si="96"/>
        <v>43</v>
      </c>
      <c r="E111" s="30">
        <f>E90*'Difficulty Factors 2'!C24</f>
        <v>21.689812277758946</v>
      </c>
      <c r="F111" s="30">
        <f>F90*'Difficulty Factors 2'!D24</f>
        <v>42.698955960039648</v>
      </c>
      <c r="G111" s="30">
        <f>G90*'Difficulty Factors 2'!E24</f>
        <v>25.270739743450839</v>
      </c>
      <c r="H111" s="30">
        <f>H90*'Difficulty Factors 2'!F24</f>
        <v>24.767998036775417</v>
      </c>
      <c r="I111" s="30">
        <f>I90*'Difficulty Factors 2'!G24</f>
        <v>14.499796158369268</v>
      </c>
      <c r="J111" s="30">
        <f>J90*'Difficulty Factors 2'!I24</f>
        <v>47.422157447051454</v>
      </c>
      <c r="K111" s="30">
        <f>K90*'Difficulty Factors 2'!J24</f>
        <v>18.260315709269694</v>
      </c>
      <c r="L111" s="30"/>
      <c r="M111" s="30">
        <f>M90*'Difficulty Factors 2'!L24</f>
        <v>41.236985568669972</v>
      </c>
      <c r="N111" s="30"/>
      <c r="O111" s="30">
        <f>O90*'Difficulty Factors 2'!N24</f>
        <v>16.84546424759872</v>
      </c>
      <c r="P111" s="30"/>
      <c r="Q111" s="30"/>
      <c r="R111" s="30">
        <f>R90*'Difficulty Factors 2'!Q24</f>
        <v>38.3461049437336</v>
      </c>
      <c r="S111" s="30"/>
      <c r="T111" s="65">
        <f t="shared" si="97"/>
        <v>25.270739743450839</v>
      </c>
      <c r="U111" s="65"/>
    </row>
    <row r="112" spans="1:21" ht="15.75" customHeight="1" x14ac:dyDescent="0.3">
      <c r="A112" s="27" t="s">
        <v>67</v>
      </c>
      <c r="B112" s="12" t="s">
        <v>65</v>
      </c>
      <c r="C112" s="12">
        <v>0.7</v>
      </c>
      <c r="D112" s="170">
        <f t="shared" si="96"/>
        <v>31</v>
      </c>
      <c r="E112" s="30">
        <f>E91*'Difficulty Factors 2'!C24</f>
        <v>46.804331757269296</v>
      </c>
      <c r="F112" s="30">
        <f>F91*'Difficulty Factors 2'!D24</f>
        <v>45.367640707542115</v>
      </c>
      <c r="G112" s="30">
        <f>G91*'Difficulty Factors 2'!E24</f>
        <v>58.122701409936937</v>
      </c>
      <c r="H112" s="30">
        <f>H91*'Difficulty Factors 2'!F24</f>
        <v>57.357469137795704</v>
      </c>
      <c r="I112" s="30"/>
      <c r="J112" s="30">
        <f>J91*'Difficulty Factors 2'!I24</f>
        <v>32.932053782674615</v>
      </c>
      <c r="K112" s="30">
        <f>K91*'Difficulty Factors 2'!J24</f>
        <v>44.209185401389782</v>
      </c>
      <c r="L112" s="30"/>
      <c r="M112" s="30">
        <f>M91*'Difficulty Factors 2'!L24</f>
        <v>32.32088058084944</v>
      </c>
      <c r="N112" s="30"/>
      <c r="O112" s="30">
        <f>O91*'Difficulty Factors 2'!N24</f>
        <v>41.177801494130208</v>
      </c>
      <c r="P112" s="30"/>
      <c r="Q112" s="30"/>
      <c r="R112" s="30">
        <f>R91*'Difficulty Factors 2'!Q24</f>
        <v>40.537310940518367</v>
      </c>
      <c r="S112" s="30"/>
      <c r="T112" s="65">
        <f t="shared" si="97"/>
        <v>42.693493447759991</v>
      </c>
      <c r="U112" s="65"/>
    </row>
    <row r="113" spans="1:21" ht="15.75" customHeight="1" x14ac:dyDescent="0.3">
      <c r="A113" s="27" t="s">
        <v>107</v>
      </c>
      <c r="B113" s="12" t="s">
        <v>33</v>
      </c>
      <c r="C113" s="12">
        <v>0.6</v>
      </c>
      <c r="D113" s="170">
        <f t="shared" si="96"/>
        <v>2920</v>
      </c>
      <c r="E113" s="30">
        <f>E92*'Difficulty Factors 2'!C24</f>
        <v>3458.5470708370799</v>
      </c>
      <c r="F113" s="30">
        <f>F92*'Difficulty Factors 2'!D24</f>
        <v>3504.1307892721607</v>
      </c>
      <c r="G113" s="30">
        <f>G92*'Difficulty Factors 2'!E24</f>
        <v>2935.5566612322928</v>
      </c>
      <c r="H113" s="30">
        <f>H92*'Difficulty Factors 2'!F24</f>
        <v>2881.5186189165001</v>
      </c>
      <c r="I113" s="30"/>
      <c r="J113" s="30">
        <f>J92*'Difficulty Factors 2'!I24</f>
        <v>3615.8942619077343</v>
      </c>
      <c r="K113" s="30">
        <f>K92*'Difficulty Factors 2'!J24</f>
        <v>3431.2362478458003</v>
      </c>
      <c r="L113" s="30"/>
      <c r="M113" s="30">
        <f>M92*'Difficulty Factors 2'!L24</f>
        <v>3311.456553942241</v>
      </c>
      <c r="N113" s="30">
        <f>N92*'Difficulty Factors 2'!M24</f>
        <v>2831.4363215095113</v>
      </c>
      <c r="O113" s="30"/>
      <c r="P113" s="30"/>
      <c r="Q113" s="30"/>
      <c r="R113" s="30">
        <f>R92*'Difficulty Factors 2'!Q24</f>
        <v>3081.5064051647792</v>
      </c>
      <c r="S113" s="30"/>
      <c r="T113" s="65">
        <f t="shared" si="97"/>
        <v>3196.4814795535103</v>
      </c>
      <c r="U113" s="65"/>
    </row>
    <row r="114" spans="1:21" ht="15.75" customHeight="1" x14ac:dyDescent="0.3">
      <c r="A114" s="27" t="s">
        <v>69</v>
      </c>
      <c r="B114" s="12" t="s">
        <v>70</v>
      </c>
      <c r="C114" s="12">
        <v>0.6</v>
      </c>
      <c r="D114" s="173">
        <f t="shared" si="96"/>
        <v>1.2</v>
      </c>
      <c r="E114" s="55">
        <f t="shared" ref="E114:H114" si="98">E93</f>
        <v>1.6587170151309101</v>
      </c>
      <c r="F114" s="55">
        <f t="shared" si="98"/>
        <v>1.6249194557586217</v>
      </c>
      <c r="G114" s="55">
        <f t="shared" si="98"/>
        <v>1.4225682343572816</v>
      </c>
      <c r="H114" s="55">
        <f t="shared" si="98"/>
        <v>1.6624837280970843</v>
      </c>
      <c r="I114" s="55"/>
      <c r="J114" s="55">
        <f t="shared" ref="J114:K114" si="99">J93</f>
        <v>1.4107487270955834</v>
      </c>
      <c r="K114" s="55">
        <f t="shared" si="99"/>
        <v>1.1035880863209648</v>
      </c>
      <c r="L114" s="55"/>
      <c r="M114" s="55">
        <f t="shared" ref="M114:N114" si="100">M93</f>
        <v>1.6911103084340326</v>
      </c>
      <c r="N114" s="55">
        <f t="shared" si="100"/>
        <v>1.3836597363543455</v>
      </c>
      <c r="O114" s="55"/>
      <c r="P114" s="55"/>
      <c r="Q114" s="55"/>
      <c r="R114" s="55">
        <f t="shared" ref="R114:R115" si="101">R93</f>
        <v>1.3426424036685967</v>
      </c>
      <c r="S114" s="55"/>
      <c r="T114" s="174">
        <f t="shared" si="97"/>
        <v>1.4166584807264324</v>
      </c>
      <c r="U114" s="174"/>
    </row>
    <row r="115" spans="1:21" ht="15.75" customHeight="1" x14ac:dyDescent="0.3">
      <c r="A115" s="27" t="s">
        <v>71</v>
      </c>
      <c r="B115" s="12" t="s">
        <v>70</v>
      </c>
      <c r="C115" s="12">
        <v>0.6</v>
      </c>
      <c r="D115" s="173">
        <f t="shared" si="96"/>
        <v>0.25</v>
      </c>
      <c r="E115" s="55">
        <f t="shared" ref="E115:H115" si="102">E94</f>
        <v>0.23471869933135098</v>
      </c>
      <c r="F115" s="55">
        <f t="shared" si="102"/>
        <v>0.34319856687382577</v>
      </c>
      <c r="G115" s="55">
        <f t="shared" si="102"/>
        <v>0.34903103823370685</v>
      </c>
      <c r="H115" s="55">
        <f t="shared" si="102"/>
        <v>0.37620627032532555</v>
      </c>
      <c r="I115" s="55"/>
      <c r="J115" s="55">
        <f t="shared" ref="J115:K115" si="103">J94</f>
        <v>0.21842041458425243</v>
      </c>
      <c r="K115" s="55">
        <f t="shared" si="103"/>
        <v>0.15924436158453084</v>
      </c>
      <c r="L115" s="55"/>
      <c r="M115" s="55">
        <f>M94</f>
        <v>0.3068887721358593</v>
      </c>
      <c r="N115" s="55"/>
      <c r="O115" s="55"/>
      <c r="P115" s="55"/>
      <c r="Q115" s="55"/>
      <c r="R115" s="55">
        <f t="shared" si="101"/>
        <v>0.24742668193857581</v>
      </c>
      <c r="S115" s="55"/>
      <c r="T115" s="174">
        <f t="shared" si="97"/>
        <v>0.25</v>
      </c>
      <c r="U115" s="174"/>
    </row>
    <row r="116" spans="1:21" ht="15.75" customHeight="1" x14ac:dyDescent="0.3">
      <c r="A116" s="27" t="s">
        <v>72</v>
      </c>
      <c r="B116" s="12" t="s">
        <v>33</v>
      </c>
      <c r="C116" s="12">
        <v>0.6</v>
      </c>
      <c r="D116" s="170">
        <f t="shared" si="96"/>
        <v>173</v>
      </c>
      <c r="E116" s="30">
        <f>E95*'Difficulty Factors 2'!C24</f>
        <v>172.50310570656555</v>
      </c>
      <c r="F116" s="30">
        <f>F95*'Difficulty Factors 2'!D24</f>
        <v>185.37629303739126</v>
      </c>
      <c r="G116" s="30">
        <f>G95*'Difficulty Factors 2'!E24</f>
        <v>151.8039194182802</v>
      </c>
      <c r="H116" s="30">
        <f>H95*'Difficulty Factors 2'!F24</f>
        <v>147.36141699631614</v>
      </c>
      <c r="I116" s="30"/>
      <c r="J116" s="30">
        <f>J95*'Difficulty Factors 2'!I24</f>
        <v>170.96995426667061</v>
      </c>
      <c r="K116" s="30"/>
      <c r="L116" s="30">
        <f>L95*'Difficulty Factors 2'!K24</f>
        <v>180.67329291524058</v>
      </c>
      <c r="M116" s="30"/>
      <c r="N116" s="30"/>
      <c r="O116" s="30"/>
      <c r="P116" s="30">
        <f>P95*'Difficulty Factors 2'!O24</f>
        <v>130.48478776421049</v>
      </c>
      <c r="Q116" s="30"/>
      <c r="R116" s="30">
        <f>R95*'Difficulty Factors 2'!Q24</f>
        <v>183.71163157608643</v>
      </c>
      <c r="S116" s="30"/>
      <c r="T116" s="65">
        <f t="shared" si="97"/>
        <v>172.50310570656555</v>
      </c>
      <c r="U116" s="65"/>
    </row>
    <row r="117" spans="1:21" ht="15.75" customHeight="1" x14ac:dyDescent="0.3">
      <c r="R117" s="4"/>
      <c r="T117" s="4"/>
      <c r="U117" s="4"/>
    </row>
    <row r="118" spans="1:21" ht="15.75" customHeight="1" x14ac:dyDescent="0.3">
      <c r="R118" s="4"/>
      <c r="T118" s="4"/>
      <c r="U118" s="4"/>
    </row>
    <row r="119" spans="1:21" ht="15.75" customHeight="1" x14ac:dyDescent="0.3">
      <c r="R119" s="4"/>
      <c r="T119" s="4"/>
      <c r="U119" s="4"/>
    </row>
    <row r="120" spans="1:21" ht="15.75" customHeight="1" x14ac:dyDescent="0.3">
      <c r="R120" s="4"/>
      <c r="T120" s="4"/>
      <c r="U120" s="4"/>
    </row>
    <row r="121" spans="1:21" ht="15.75" customHeight="1" x14ac:dyDescent="0.3">
      <c r="R121" s="4"/>
      <c r="T121" s="4"/>
      <c r="U121" s="4"/>
    </row>
    <row r="122" spans="1:21" ht="15.75" customHeight="1" x14ac:dyDescent="0.3">
      <c r="R122" s="4"/>
      <c r="T122" s="4"/>
      <c r="U122" s="4"/>
    </row>
    <row r="123" spans="1:21" ht="15.75" customHeight="1" x14ac:dyDescent="0.3">
      <c r="R123" s="4"/>
      <c r="T123" s="4"/>
      <c r="U123" s="4"/>
    </row>
    <row r="124" spans="1:21" ht="15.75" customHeight="1" x14ac:dyDescent="0.3">
      <c r="R124" s="4"/>
      <c r="T124" s="4"/>
      <c r="U124" s="4"/>
    </row>
    <row r="125" spans="1:21" ht="15.75" customHeight="1" x14ac:dyDescent="0.3">
      <c r="R125" s="4"/>
      <c r="T125" s="4"/>
      <c r="U125" s="4"/>
    </row>
    <row r="126" spans="1:21" ht="15.75" customHeight="1" x14ac:dyDescent="0.3">
      <c r="R126" s="4"/>
      <c r="T126" s="4"/>
      <c r="U126" s="4"/>
    </row>
    <row r="127" spans="1:21" ht="15.75" customHeight="1" x14ac:dyDescent="0.3">
      <c r="R127" s="4"/>
      <c r="T127" s="4"/>
      <c r="U127" s="4"/>
    </row>
    <row r="128" spans="1:21" ht="15.75" customHeight="1" x14ac:dyDescent="0.3">
      <c r="R128" s="4"/>
      <c r="T128" s="4"/>
      <c r="U128" s="4"/>
    </row>
    <row r="129" spans="18:21" ht="15.75" customHeight="1" x14ac:dyDescent="0.3">
      <c r="R129" s="4"/>
      <c r="T129" s="4"/>
      <c r="U129" s="4"/>
    </row>
    <row r="130" spans="18:21" ht="15.75" customHeight="1" x14ac:dyDescent="0.3">
      <c r="R130" s="4"/>
      <c r="T130" s="4"/>
      <c r="U130" s="4"/>
    </row>
    <row r="131" spans="18:21" ht="15.75" customHeight="1" x14ac:dyDescent="0.3">
      <c r="R131" s="4"/>
      <c r="T131" s="4"/>
      <c r="U131" s="4"/>
    </row>
    <row r="132" spans="18:21" ht="15.75" customHeight="1" x14ac:dyDescent="0.3">
      <c r="R132" s="4"/>
      <c r="T132" s="4"/>
      <c r="U132" s="4"/>
    </row>
    <row r="133" spans="18:21" ht="15.75" customHeight="1" x14ac:dyDescent="0.3">
      <c r="R133" s="4"/>
      <c r="T133" s="4"/>
      <c r="U133" s="4"/>
    </row>
    <row r="134" spans="18:21" ht="15.75" customHeight="1" x14ac:dyDescent="0.3">
      <c r="R134" s="4"/>
      <c r="T134" s="4"/>
      <c r="U134" s="4"/>
    </row>
    <row r="135" spans="18:21" ht="15.75" customHeight="1" x14ac:dyDescent="0.3">
      <c r="R135" s="4"/>
      <c r="T135" s="4"/>
      <c r="U135" s="4"/>
    </row>
    <row r="136" spans="18:21" ht="15.75" customHeight="1" x14ac:dyDescent="0.3">
      <c r="R136" s="4"/>
      <c r="T136" s="4"/>
      <c r="U136" s="4"/>
    </row>
    <row r="137" spans="18:21" ht="15.75" customHeight="1" x14ac:dyDescent="0.3">
      <c r="R137" s="4"/>
      <c r="T137" s="4"/>
      <c r="U137" s="4"/>
    </row>
    <row r="138" spans="18:21" ht="15.75" customHeight="1" x14ac:dyDescent="0.3">
      <c r="R138" s="4"/>
      <c r="T138" s="4"/>
      <c r="U138" s="4"/>
    </row>
    <row r="139" spans="18:21" ht="15.75" customHeight="1" x14ac:dyDescent="0.3">
      <c r="R139" s="4"/>
      <c r="T139" s="4"/>
      <c r="U139" s="4"/>
    </row>
    <row r="140" spans="18:21" ht="15.75" customHeight="1" x14ac:dyDescent="0.3">
      <c r="R140" s="4"/>
      <c r="T140" s="4"/>
      <c r="U140" s="4"/>
    </row>
    <row r="141" spans="18:21" ht="15.75" customHeight="1" x14ac:dyDescent="0.3">
      <c r="R141" s="4"/>
      <c r="T141" s="4"/>
      <c r="U141" s="4"/>
    </row>
    <row r="142" spans="18:21" ht="15.75" customHeight="1" x14ac:dyDescent="0.3">
      <c r="R142" s="4"/>
      <c r="T142" s="4"/>
      <c r="U142" s="4"/>
    </row>
    <row r="143" spans="18:21" ht="15.75" customHeight="1" x14ac:dyDescent="0.3">
      <c r="R143" s="4"/>
      <c r="T143" s="4"/>
      <c r="U143" s="4"/>
    </row>
    <row r="144" spans="18:21" ht="15.75" customHeight="1" x14ac:dyDescent="0.3">
      <c r="R144" s="4"/>
      <c r="T144" s="4"/>
      <c r="U144" s="4"/>
    </row>
    <row r="145" spans="18:21" ht="15.75" customHeight="1" x14ac:dyDescent="0.3">
      <c r="R145" s="4"/>
      <c r="T145" s="4"/>
      <c r="U145" s="4"/>
    </row>
    <row r="146" spans="18:21" ht="15.75" customHeight="1" x14ac:dyDescent="0.3">
      <c r="R146" s="4"/>
      <c r="T146" s="4"/>
      <c r="U146" s="4"/>
    </row>
    <row r="147" spans="18:21" ht="15.75" customHeight="1" x14ac:dyDescent="0.3">
      <c r="R147" s="4"/>
      <c r="T147" s="4"/>
      <c r="U147" s="4"/>
    </row>
    <row r="148" spans="18:21" ht="15.75" customHeight="1" x14ac:dyDescent="0.3">
      <c r="R148" s="4"/>
      <c r="T148" s="4"/>
      <c r="U148" s="4"/>
    </row>
    <row r="149" spans="18:21" ht="15.75" customHeight="1" x14ac:dyDescent="0.3">
      <c r="R149" s="4"/>
      <c r="T149" s="4"/>
      <c r="U149" s="4"/>
    </row>
    <row r="150" spans="18:21" ht="15.75" customHeight="1" x14ac:dyDescent="0.3">
      <c r="R150" s="4"/>
      <c r="T150" s="4"/>
      <c r="U150" s="4"/>
    </row>
    <row r="151" spans="18:21" ht="15.75" customHeight="1" x14ac:dyDescent="0.3">
      <c r="R151" s="4"/>
      <c r="T151" s="4"/>
      <c r="U151" s="4"/>
    </row>
    <row r="152" spans="18:21" ht="15.75" customHeight="1" x14ac:dyDescent="0.3">
      <c r="R152" s="4"/>
      <c r="T152" s="4"/>
      <c r="U152" s="4"/>
    </row>
    <row r="153" spans="18:21" ht="15.75" customHeight="1" x14ac:dyDescent="0.3">
      <c r="R153" s="4"/>
      <c r="T153" s="4"/>
      <c r="U153" s="4"/>
    </row>
    <row r="154" spans="18:21" ht="15.75" customHeight="1" x14ac:dyDescent="0.3">
      <c r="R154" s="4"/>
      <c r="T154" s="4"/>
      <c r="U154" s="4"/>
    </row>
    <row r="155" spans="18:21" ht="15.75" customHeight="1" x14ac:dyDescent="0.3">
      <c r="R155" s="4"/>
      <c r="T155" s="4"/>
      <c r="U155" s="4"/>
    </row>
    <row r="156" spans="18:21" ht="15.75" customHeight="1" x14ac:dyDescent="0.3">
      <c r="R156" s="4"/>
      <c r="T156" s="4"/>
      <c r="U156" s="4"/>
    </row>
    <row r="157" spans="18:21" ht="15.75" customHeight="1" x14ac:dyDescent="0.3">
      <c r="R157" s="4"/>
      <c r="T157" s="4"/>
      <c r="U157" s="4"/>
    </row>
    <row r="158" spans="18:21" ht="15.75" customHeight="1" x14ac:dyDescent="0.3">
      <c r="R158" s="4"/>
      <c r="T158" s="4"/>
      <c r="U158" s="4"/>
    </row>
    <row r="159" spans="18:21" ht="15.75" customHeight="1" x14ac:dyDescent="0.3">
      <c r="R159" s="4"/>
      <c r="T159" s="4"/>
      <c r="U159" s="4"/>
    </row>
    <row r="160" spans="18:21" ht="15.75" customHeight="1" x14ac:dyDescent="0.3">
      <c r="R160" s="4"/>
      <c r="T160" s="4"/>
      <c r="U160" s="4"/>
    </row>
    <row r="161" spans="18:21" ht="15.75" customHeight="1" x14ac:dyDescent="0.3">
      <c r="R161" s="4"/>
      <c r="T161" s="4"/>
      <c r="U161" s="4"/>
    </row>
    <row r="162" spans="18:21" ht="15.75" customHeight="1" x14ac:dyDescent="0.3">
      <c r="R162" s="4"/>
      <c r="T162" s="4"/>
      <c r="U162" s="4"/>
    </row>
    <row r="163" spans="18:21" ht="15.75" customHeight="1" x14ac:dyDescent="0.3">
      <c r="R163" s="4"/>
      <c r="T163" s="4"/>
      <c r="U163" s="4"/>
    </row>
    <row r="164" spans="18:21" ht="15.75" customHeight="1" x14ac:dyDescent="0.3">
      <c r="R164" s="4"/>
      <c r="T164" s="4"/>
      <c r="U164" s="4"/>
    </row>
    <row r="165" spans="18:21" ht="15.75" customHeight="1" x14ac:dyDescent="0.3">
      <c r="R165" s="4"/>
      <c r="T165" s="4"/>
      <c r="U165" s="4"/>
    </row>
    <row r="166" spans="18:21" ht="15.75" customHeight="1" x14ac:dyDescent="0.3">
      <c r="R166" s="4"/>
      <c r="T166" s="4"/>
      <c r="U166" s="4"/>
    </row>
    <row r="167" spans="18:21" ht="15.75" customHeight="1" x14ac:dyDescent="0.3">
      <c r="R167" s="4"/>
      <c r="T167" s="4"/>
      <c r="U167" s="4"/>
    </row>
    <row r="168" spans="18:21" ht="15.75" customHeight="1" x14ac:dyDescent="0.3">
      <c r="R168" s="4"/>
      <c r="T168" s="4"/>
      <c r="U168" s="4"/>
    </row>
    <row r="169" spans="18:21" ht="15.75" customHeight="1" x14ac:dyDescent="0.3">
      <c r="R169" s="4"/>
      <c r="T169" s="4"/>
      <c r="U169" s="4"/>
    </row>
    <row r="170" spans="18:21" ht="15.75" customHeight="1" x14ac:dyDescent="0.3">
      <c r="R170" s="4"/>
      <c r="T170" s="4"/>
      <c r="U170" s="4"/>
    </row>
    <row r="171" spans="18:21" ht="15.75" customHeight="1" x14ac:dyDescent="0.3">
      <c r="R171" s="4"/>
      <c r="T171" s="4"/>
      <c r="U171" s="4"/>
    </row>
    <row r="172" spans="18:21" ht="15.75" customHeight="1" x14ac:dyDescent="0.3">
      <c r="R172" s="4"/>
      <c r="T172" s="4"/>
      <c r="U172" s="4"/>
    </row>
    <row r="173" spans="18:21" ht="15.75" customHeight="1" x14ac:dyDescent="0.3">
      <c r="R173" s="4"/>
      <c r="T173" s="4"/>
      <c r="U173" s="4"/>
    </row>
    <row r="174" spans="18:21" ht="15.75" customHeight="1" x14ac:dyDescent="0.3">
      <c r="R174" s="4"/>
      <c r="T174" s="4"/>
      <c r="U174" s="4"/>
    </row>
    <row r="175" spans="18:21" ht="15.75" customHeight="1" x14ac:dyDescent="0.3">
      <c r="R175" s="4"/>
      <c r="T175" s="4"/>
      <c r="U175" s="4"/>
    </row>
    <row r="176" spans="18:21" ht="15.75" customHeight="1" x14ac:dyDescent="0.3">
      <c r="R176" s="4"/>
      <c r="T176" s="4"/>
      <c r="U176" s="4"/>
    </row>
    <row r="177" spans="18:21" ht="15.75" customHeight="1" x14ac:dyDescent="0.3">
      <c r="R177" s="4"/>
      <c r="T177" s="4"/>
      <c r="U177" s="4"/>
    </row>
    <row r="178" spans="18:21" ht="15.75" customHeight="1" x14ac:dyDescent="0.3">
      <c r="R178" s="4"/>
      <c r="T178" s="4"/>
      <c r="U178" s="4"/>
    </row>
    <row r="179" spans="18:21" ht="15.75" customHeight="1" x14ac:dyDescent="0.3">
      <c r="R179" s="4"/>
      <c r="T179" s="4"/>
      <c r="U179" s="4"/>
    </row>
    <row r="180" spans="18:21" ht="15.75" customHeight="1" x14ac:dyDescent="0.3">
      <c r="R180" s="4"/>
      <c r="T180" s="4"/>
      <c r="U180" s="4"/>
    </row>
    <row r="181" spans="18:21" ht="15.75" customHeight="1" x14ac:dyDescent="0.3">
      <c r="R181" s="4"/>
      <c r="T181" s="4"/>
      <c r="U181" s="4"/>
    </row>
    <row r="182" spans="18:21" ht="15.75" customHeight="1" x14ac:dyDescent="0.3">
      <c r="R182" s="4"/>
      <c r="T182" s="4"/>
      <c r="U182" s="4"/>
    </row>
    <row r="183" spans="18:21" ht="15.75" customHeight="1" x14ac:dyDescent="0.3">
      <c r="R183" s="4"/>
      <c r="T183" s="4"/>
      <c r="U183" s="4"/>
    </row>
    <row r="184" spans="18:21" ht="15.75" customHeight="1" x14ac:dyDescent="0.3">
      <c r="R184" s="4"/>
      <c r="T184" s="4"/>
      <c r="U184" s="4"/>
    </row>
    <row r="185" spans="18:21" ht="15.75" customHeight="1" x14ac:dyDescent="0.3">
      <c r="R185" s="4"/>
      <c r="T185" s="4"/>
      <c r="U185" s="4"/>
    </row>
    <row r="186" spans="18:21" ht="15.75" customHeight="1" x14ac:dyDescent="0.3">
      <c r="R186" s="4"/>
      <c r="T186" s="4"/>
      <c r="U186" s="4"/>
    </row>
    <row r="187" spans="18:21" ht="15.75" customHeight="1" x14ac:dyDescent="0.3">
      <c r="R187" s="4"/>
      <c r="T187" s="4"/>
      <c r="U187" s="4"/>
    </row>
    <row r="188" spans="18:21" ht="15.75" customHeight="1" x14ac:dyDescent="0.3">
      <c r="R188" s="4"/>
      <c r="T188" s="4"/>
      <c r="U188" s="4"/>
    </row>
    <row r="189" spans="18:21" ht="15.75" customHeight="1" x14ac:dyDescent="0.3">
      <c r="R189" s="4"/>
      <c r="T189" s="4"/>
      <c r="U189" s="4"/>
    </row>
    <row r="190" spans="18:21" ht="15.75" customHeight="1" x14ac:dyDescent="0.3">
      <c r="R190" s="4"/>
      <c r="T190" s="4"/>
      <c r="U190" s="4"/>
    </row>
    <row r="191" spans="18:21" ht="15.75" customHeight="1" x14ac:dyDescent="0.3">
      <c r="R191" s="4"/>
      <c r="T191" s="4"/>
      <c r="U191" s="4"/>
    </row>
    <row r="192" spans="18:21" ht="15.75" customHeight="1" x14ac:dyDescent="0.3">
      <c r="R192" s="4"/>
      <c r="T192" s="4"/>
      <c r="U192" s="4"/>
    </row>
    <row r="193" spans="18:21" ht="15.75" customHeight="1" x14ac:dyDescent="0.3">
      <c r="R193" s="4"/>
      <c r="T193" s="4"/>
      <c r="U193" s="4"/>
    </row>
    <row r="194" spans="18:21" ht="15.75" customHeight="1" x14ac:dyDescent="0.3">
      <c r="R194" s="4"/>
      <c r="T194" s="4"/>
      <c r="U194" s="4"/>
    </row>
    <row r="195" spans="18:21" ht="15.75" customHeight="1" x14ac:dyDescent="0.3">
      <c r="R195" s="4"/>
      <c r="T195" s="4"/>
      <c r="U195" s="4"/>
    </row>
    <row r="196" spans="18:21" ht="15.75" customHeight="1" x14ac:dyDescent="0.3">
      <c r="R196" s="4"/>
      <c r="T196" s="4"/>
      <c r="U196" s="4"/>
    </row>
    <row r="197" spans="18:21" ht="15.75" customHeight="1" x14ac:dyDescent="0.3">
      <c r="R197" s="4"/>
      <c r="T197" s="4"/>
      <c r="U197" s="4"/>
    </row>
    <row r="198" spans="18:21" ht="15.75" customHeight="1" x14ac:dyDescent="0.3">
      <c r="R198" s="4"/>
      <c r="T198" s="4"/>
      <c r="U198" s="4"/>
    </row>
    <row r="199" spans="18:21" ht="15.75" customHeight="1" x14ac:dyDescent="0.3">
      <c r="R199" s="4"/>
      <c r="T199" s="4"/>
      <c r="U199" s="4"/>
    </row>
    <row r="200" spans="18:21" ht="15.75" customHeight="1" x14ac:dyDescent="0.3">
      <c r="R200" s="4"/>
      <c r="T200" s="4"/>
      <c r="U200" s="4"/>
    </row>
    <row r="201" spans="18:21" ht="15.75" customHeight="1" x14ac:dyDescent="0.3">
      <c r="R201" s="4"/>
      <c r="T201" s="4"/>
      <c r="U201" s="4"/>
    </row>
    <row r="202" spans="18:21" ht="15.75" customHeight="1" x14ac:dyDescent="0.3">
      <c r="R202" s="4"/>
      <c r="T202" s="4"/>
      <c r="U202" s="4"/>
    </row>
    <row r="203" spans="18:21" ht="15.75" customHeight="1" x14ac:dyDescent="0.3">
      <c r="R203" s="4"/>
      <c r="T203" s="4"/>
      <c r="U203" s="4"/>
    </row>
    <row r="204" spans="18:21" ht="15.75" customHeight="1" x14ac:dyDescent="0.3">
      <c r="R204" s="4"/>
      <c r="T204" s="4"/>
      <c r="U204" s="4"/>
    </row>
    <row r="205" spans="18:21" ht="15.75" customHeight="1" x14ac:dyDescent="0.3">
      <c r="R205" s="4"/>
      <c r="T205" s="4"/>
      <c r="U205" s="4"/>
    </row>
    <row r="206" spans="18:21" ht="15.75" customHeight="1" x14ac:dyDescent="0.3">
      <c r="R206" s="4"/>
      <c r="T206" s="4"/>
      <c r="U206" s="4"/>
    </row>
    <row r="207" spans="18:21" ht="15.75" customHeight="1" x14ac:dyDescent="0.3">
      <c r="R207" s="4"/>
      <c r="T207" s="4"/>
      <c r="U207" s="4"/>
    </row>
    <row r="208" spans="18:21" ht="15.75" customHeight="1" x14ac:dyDescent="0.3">
      <c r="R208" s="4"/>
      <c r="T208" s="4"/>
      <c r="U208" s="4"/>
    </row>
    <row r="209" spans="18:21" ht="15.75" customHeight="1" x14ac:dyDescent="0.3">
      <c r="R209" s="4"/>
      <c r="T209" s="4"/>
      <c r="U209" s="4"/>
    </row>
    <row r="210" spans="18:21" ht="15.75" customHeight="1" x14ac:dyDescent="0.3">
      <c r="R210" s="4"/>
      <c r="T210" s="4"/>
      <c r="U210" s="4"/>
    </row>
    <row r="211" spans="18:21" ht="15.75" customHeight="1" x14ac:dyDescent="0.3">
      <c r="R211" s="4"/>
      <c r="T211" s="4"/>
      <c r="U211" s="4"/>
    </row>
    <row r="212" spans="18:21" ht="15.75" customHeight="1" x14ac:dyDescent="0.3">
      <c r="R212" s="4"/>
      <c r="T212" s="4"/>
      <c r="U212" s="4"/>
    </row>
    <row r="213" spans="18:21" ht="15.75" customHeight="1" x14ac:dyDescent="0.3">
      <c r="R213" s="4"/>
      <c r="T213" s="4"/>
      <c r="U213" s="4"/>
    </row>
    <row r="214" spans="18:21" ht="15.75" customHeight="1" x14ac:dyDescent="0.3">
      <c r="R214" s="4"/>
      <c r="T214" s="4"/>
      <c r="U214" s="4"/>
    </row>
    <row r="215" spans="18:21" ht="15.75" customHeight="1" x14ac:dyDescent="0.3">
      <c r="R215" s="4"/>
      <c r="T215" s="4"/>
      <c r="U215" s="4"/>
    </row>
    <row r="216" spans="18:21" ht="15.75" customHeight="1" x14ac:dyDescent="0.3">
      <c r="R216" s="4"/>
      <c r="T216" s="4"/>
      <c r="U216" s="4"/>
    </row>
    <row r="217" spans="18:21" ht="15.75" customHeight="1" x14ac:dyDescent="0.3">
      <c r="R217" s="4"/>
      <c r="T217" s="4"/>
      <c r="U217" s="4"/>
    </row>
    <row r="218" spans="18:21" ht="15.75" customHeight="1" x14ac:dyDescent="0.3">
      <c r="R218" s="4"/>
      <c r="T218" s="4"/>
      <c r="U218" s="4"/>
    </row>
    <row r="219" spans="18:21" ht="15.75" customHeight="1" x14ac:dyDescent="0.3">
      <c r="R219" s="4"/>
      <c r="T219" s="4"/>
      <c r="U219" s="4"/>
    </row>
    <row r="220" spans="18:21" ht="15.75" customHeight="1" x14ac:dyDescent="0.3">
      <c r="R220" s="4"/>
      <c r="T220" s="4"/>
      <c r="U220" s="4"/>
    </row>
    <row r="221" spans="18:21" ht="15.75" customHeight="1" x14ac:dyDescent="0.3">
      <c r="R221" s="4"/>
      <c r="T221" s="4"/>
      <c r="U221" s="4"/>
    </row>
    <row r="222" spans="18:21" ht="15.75" customHeight="1" x14ac:dyDescent="0.3">
      <c r="R222" s="4"/>
      <c r="T222" s="4"/>
      <c r="U222" s="4"/>
    </row>
    <row r="223" spans="18:21" ht="15.75" customHeight="1" x14ac:dyDescent="0.3">
      <c r="R223" s="4"/>
      <c r="T223" s="4"/>
      <c r="U223" s="4"/>
    </row>
    <row r="224" spans="18:21" ht="15.75" customHeight="1" x14ac:dyDescent="0.3">
      <c r="R224" s="4"/>
      <c r="T224" s="4"/>
      <c r="U224" s="4"/>
    </row>
    <row r="225" spans="18:21" ht="15.75" customHeight="1" x14ac:dyDescent="0.3">
      <c r="R225" s="4"/>
      <c r="T225" s="4"/>
      <c r="U225" s="4"/>
    </row>
    <row r="226" spans="18:21" ht="15.75" customHeight="1" x14ac:dyDescent="0.3">
      <c r="R226" s="4"/>
      <c r="T226" s="4"/>
      <c r="U226" s="4"/>
    </row>
    <row r="227" spans="18:21" ht="15.75" customHeight="1" x14ac:dyDescent="0.3">
      <c r="R227" s="4"/>
      <c r="T227" s="4"/>
      <c r="U227" s="4"/>
    </row>
    <row r="228" spans="18:21" ht="15.75" customHeight="1" x14ac:dyDescent="0.3">
      <c r="R228" s="4"/>
      <c r="T228" s="4"/>
      <c r="U228" s="4"/>
    </row>
    <row r="229" spans="18:21" ht="15.75" customHeight="1" x14ac:dyDescent="0.3">
      <c r="R229" s="4"/>
      <c r="T229" s="4"/>
      <c r="U229" s="4"/>
    </row>
    <row r="230" spans="18:21" ht="15.75" customHeight="1" x14ac:dyDescent="0.3">
      <c r="R230" s="4"/>
      <c r="T230" s="4"/>
      <c r="U230" s="4"/>
    </row>
    <row r="231" spans="18:21" ht="15.75" customHeight="1" x14ac:dyDescent="0.3">
      <c r="R231" s="4"/>
      <c r="T231" s="4"/>
      <c r="U231" s="4"/>
    </row>
    <row r="232" spans="18:21" ht="15.75" customHeight="1" x14ac:dyDescent="0.3">
      <c r="R232" s="4"/>
      <c r="T232" s="4"/>
      <c r="U232" s="4"/>
    </row>
    <row r="233" spans="18:21" ht="15.75" customHeight="1" x14ac:dyDescent="0.3">
      <c r="R233" s="4"/>
      <c r="T233" s="4"/>
      <c r="U233" s="4"/>
    </row>
    <row r="234" spans="18:21" ht="15.75" customHeight="1" x14ac:dyDescent="0.3">
      <c r="R234" s="4"/>
      <c r="T234" s="4"/>
      <c r="U234" s="4"/>
    </row>
    <row r="235" spans="18:21" ht="15.75" customHeight="1" x14ac:dyDescent="0.3">
      <c r="R235" s="4"/>
      <c r="T235" s="4"/>
      <c r="U235" s="4"/>
    </row>
    <row r="236" spans="18:21" ht="15.75" customHeight="1" x14ac:dyDescent="0.3">
      <c r="R236" s="4"/>
      <c r="T236" s="4"/>
      <c r="U236" s="4"/>
    </row>
    <row r="237" spans="18:21" ht="15.75" customHeight="1" x14ac:dyDescent="0.3">
      <c r="R237" s="4"/>
      <c r="T237" s="4"/>
      <c r="U237" s="4"/>
    </row>
    <row r="238" spans="18:21" ht="15.75" customHeight="1" x14ac:dyDescent="0.3">
      <c r="R238" s="4"/>
      <c r="T238" s="4"/>
      <c r="U238" s="4"/>
    </row>
    <row r="239" spans="18:21" ht="15.75" customHeight="1" x14ac:dyDescent="0.3">
      <c r="R239" s="4"/>
      <c r="T239" s="4"/>
      <c r="U239" s="4"/>
    </row>
    <row r="240" spans="18:21" ht="15.75" customHeight="1" x14ac:dyDescent="0.3">
      <c r="R240" s="4"/>
      <c r="T240" s="4"/>
      <c r="U240" s="4"/>
    </row>
    <row r="241" spans="18:21" ht="15.75" customHeight="1" x14ac:dyDescent="0.3">
      <c r="R241" s="4"/>
      <c r="T241" s="4"/>
      <c r="U241" s="4"/>
    </row>
    <row r="242" spans="18:21" ht="15.75" customHeight="1" x14ac:dyDescent="0.3">
      <c r="R242" s="4"/>
      <c r="T242" s="4"/>
      <c r="U242" s="4"/>
    </row>
    <row r="243" spans="18:21" ht="15.75" customHeight="1" x14ac:dyDescent="0.3">
      <c r="R243" s="4"/>
      <c r="T243" s="4"/>
      <c r="U243" s="4"/>
    </row>
    <row r="244" spans="18:21" ht="15.75" customHeight="1" x14ac:dyDescent="0.3">
      <c r="R244" s="4"/>
      <c r="T244" s="4"/>
      <c r="U244" s="4"/>
    </row>
    <row r="245" spans="18:21" ht="15.75" customHeight="1" x14ac:dyDescent="0.3">
      <c r="R245" s="4"/>
      <c r="T245" s="4"/>
      <c r="U245" s="4"/>
    </row>
    <row r="246" spans="18:21" ht="15.75" customHeight="1" x14ac:dyDescent="0.3">
      <c r="R246" s="4"/>
      <c r="T246" s="4"/>
      <c r="U246" s="4"/>
    </row>
    <row r="247" spans="18:21" ht="15.75" customHeight="1" x14ac:dyDescent="0.3">
      <c r="R247" s="4"/>
      <c r="T247" s="4"/>
      <c r="U247" s="4"/>
    </row>
    <row r="248" spans="18:21" ht="15.75" customHeight="1" x14ac:dyDescent="0.3">
      <c r="R248" s="4"/>
      <c r="T248" s="4"/>
      <c r="U248" s="4"/>
    </row>
    <row r="249" spans="18:21" ht="15.75" customHeight="1" x14ac:dyDescent="0.3">
      <c r="R249" s="4"/>
      <c r="T249" s="4"/>
      <c r="U249" s="4"/>
    </row>
    <row r="250" spans="18:21" ht="15.75" customHeight="1" x14ac:dyDescent="0.3">
      <c r="R250" s="4"/>
      <c r="T250" s="4"/>
      <c r="U250" s="4"/>
    </row>
    <row r="251" spans="18:21" ht="15.75" customHeight="1" x14ac:dyDescent="0.3">
      <c r="R251" s="4"/>
      <c r="T251" s="4"/>
      <c r="U251" s="4"/>
    </row>
    <row r="252" spans="18:21" ht="15.75" customHeight="1" x14ac:dyDescent="0.3">
      <c r="R252" s="4"/>
      <c r="T252" s="4"/>
      <c r="U252" s="4"/>
    </row>
    <row r="253" spans="18:21" ht="15.75" customHeight="1" x14ac:dyDescent="0.3">
      <c r="R253" s="4"/>
      <c r="T253" s="4"/>
      <c r="U253" s="4"/>
    </row>
    <row r="254" spans="18:21" ht="15.75" customHeight="1" x14ac:dyDescent="0.3">
      <c r="R254" s="4"/>
      <c r="T254" s="4"/>
      <c r="U254" s="4"/>
    </row>
    <row r="255" spans="18:21" ht="15.75" customHeight="1" x14ac:dyDescent="0.3">
      <c r="R255" s="4"/>
      <c r="T255" s="4"/>
      <c r="U255" s="4"/>
    </row>
    <row r="256" spans="18:21" ht="15.75" customHeight="1" x14ac:dyDescent="0.3">
      <c r="R256" s="4"/>
      <c r="T256" s="4"/>
      <c r="U256" s="4"/>
    </row>
    <row r="257" spans="18:21" ht="15.75" customHeight="1" x14ac:dyDescent="0.3">
      <c r="R257" s="4"/>
      <c r="T257" s="4"/>
      <c r="U257" s="4"/>
    </row>
    <row r="258" spans="18:21" ht="15.75" customHeight="1" x14ac:dyDescent="0.3">
      <c r="R258" s="4"/>
      <c r="T258" s="4"/>
      <c r="U258" s="4"/>
    </row>
    <row r="259" spans="18:21" ht="15.75" customHeight="1" x14ac:dyDescent="0.3">
      <c r="R259" s="4"/>
      <c r="T259" s="4"/>
      <c r="U259" s="4"/>
    </row>
    <row r="260" spans="18:21" ht="15.75" customHeight="1" x14ac:dyDescent="0.3">
      <c r="R260" s="4"/>
      <c r="T260" s="4"/>
      <c r="U260" s="4"/>
    </row>
    <row r="261" spans="18:21" ht="15.75" customHeight="1" x14ac:dyDescent="0.3">
      <c r="R261" s="4"/>
      <c r="T261" s="4"/>
      <c r="U261" s="4"/>
    </row>
    <row r="262" spans="18:21" ht="15.75" customHeight="1" x14ac:dyDescent="0.3">
      <c r="R262" s="4"/>
      <c r="T262" s="4"/>
      <c r="U262" s="4"/>
    </row>
    <row r="263" spans="18:21" ht="15.75" customHeight="1" x14ac:dyDescent="0.3">
      <c r="R263" s="4"/>
      <c r="T263" s="4"/>
      <c r="U263" s="4"/>
    </row>
    <row r="264" spans="18:21" ht="15.75" customHeight="1" x14ac:dyDescent="0.3">
      <c r="R264" s="4"/>
      <c r="T264" s="4"/>
      <c r="U264" s="4"/>
    </row>
    <row r="265" spans="18:21" ht="15.75" customHeight="1" x14ac:dyDescent="0.3">
      <c r="R265" s="4"/>
      <c r="T265" s="4"/>
      <c r="U265" s="4"/>
    </row>
    <row r="266" spans="18:21" ht="15.75" customHeight="1" x14ac:dyDescent="0.3">
      <c r="R266" s="4"/>
      <c r="T266" s="4"/>
      <c r="U266" s="4"/>
    </row>
    <row r="267" spans="18:21" ht="15.75" customHeight="1" x14ac:dyDescent="0.3">
      <c r="R267" s="4"/>
      <c r="T267" s="4"/>
      <c r="U267" s="4"/>
    </row>
    <row r="268" spans="18:21" ht="15.75" customHeight="1" x14ac:dyDescent="0.3">
      <c r="R268" s="4"/>
      <c r="T268" s="4"/>
      <c r="U268" s="4"/>
    </row>
    <row r="269" spans="18:21" ht="15.75" customHeight="1" x14ac:dyDescent="0.3">
      <c r="R269" s="4"/>
      <c r="T269" s="4"/>
      <c r="U269" s="4"/>
    </row>
    <row r="270" spans="18:21" ht="15.75" customHeight="1" x14ac:dyDescent="0.3">
      <c r="R270" s="4"/>
      <c r="T270" s="4"/>
      <c r="U270" s="4"/>
    </row>
    <row r="271" spans="18:21" ht="15.75" customHeight="1" x14ac:dyDescent="0.3">
      <c r="R271" s="4"/>
      <c r="T271" s="4"/>
      <c r="U271" s="4"/>
    </row>
    <row r="272" spans="18:21" ht="15.75" customHeight="1" x14ac:dyDescent="0.3">
      <c r="R272" s="4"/>
      <c r="T272" s="4"/>
      <c r="U272" s="4"/>
    </row>
    <row r="273" spans="18:21" ht="15.75" customHeight="1" x14ac:dyDescent="0.3">
      <c r="R273" s="4"/>
      <c r="T273" s="4"/>
      <c r="U273" s="4"/>
    </row>
    <row r="274" spans="18:21" ht="15.75" customHeight="1" x14ac:dyDescent="0.3">
      <c r="R274" s="4"/>
      <c r="T274" s="4"/>
      <c r="U274" s="4"/>
    </row>
    <row r="275" spans="18:21" ht="15.75" customHeight="1" x14ac:dyDescent="0.3">
      <c r="R275" s="4"/>
      <c r="T275" s="4"/>
      <c r="U275" s="4"/>
    </row>
    <row r="276" spans="18:21" ht="15.75" customHeight="1" x14ac:dyDescent="0.3">
      <c r="R276" s="4"/>
      <c r="T276" s="4"/>
      <c r="U276" s="4"/>
    </row>
    <row r="277" spans="18:21" ht="15.75" customHeight="1" x14ac:dyDescent="0.3">
      <c r="R277" s="4"/>
      <c r="T277" s="4"/>
      <c r="U277" s="4"/>
    </row>
    <row r="278" spans="18:21" ht="15.75" customHeight="1" x14ac:dyDescent="0.3">
      <c r="R278" s="4"/>
      <c r="T278" s="4"/>
      <c r="U278" s="4"/>
    </row>
    <row r="279" spans="18:21" ht="15.75" customHeight="1" x14ac:dyDescent="0.3">
      <c r="R279" s="4"/>
      <c r="T279" s="4"/>
      <c r="U279" s="4"/>
    </row>
    <row r="280" spans="18:21" ht="15.75" customHeight="1" x14ac:dyDescent="0.3">
      <c r="R280" s="4"/>
      <c r="T280" s="4"/>
      <c r="U280" s="4"/>
    </row>
    <row r="281" spans="18:21" ht="15.75" customHeight="1" x14ac:dyDescent="0.3">
      <c r="R281" s="4"/>
      <c r="T281" s="4"/>
      <c r="U281" s="4"/>
    </row>
    <row r="282" spans="18:21" ht="15.75" customHeight="1" x14ac:dyDescent="0.3">
      <c r="R282" s="4"/>
      <c r="T282" s="4"/>
      <c r="U282" s="4"/>
    </row>
    <row r="283" spans="18:21" ht="15.75" customHeight="1" x14ac:dyDescent="0.3">
      <c r="R283" s="4"/>
      <c r="T283" s="4"/>
      <c r="U283" s="4"/>
    </row>
    <row r="284" spans="18:21" ht="15.75" customHeight="1" x14ac:dyDescent="0.3">
      <c r="R284" s="4"/>
      <c r="T284" s="4"/>
      <c r="U284" s="4"/>
    </row>
    <row r="285" spans="18:21" ht="15.75" customHeight="1" x14ac:dyDescent="0.3">
      <c r="R285" s="4"/>
      <c r="T285" s="4"/>
      <c r="U285" s="4"/>
    </row>
    <row r="286" spans="18:21" ht="15.75" customHeight="1" x14ac:dyDescent="0.3">
      <c r="R286" s="4"/>
      <c r="T286" s="4"/>
      <c r="U286" s="4"/>
    </row>
    <row r="287" spans="18:21" ht="15.75" customHeight="1" x14ac:dyDescent="0.3">
      <c r="R287" s="4"/>
      <c r="T287" s="4"/>
      <c r="U287" s="4"/>
    </row>
    <row r="288" spans="18:21" ht="15.75" customHeight="1" x14ac:dyDescent="0.3">
      <c r="R288" s="4"/>
      <c r="T288" s="4"/>
      <c r="U288" s="4"/>
    </row>
    <row r="289" spans="18:21" ht="15.75" customHeight="1" x14ac:dyDescent="0.3">
      <c r="R289" s="4"/>
      <c r="T289" s="4"/>
      <c r="U289" s="4"/>
    </row>
    <row r="290" spans="18:21" ht="15.75" customHeight="1" x14ac:dyDescent="0.3">
      <c r="R290" s="4"/>
      <c r="T290" s="4"/>
      <c r="U290" s="4"/>
    </row>
    <row r="291" spans="18:21" ht="15.75" customHeight="1" x14ac:dyDescent="0.3">
      <c r="R291" s="4"/>
      <c r="T291" s="4"/>
      <c r="U291" s="4"/>
    </row>
    <row r="292" spans="18:21" ht="15.75" customHeight="1" x14ac:dyDescent="0.3">
      <c r="R292" s="4"/>
      <c r="T292" s="4"/>
      <c r="U292" s="4"/>
    </row>
    <row r="293" spans="18:21" ht="15.75" customHeight="1" x14ac:dyDescent="0.3">
      <c r="R293" s="4"/>
      <c r="T293" s="4"/>
      <c r="U293" s="4"/>
    </row>
    <row r="294" spans="18:21" ht="15.75" customHeight="1" x14ac:dyDescent="0.3">
      <c r="R294" s="4"/>
      <c r="T294" s="4"/>
      <c r="U294" s="4"/>
    </row>
    <row r="295" spans="18:21" ht="15.75" customHeight="1" x14ac:dyDescent="0.3">
      <c r="R295" s="4"/>
      <c r="T295" s="4"/>
      <c r="U295" s="4"/>
    </row>
    <row r="296" spans="18:21" ht="15.75" customHeight="1" x14ac:dyDescent="0.3">
      <c r="R296" s="4"/>
      <c r="T296" s="4"/>
      <c r="U296" s="4"/>
    </row>
    <row r="297" spans="18:21" ht="15.75" customHeight="1" x14ac:dyDescent="0.3">
      <c r="R297" s="4"/>
      <c r="T297" s="4"/>
      <c r="U297" s="4"/>
    </row>
    <row r="298" spans="18:21" ht="15.75" customHeight="1" x14ac:dyDescent="0.3">
      <c r="R298" s="4"/>
      <c r="T298" s="4"/>
      <c r="U298" s="4"/>
    </row>
    <row r="299" spans="18:21" ht="15.75" customHeight="1" x14ac:dyDescent="0.3">
      <c r="R299" s="4"/>
      <c r="T299" s="4"/>
      <c r="U299" s="4"/>
    </row>
    <row r="300" spans="18:21" ht="15.75" customHeight="1" x14ac:dyDescent="0.3">
      <c r="R300" s="4"/>
      <c r="T300" s="4"/>
      <c r="U300" s="4"/>
    </row>
    <row r="301" spans="18:21" ht="15.75" customHeight="1" x14ac:dyDescent="0.3">
      <c r="R301" s="4"/>
      <c r="T301" s="4"/>
      <c r="U301" s="4"/>
    </row>
    <row r="302" spans="18:21" ht="15.75" customHeight="1" x14ac:dyDescent="0.3">
      <c r="R302" s="4"/>
      <c r="T302" s="4"/>
      <c r="U302" s="4"/>
    </row>
    <row r="303" spans="18:21" ht="15.75" customHeight="1" x14ac:dyDescent="0.3">
      <c r="R303" s="4"/>
      <c r="T303" s="4"/>
      <c r="U303" s="4"/>
    </row>
    <row r="304" spans="18:21" ht="15.75" customHeight="1" x14ac:dyDescent="0.3">
      <c r="R304" s="4"/>
      <c r="T304" s="4"/>
      <c r="U304" s="4"/>
    </row>
    <row r="305" spans="18:21" ht="15.75" customHeight="1" x14ac:dyDescent="0.3">
      <c r="R305" s="4"/>
      <c r="T305" s="4"/>
      <c r="U305" s="4"/>
    </row>
    <row r="306" spans="18:21" ht="15.75" customHeight="1" x14ac:dyDescent="0.3">
      <c r="R306" s="4"/>
      <c r="T306" s="4"/>
      <c r="U306" s="4"/>
    </row>
    <row r="307" spans="18:21" ht="15.75" customHeight="1" x14ac:dyDescent="0.3">
      <c r="R307" s="4"/>
      <c r="T307" s="4"/>
      <c r="U307" s="4"/>
    </row>
    <row r="308" spans="18:21" ht="15.75" customHeight="1" x14ac:dyDescent="0.3">
      <c r="R308" s="4"/>
      <c r="T308" s="4"/>
      <c r="U308" s="4"/>
    </row>
    <row r="309" spans="18:21" ht="15.75" customHeight="1" x14ac:dyDescent="0.3">
      <c r="R309" s="4"/>
      <c r="T309" s="4"/>
      <c r="U309" s="4"/>
    </row>
    <row r="310" spans="18:21" ht="15.75" customHeight="1" x14ac:dyDescent="0.3">
      <c r="R310" s="4"/>
      <c r="T310" s="4"/>
      <c r="U310" s="4"/>
    </row>
    <row r="311" spans="18:21" ht="15.75" customHeight="1" x14ac:dyDescent="0.3">
      <c r="R311" s="4"/>
      <c r="T311" s="4"/>
      <c r="U311" s="4"/>
    </row>
    <row r="312" spans="18:21" ht="15.75" customHeight="1" x14ac:dyDescent="0.3">
      <c r="R312" s="4"/>
      <c r="T312" s="4"/>
      <c r="U312" s="4"/>
    </row>
    <row r="313" spans="18:21" ht="15.75" customHeight="1" x14ac:dyDescent="0.3">
      <c r="R313" s="4"/>
      <c r="T313" s="4"/>
      <c r="U313" s="4"/>
    </row>
    <row r="314" spans="18:21" ht="15.75" customHeight="1" x14ac:dyDescent="0.3">
      <c r="R314" s="4"/>
      <c r="T314" s="4"/>
      <c r="U314" s="4"/>
    </row>
    <row r="315" spans="18:21" ht="15.75" customHeight="1" x14ac:dyDescent="0.3">
      <c r="R315" s="4"/>
      <c r="T315" s="4"/>
      <c r="U315" s="4"/>
    </row>
    <row r="316" spans="18:21" ht="15.75" customHeight="1" x14ac:dyDescent="0.3">
      <c r="R316" s="4"/>
      <c r="T316" s="4"/>
      <c r="U316" s="4"/>
    </row>
    <row r="317" spans="18:21" ht="15.75" customHeight="1" x14ac:dyDescent="0.3">
      <c r="R317" s="4"/>
      <c r="T317" s="4"/>
      <c r="U317" s="4"/>
    </row>
    <row r="318" spans="18:21" ht="15.75" customHeight="1" x14ac:dyDescent="0.3">
      <c r="R318" s="4"/>
      <c r="T318" s="4"/>
      <c r="U318" s="4"/>
    </row>
    <row r="319" spans="18:21" ht="15.75" customHeight="1" x14ac:dyDescent="0.3">
      <c r="R319" s="4"/>
      <c r="T319" s="4"/>
      <c r="U319" s="4"/>
    </row>
    <row r="320" spans="18:21" ht="15.75" customHeight="1" x14ac:dyDescent="0.3">
      <c r="R320" s="4"/>
      <c r="T320" s="4"/>
      <c r="U320" s="4"/>
    </row>
    <row r="321" spans="18:21" ht="15.75" customHeight="1" x14ac:dyDescent="0.3">
      <c r="R321" s="4"/>
      <c r="T321" s="4"/>
      <c r="U321" s="4"/>
    </row>
    <row r="322" spans="18:21" ht="15.75" customHeight="1" x14ac:dyDescent="0.3">
      <c r="R322" s="4"/>
      <c r="T322" s="4"/>
      <c r="U322" s="4"/>
    </row>
    <row r="323" spans="18:21" ht="15.75" customHeight="1" x14ac:dyDescent="0.3">
      <c r="R323" s="4"/>
      <c r="T323" s="4"/>
      <c r="U323" s="4"/>
    </row>
    <row r="324" spans="18:21" ht="15.75" customHeight="1" x14ac:dyDescent="0.3">
      <c r="R324" s="4"/>
      <c r="T324" s="4"/>
      <c r="U324" s="4"/>
    </row>
    <row r="325" spans="18:21" ht="15.75" customHeight="1" x14ac:dyDescent="0.3">
      <c r="R325" s="4"/>
      <c r="T325" s="4"/>
      <c r="U325" s="4"/>
    </row>
    <row r="326" spans="18:21" ht="15.75" customHeight="1" x14ac:dyDescent="0.3">
      <c r="R326" s="4"/>
      <c r="T326" s="4"/>
      <c r="U326" s="4"/>
    </row>
    <row r="327" spans="18:21" ht="15.75" customHeight="1" x14ac:dyDescent="0.3">
      <c r="R327" s="4"/>
      <c r="T327" s="4"/>
      <c r="U327" s="4"/>
    </row>
    <row r="328" spans="18:21" ht="15.75" customHeight="1" x14ac:dyDescent="0.3">
      <c r="R328" s="4"/>
      <c r="T328" s="4"/>
      <c r="U328" s="4"/>
    </row>
    <row r="329" spans="18:21" ht="15.75" customHeight="1" x14ac:dyDescent="0.3">
      <c r="R329" s="4"/>
      <c r="T329" s="4"/>
      <c r="U329" s="4"/>
    </row>
    <row r="330" spans="18:21" ht="15.75" customHeight="1" x14ac:dyDescent="0.3">
      <c r="R330" s="4"/>
      <c r="T330" s="4"/>
      <c r="U330" s="4"/>
    </row>
    <row r="331" spans="18:21" ht="15.75" customHeight="1" x14ac:dyDescent="0.3">
      <c r="R331" s="4"/>
      <c r="T331" s="4"/>
      <c r="U331" s="4"/>
    </row>
    <row r="332" spans="18:21" ht="15.75" customHeight="1" x14ac:dyDescent="0.3">
      <c r="R332" s="4"/>
      <c r="T332" s="4"/>
      <c r="U332" s="4"/>
    </row>
    <row r="333" spans="18:21" ht="15.75" customHeight="1" x14ac:dyDescent="0.3">
      <c r="R333" s="4"/>
      <c r="T333" s="4"/>
      <c r="U333" s="4"/>
    </row>
    <row r="334" spans="18:21" ht="15.75" customHeight="1" x14ac:dyDescent="0.3">
      <c r="R334" s="4"/>
      <c r="T334" s="4"/>
      <c r="U334" s="4"/>
    </row>
    <row r="335" spans="18:21" ht="15.75" customHeight="1" x14ac:dyDescent="0.3">
      <c r="R335" s="4"/>
      <c r="T335" s="4"/>
      <c r="U335" s="4"/>
    </row>
    <row r="336" spans="18:21" ht="15.75" customHeight="1" x14ac:dyDescent="0.3">
      <c r="R336" s="4"/>
      <c r="T336" s="4"/>
      <c r="U336" s="4"/>
    </row>
    <row r="337" spans="18:21" ht="15.75" customHeight="1" x14ac:dyDescent="0.3">
      <c r="R337" s="4"/>
      <c r="T337" s="4"/>
      <c r="U337" s="4"/>
    </row>
    <row r="338" spans="18:21" ht="15.75" customHeight="1" x14ac:dyDescent="0.3">
      <c r="R338" s="4"/>
      <c r="T338" s="4"/>
      <c r="U338" s="4"/>
    </row>
    <row r="339" spans="18:21" ht="15.75" customHeight="1" x14ac:dyDescent="0.3">
      <c r="R339" s="4"/>
      <c r="T339" s="4"/>
      <c r="U339" s="4"/>
    </row>
    <row r="340" spans="18:21" ht="15.75" customHeight="1" x14ac:dyDescent="0.3">
      <c r="R340" s="4"/>
      <c r="T340" s="4"/>
      <c r="U340" s="4"/>
    </row>
    <row r="341" spans="18:21" ht="15.75" customHeight="1" x14ac:dyDescent="0.3">
      <c r="R341" s="4"/>
      <c r="T341" s="4"/>
      <c r="U341" s="4"/>
    </row>
    <row r="342" spans="18:21" ht="15.75" customHeight="1" x14ac:dyDescent="0.3">
      <c r="R342" s="4"/>
      <c r="T342" s="4"/>
      <c r="U342" s="4"/>
    </row>
    <row r="343" spans="18:21" ht="15.75" customHeight="1" x14ac:dyDescent="0.3">
      <c r="R343" s="4"/>
      <c r="T343" s="4"/>
      <c r="U343" s="4"/>
    </row>
    <row r="344" spans="18:21" ht="15.75" customHeight="1" x14ac:dyDescent="0.3">
      <c r="R344" s="4"/>
      <c r="T344" s="4"/>
      <c r="U344" s="4"/>
    </row>
    <row r="345" spans="18:21" ht="15.75" customHeight="1" x14ac:dyDescent="0.3">
      <c r="R345" s="4"/>
      <c r="T345" s="4"/>
      <c r="U345" s="4"/>
    </row>
    <row r="346" spans="18:21" ht="15.75" customHeight="1" x14ac:dyDescent="0.3">
      <c r="R346" s="4"/>
      <c r="T346" s="4"/>
      <c r="U346" s="4"/>
    </row>
    <row r="347" spans="18:21" ht="15.75" customHeight="1" x14ac:dyDescent="0.3">
      <c r="R347" s="4"/>
      <c r="T347" s="4"/>
      <c r="U347" s="4"/>
    </row>
    <row r="348" spans="18:21" ht="15.75" customHeight="1" x14ac:dyDescent="0.3">
      <c r="R348" s="4"/>
      <c r="T348" s="4"/>
      <c r="U348" s="4"/>
    </row>
    <row r="349" spans="18:21" ht="15.75" customHeight="1" x14ac:dyDescent="0.3">
      <c r="R349" s="4"/>
      <c r="T349" s="4"/>
      <c r="U349" s="4"/>
    </row>
    <row r="350" spans="18:21" ht="15.75" customHeight="1" x14ac:dyDescent="0.3">
      <c r="R350" s="4"/>
      <c r="T350" s="4"/>
      <c r="U350" s="4"/>
    </row>
    <row r="351" spans="18:21" ht="15.75" customHeight="1" x14ac:dyDescent="0.3">
      <c r="R351" s="4"/>
      <c r="T351" s="4"/>
      <c r="U351" s="4"/>
    </row>
    <row r="352" spans="18:21" ht="15.75" customHeight="1" x14ac:dyDescent="0.3">
      <c r="R352" s="4"/>
      <c r="T352" s="4"/>
      <c r="U352" s="4"/>
    </row>
    <row r="353" spans="18:21" ht="15.75" customHeight="1" x14ac:dyDescent="0.3">
      <c r="R353" s="4"/>
      <c r="T353" s="4"/>
      <c r="U353" s="4"/>
    </row>
    <row r="354" spans="18:21" ht="15.75" customHeight="1" x14ac:dyDescent="0.3">
      <c r="R354" s="4"/>
      <c r="T354" s="4"/>
      <c r="U354" s="4"/>
    </row>
    <row r="355" spans="18:21" ht="15.75" customHeight="1" x14ac:dyDescent="0.3">
      <c r="R355" s="4"/>
      <c r="T355" s="4"/>
      <c r="U355" s="4"/>
    </row>
    <row r="356" spans="18:21" ht="15.75" customHeight="1" x14ac:dyDescent="0.3">
      <c r="R356" s="4"/>
      <c r="T356" s="4"/>
      <c r="U356" s="4"/>
    </row>
    <row r="357" spans="18:21" ht="15.75" customHeight="1" x14ac:dyDescent="0.3">
      <c r="R357" s="4"/>
      <c r="T357" s="4"/>
      <c r="U357" s="4"/>
    </row>
    <row r="358" spans="18:21" ht="15.75" customHeight="1" x14ac:dyDescent="0.3">
      <c r="R358" s="4"/>
      <c r="T358" s="4"/>
      <c r="U358" s="4"/>
    </row>
    <row r="359" spans="18:21" ht="15.75" customHeight="1" x14ac:dyDescent="0.3">
      <c r="R359" s="4"/>
      <c r="T359" s="4"/>
      <c r="U359" s="4"/>
    </row>
    <row r="360" spans="18:21" ht="15.75" customHeight="1" x14ac:dyDescent="0.3">
      <c r="R360" s="4"/>
      <c r="T360" s="4"/>
      <c r="U360" s="4"/>
    </row>
    <row r="361" spans="18:21" ht="15.75" customHeight="1" x14ac:dyDescent="0.3">
      <c r="R361" s="4"/>
      <c r="T361" s="4"/>
      <c r="U361" s="4"/>
    </row>
    <row r="362" spans="18:21" ht="15.75" customHeight="1" x14ac:dyDescent="0.3">
      <c r="R362" s="4"/>
      <c r="T362" s="4"/>
      <c r="U362" s="4"/>
    </row>
    <row r="363" spans="18:21" ht="15.75" customHeight="1" x14ac:dyDescent="0.3">
      <c r="R363" s="4"/>
      <c r="T363" s="4"/>
      <c r="U363" s="4"/>
    </row>
    <row r="364" spans="18:21" ht="15.75" customHeight="1" x14ac:dyDescent="0.3">
      <c r="R364" s="4"/>
      <c r="T364" s="4"/>
      <c r="U364" s="4"/>
    </row>
    <row r="365" spans="18:21" ht="15.75" customHeight="1" x14ac:dyDescent="0.3">
      <c r="R365" s="4"/>
      <c r="T365" s="4"/>
      <c r="U365" s="4"/>
    </row>
    <row r="366" spans="18:21" ht="15.75" customHeight="1" x14ac:dyDescent="0.3">
      <c r="R366" s="4"/>
      <c r="T366" s="4"/>
      <c r="U366" s="4"/>
    </row>
    <row r="367" spans="18:21" ht="15.75" customHeight="1" x14ac:dyDescent="0.3">
      <c r="R367" s="4"/>
      <c r="T367" s="4"/>
      <c r="U367" s="4"/>
    </row>
    <row r="368" spans="18:21" ht="15.75" customHeight="1" x14ac:dyDescent="0.3">
      <c r="R368" s="4"/>
      <c r="T368" s="4"/>
      <c r="U368" s="4"/>
    </row>
    <row r="369" spans="18:21" ht="15.75" customHeight="1" x14ac:dyDescent="0.3">
      <c r="R369" s="4"/>
      <c r="T369" s="4"/>
      <c r="U369" s="4"/>
    </row>
    <row r="370" spans="18:21" ht="15.75" customHeight="1" x14ac:dyDescent="0.3">
      <c r="R370" s="4"/>
      <c r="T370" s="4"/>
      <c r="U370" s="4"/>
    </row>
    <row r="371" spans="18:21" ht="15.75" customHeight="1" x14ac:dyDescent="0.3">
      <c r="R371" s="4"/>
      <c r="T371" s="4"/>
      <c r="U371" s="4"/>
    </row>
    <row r="372" spans="18:21" ht="15.75" customHeight="1" x14ac:dyDescent="0.3">
      <c r="R372" s="4"/>
      <c r="T372" s="4"/>
      <c r="U372" s="4"/>
    </row>
    <row r="373" spans="18:21" ht="15.75" customHeight="1" x14ac:dyDescent="0.3">
      <c r="R373" s="4"/>
      <c r="T373" s="4"/>
      <c r="U373" s="4"/>
    </row>
    <row r="374" spans="18:21" ht="15.75" customHeight="1" x14ac:dyDescent="0.3">
      <c r="R374" s="4"/>
      <c r="T374" s="4"/>
      <c r="U374" s="4"/>
    </row>
    <row r="375" spans="18:21" ht="15.75" customHeight="1" x14ac:dyDescent="0.3">
      <c r="R375" s="4"/>
      <c r="T375" s="4"/>
      <c r="U375" s="4"/>
    </row>
    <row r="376" spans="18:21" ht="15.75" customHeight="1" x14ac:dyDescent="0.3">
      <c r="R376" s="4"/>
      <c r="T376" s="4"/>
      <c r="U376" s="4"/>
    </row>
    <row r="377" spans="18:21" ht="15.75" customHeight="1" x14ac:dyDescent="0.3">
      <c r="R377" s="4"/>
      <c r="T377" s="4"/>
      <c r="U377" s="4"/>
    </row>
    <row r="378" spans="18:21" ht="15.75" customHeight="1" x14ac:dyDescent="0.3">
      <c r="R378" s="4"/>
      <c r="T378" s="4"/>
      <c r="U378" s="4"/>
    </row>
    <row r="379" spans="18:21" ht="15.75" customHeight="1" x14ac:dyDescent="0.3">
      <c r="R379" s="4"/>
      <c r="T379" s="4"/>
      <c r="U379" s="4"/>
    </row>
    <row r="380" spans="18:21" ht="15.75" customHeight="1" x14ac:dyDescent="0.3">
      <c r="R380" s="4"/>
      <c r="T380" s="4"/>
      <c r="U380" s="4"/>
    </row>
    <row r="381" spans="18:21" ht="15.75" customHeight="1" x14ac:dyDescent="0.3">
      <c r="R381" s="4"/>
      <c r="T381" s="4"/>
      <c r="U381" s="4"/>
    </row>
    <row r="382" spans="18:21" ht="15.75" customHeight="1" x14ac:dyDescent="0.3">
      <c r="R382" s="4"/>
      <c r="T382" s="4"/>
      <c r="U382" s="4"/>
    </row>
    <row r="383" spans="18:21" ht="15.75" customHeight="1" x14ac:dyDescent="0.3">
      <c r="R383" s="4"/>
      <c r="T383" s="4"/>
      <c r="U383" s="4"/>
    </row>
    <row r="384" spans="18:21" ht="15.75" customHeight="1" x14ac:dyDescent="0.3">
      <c r="R384" s="4"/>
      <c r="T384" s="4"/>
      <c r="U384" s="4"/>
    </row>
    <row r="385" spans="18:21" ht="15.75" customHeight="1" x14ac:dyDescent="0.3">
      <c r="R385" s="4"/>
      <c r="T385" s="4"/>
      <c r="U385" s="4"/>
    </row>
    <row r="386" spans="18:21" ht="15.75" customHeight="1" x14ac:dyDescent="0.3">
      <c r="R386" s="4"/>
      <c r="T386" s="4"/>
      <c r="U386" s="4"/>
    </row>
    <row r="387" spans="18:21" ht="15.75" customHeight="1" x14ac:dyDescent="0.3">
      <c r="R387" s="4"/>
      <c r="T387" s="4"/>
      <c r="U387" s="4"/>
    </row>
    <row r="388" spans="18:21" ht="15.75" customHeight="1" x14ac:dyDescent="0.3">
      <c r="R388" s="4"/>
      <c r="T388" s="4"/>
      <c r="U388" s="4"/>
    </row>
    <row r="389" spans="18:21" ht="15.75" customHeight="1" x14ac:dyDescent="0.3">
      <c r="R389" s="4"/>
      <c r="T389" s="4"/>
      <c r="U389" s="4"/>
    </row>
    <row r="390" spans="18:21" ht="15.75" customHeight="1" x14ac:dyDescent="0.3">
      <c r="R390" s="4"/>
      <c r="T390" s="4"/>
      <c r="U390" s="4"/>
    </row>
    <row r="391" spans="18:21" ht="15.75" customHeight="1" x14ac:dyDescent="0.3">
      <c r="R391" s="4"/>
      <c r="T391" s="4"/>
      <c r="U391" s="4"/>
    </row>
    <row r="392" spans="18:21" ht="15.75" customHeight="1" x14ac:dyDescent="0.3">
      <c r="R392" s="4"/>
      <c r="T392" s="4"/>
      <c r="U392" s="4"/>
    </row>
    <row r="393" spans="18:21" ht="15.75" customHeight="1" x14ac:dyDescent="0.3">
      <c r="R393" s="4"/>
      <c r="T393" s="4"/>
      <c r="U393" s="4"/>
    </row>
    <row r="394" spans="18:21" ht="15.75" customHeight="1" x14ac:dyDescent="0.3">
      <c r="R394" s="4"/>
      <c r="T394" s="4"/>
      <c r="U394" s="4"/>
    </row>
    <row r="395" spans="18:21" ht="15.75" customHeight="1" x14ac:dyDescent="0.3">
      <c r="R395" s="4"/>
      <c r="T395" s="4"/>
      <c r="U395" s="4"/>
    </row>
    <row r="396" spans="18:21" ht="15.75" customHeight="1" x14ac:dyDescent="0.3">
      <c r="R396" s="4"/>
      <c r="T396" s="4"/>
      <c r="U396" s="4"/>
    </row>
    <row r="397" spans="18:21" ht="15.75" customHeight="1" x14ac:dyDescent="0.3">
      <c r="R397" s="4"/>
      <c r="T397" s="4"/>
      <c r="U397" s="4"/>
    </row>
    <row r="398" spans="18:21" ht="15.75" customHeight="1" x14ac:dyDescent="0.3">
      <c r="R398" s="4"/>
      <c r="T398" s="4"/>
      <c r="U398" s="4"/>
    </row>
    <row r="399" spans="18:21" ht="15.75" customHeight="1" x14ac:dyDescent="0.3">
      <c r="R399" s="4"/>
      <c r="T399" s="4"/>
      <c r="U399" s="4"/>
    </row>
    <row r="400" spans="18:21" ht="15.75" customHeight="1" x14ac:dyDescent="0.3">
      <c r="R400" s="4"/>
      <c r="T400" s="4"/>
      <c r="U400" s="4"/>
    </row>
    <row r="401" spans="18:21" ht="15.75" customHeight="1" x14ac:dyDescent="0.3">
      <c r="R401" s="4"/>
      <c r="T401" s="4"/>
      <c r="U401" s="4"/>
    </row>
    <row r="402" spans="18:21" ht="15.75" customHeight="1" x14ac:dyDescent="0.3">
      <c r="R402" s="4"/>
      <c r="T402" s="4"/>
      <c r="U402" s="4"/>
    </row>
    <row r="403" spans="18:21" ht="15.75" customHeight="1" x14ac:dyDescent="0.3">
      <c r="R403" s="4"/>
      <c r="T403" s="4"/>
      <c r="U403" s="4"/>
    </row>
    <row r="404" spans="18:21" ht="15.75" customHeight="1" x14ac:dyDescent="0.3">
      <c r="R404" s="4"/>
      <c r="T404" s="4"/>
      <c r="U404" s="4"/>
    </row>
    <row r="405" spans="18:21" ht="15.75" customHeight="1" x14ac:dyDescent="0.3">
      <c r="R405" s="4"/>
      <c r="T405" s="4"/>
      <c r="U405" s="4"/>
    </row>
    <row r="406" spans="18:21" ht="15.75" customHeight="1" x14ac:dyDescent="0.3">
      <c r="R406" s="4"/>
      <c r="T406" s="4"/>
      <c r="U406" s="4"/>
    </row>
    <row r="407" spans="18:21" ht="15.75" customHeight="1" x14ac:dyDescent="0.3">
      <c r="R407" s="4"/>
      <c r="T407" s="4"/>
      <c r="U407" s="4"/>
    </row>
    <row r="408" spans="18:21" ht="15.75" customHeight="1" x14ac:dyDescent="0.3">
      <c r="R408" s="4"/>
      <c r="T408" s="4"/>
      <c r="U408" s="4"/>
    </row>
    <row r="409" spans="18:21" ht="15.75" customHeight="1" x14ac:dyDescent="0.3">
      <c r="R409" s="4"/>
      <c r="T409" s="4"/>
      <c r="U409" s="4"/>
    </row>
    <row r="410" spans="18:21" ht="15.75" customHeight="1" x14ac:dyDescent="0.3">
      <c r="R410" s="4"/>
      <c r="T410" s="4"/>
      <c r="U410" s="4"/>
    </row>
    <row r="411" spans="18:21" ht="15.75" customHeight="1" x14ac:dyDescent="0.3">
      <c r="R411" s="4"/>
      <c r="T411" s="4"/>
      <c r="U411" s="4"/>
    </row>
    <row r="412" spans="18:21" ht="15.75" customHeight="1" x14ac:dyDescent="0.3">
      <c r="R412" s="4"/>
      <c r="T412" s="4"/>
      <c r="U412" s="4"/>
    </row>
    <row r="413" spans="18:21" ht="15.75" customHeight="1" x14ac:dyDescent="0.3">
      <c r="R413" s="4"/>
      <c r="T413" s="4"/>
      <c r="U413" s="4"/>
    </row>
    <row r="414" spans="18:21" ht="15.75" customHeight="1" x14ac:dyDescent="0.3">
      <c r="R414" s="4"/>
      <c r="T414" s="4"/>
      <c r="U414" s="4"/>
    </row>
    <row r="415" spans="18:21" ht="15.75" customHeight="1" x14ac:dyDescent="0.3">
      <c r="R415" s="4"/>
      <c r="T415" s="4"/>
      <c r="U415" s="4"/>
    </row>
    <row r="416" spans="18:21" ht="15.75" customHeight="1" x14ac:dyDescent="0.3">
      <c r="R416" s="4"/>
      <c r="T416" s="4"/>
      <c r="U416" s="4"/>
    </row>
    <row r="417" spans="18:21" ht="15.75" customHeight="1" x14ac:dyDescent="0.3">
      <c r="R417" s="4"/>
      <c r="T417" s="4"/>
      <c r="U417" s="4"/>
    </row>
    <row r="418" spans="18:21" ht="15.75" customHeight="1" x14ac:dyDescent="0.3">
      <c r="R418" s="4"/>
      <c r="T418" s="4"/>
      <c r="U418" s="4"/>
    </row>
    <row r="419" spans="18:21" ht="15.75" customHeight="1" x14ac:dyDescent="0.3">
      <c r="R419" s="4"/>
      <c r="T419" s="4"/>
      <c r="U419" s="4"/>
    </row>
    <row r="420" spans="18:21" ht="15.75" customHeight="1" x14ac:dyDescent="0.3">
      <c r="R420" s="4"/>
      <c r="T420" s="4"/>
      <c r="U420" s="4"/>
    </row>
    <row r="421" spans="18:21" ht="15.75" customHeight="1" x14ac:dyDescent="0.3">
      <c r="R421" s="4"/>
      <c r="T421" s="4"/>
      <c r="U421" s="4"/>
    </row>
    <row r="422" spans="18:21" ht="15.75" customHeight="1" x14ac:dyDescent="0.3">
      <c r="R422" s="4"/>
      <c r="T422" s="4"/>
      <c r="U422" s="4"/>
    </row>
    <row r="423" spans="18:21" ht="15.75" customHeight="1" x14ac:dyDescent="0.3">
      <c r="R423" s="4"/>
      <c r="T423" s="4"/>
      <c r="U423" s="4"/>
    </row>
    <row r="424" spans="18:21" ht="15.75" customHeight="1" x14ac:dyDescent="0.3">
      <c r="R424" s="4"/>
      <c r="T424" s="4"/>
      <c r="U424" s="4"/>
    </row>
    <row r="425" spans="18:21" ht="15.75" customHeight="1" x14ac:dyDescent="0.3">
      <c r="R425" s="4"/>
      <c r="T425" s="4"/>
      <c r="U425" s="4"/>
    </row>
    <row r="426" spans="18:21" ht="15.75" customHeight="1" x14ac:dyDescent="0.3">
      <c r="R426" s="4"/>
      <c r="T426" s="4"/>
      <c r="U426" s="4"/>
    </row>
    <row r="427" spans="18:21" ht="15.75" customHeight="1" x14ac:dyDescent="0.3">
      <c r="R427" s="4"/>
      <c r="T427" s="4"/>
      <c r="U427" s="4"/>
    </row>
    <row r="428" spans="18:21" ht="15.75" customHeight="1" x14ac:dyDescent="0.3">
      <c r="R428" s="4"/>
      <c r="T428" s="4"/>
      <c r="U428" s="4"/>
    </row>
    <row r="429" spans="18:21" ht="15.75" customHeight="1" x14ac:dyDescent="0.3">
      <c r="R429" s="4"/>
      <c r="T429" s="4"/>
      <c r="U429" s="4"/>
    </row>
    <row r="430" spans="18:21" ht="15.75" customHeight="1" x14ac:dyDescent="0.3">
      <c r="R430" s="4"/>
      <c r="T430" s="4"/>
      <c r="U430" s="4"/>
    </row>
    <row r="431" spans="18:21" ht="15.75" customHeight="1" x14ac:dyDescent="0.3">
      <c r="R431" s="4"/>
      <c r="T431" s="4"/>
      <c r="U431" s="4"/>
    </row>
    <row r="432" spans="18:21" ht="15.75" customHeight="1" x14ac:dyDescent="0.3">
      <c r="R432" s="4"/>
      <c r="T432" s="4"/>
      <c r="U432" s="4"/>
    </row>
    <row r="433" spans="18:21" ht="15.75" customHeight="1" x14ac:dyDescent="0.3">
      <c r="R433" s="4"/>
      <c r="T433" s="4"/>
      <c r="U433" s="4"/>
    </row>
    <row r="434" spans="18:21" ht="15.75" customHeight="1" x14ac:dyDescent="0.3">
      <c r="R434" s="4"/>
      <c r="T434" s="4"/>
      <c r="U434" s="4"/>
    </row>
    <row r="435" spans="18:21" ht="15.75" customHeight="1" x14ac:dyDescent="0.3">
      <c r="R435" s="4"/>
      <c r="T435" s="4"/>
      <c r="U435" s="4"/>
    </row>
    <row r="436" spans="18:21" ht="15.75" customHeight="1" x14ac:dyDescent="0.3">
      <c r="R436" s="4"/>
      <c r="T436" s="4"/>
      <c r="U436" s="4"/>
    </row>
    <row r="437" spans="18:21" ht="15.75" customHeight="1" x14ac:dyDescent="0.3">
      <c r="R437" s="4"/>
      <c r="T437" s="4"/>
      <c r="U437" s="4"/>
    </row>
    <row r="438" spans="18:21" ht="15.75" customHeight="1" x14ac:dyDescent="0.3">
      <c r="R438" s="4"/>
      <c r="T438" s="4"/>
      <c r="U438" s="4"/>
    </row>
    <row r="439" spans="18:21" ht="15.75" customHeight="1" x14ac:dyDescent="0.3">
      <c r="R439" s="4"/>
      <c r="T439" s="4"/>
      <c r="U439" s="4"/>
    </row>
    <row r="440" spans="18:21" ht="15.75" customHeight="1" x14ac:dyDescent="0.3">
      <c r="R440" s="4"/>
      <c r="T440" s="4"/>
      <c r="U440" s="4"/>
    </row>
    <row r="441" spans="18:21" ht="15.75" customHeight="1" x14ac:dyDescent="0.3">
      <c r="R441" s="4"/>
      <c r="T441" s="4"/>
      <c r="U441" s="4"/>
    </row>
    <row r="442" spans="18:21" ht="15.75" customHeight="1" x14ac:dyDescent="0.3">
      <c r="R442" s="4"/>
      <c r="T442" s="4"/>
      <c r="U442" s="4"/>
    </row>
    <row r="443" spans="18:21" ht="15.75" customHeight="1" x14ac:dyDescent="0.3">
      <c r="R443" s="4"/>
      <c r="T443" s="4"/>
      <c r="U443" s="4"/>
    </row>
    <row r="444" spans="18:21" ht="15.75" customHeight="1" x14ac:dyDescent="0.3">
      <c r="R444" s="4"/>
      <c r="T444" s="4"/>
      <c r="U444" s="4"/>
    </row>
    <row r="445" spans="18:21" ht="15.75" customHeight="1" x14ac:dyDescent="0.3">
      <c r="R445" s="4"/>
      <c r="T445" s="4"/>
      <c r="U445" s="4"/>
    </row>
    <row r="446" spans="18:21" ht="15.75" customHeight="1" x14ac:dyDescent="0.3">
      <c r="R446" s="4"/>
      <c r="T446" s="4"/>
      <c r="U446" s="4"/>
    </row>
    <row r="447" spans="18:21" ht="15.75" customHeight="1" x14ac:dyDescent="0.3">
      <c r="R447" s="4"/>
      <c r="T447" s="4"/>
      <c r="U447" s="4"/>
    </row>
    <row r="448" spans="18:21" ht="15.75" customHeight="1" x14ac:dyDescent="0.3">
      <c r="R448" s="4"/>
      <c r="T448" s="4"/>
      <c r="U448" s="4"/>
    </row>
    <row r="449" spans="18:21" ht="15.75" customHeight="1" x14ac:dyDescent="0.3">
      <c r="R449" s="4"/>
      <c r="T449" s="4"/>
      <c r="U449" s="4"/>
    </row>
    <row r="450" spans="18:21" ht="15.75" customHeight="1" x14ac:dyDescent="0.3">
      <c r="R450" s="4"/>
      <c r="T450" s="4"/>
      <c r="U450" s="4"/>
    </row>
    <row r="451" spans="18:21" ht="15.75" customHeight="1" x14ac:dyDescent="0.3">
      <c r="R451" s="4"/>
      <c r="T451" s="4"/>
      <c r="U451" s="4"/>
    </row>
    <row r="452" spans="18:21" ht="15.75" customHeight="1" x14ac:dyDescent="0.3">
      <c r="R452" s="4"/>
      <c r="T452" s="4"/>
      <c r="U452" s="4"/>
    </row>
    <row r="453" spans="18:21" ht="15.75" customHeight="1" x14ac:dyDescent="0.3">
      <c r="R453" s="4"/>
      <c r="T453" s="4"/>
      <c r="U453" s="4"/>
    </row>
    <row r="454" spans="18:21" ht="15.75" customHeight="1" x14ac:dyDescent="0.3">
      <c r="R454" s="4"/>
      <c r="T454" s="4"/>
      <c r="U454" s="4"/>
    </row>
    <row r="455" spans="18:21" ht="15.75" customHeight="1" x14ac:dyDescent="0.3">
      <c r="R455" s="4"/>
      <c r="T455" s="4"/>
      <c r="U455" s="4"/>
    </row>
    <row r="456" spans="18:21" ht="15.75" customHeight="1" x14ac:dyDescent="0.3">
      <c r="R456" s="4"/>
      <c r="T456" s="4"/>
      <c r="U456" s="4"/>
    </row>
    <row r="457" spans="18:21" ht="15.75" customHeight="1" x14ac:dyDescent="0.3">
      <c r="R457" s="4"/>
      <c r="T457" s="4"/>
      <c r="U457" s="4"/>
    </row>
    <row r="458" spans="18:21" ht="15.75" customHeight="1" x14ac:dyDescent="0.3">
      <c r="R458" s="4"/>
      <c r="T458" s="4"/>
      <c r="U458" s="4"/>
    </row>
    <row r="459" spans="18:21" ht="15.75" customHeight="1" x14ac:dyDescent="0.3">
      <c r="R459" s="4"/>
      <c r="T459" s="4"/>
      <c r="U459" s="4"/>
    </row>
    <row r="460" spans="18:21" ht="15.75" customHeight="1" x14ac:dyDescent="0.3">
      <c r="R460" s="4"/>
      <c r="T460" s="4"/>
      <c r="U460" s="4"/>
    </row>
    <row r="461" spans="18:21" ht="15.75" customHeight="1" x14ac:dyDescent="0.3">
      <c r="R461" s="4"/>
      <c r="T461" s="4"/>
      <c r="U461" s="4"/>
    </row>
    <row r="462" spans="18:21" ht="15.75" customHeight="1" x14ac:dyDescent="0.3">
      <c r="R462" s="4"/>
      <c r="T462" s="4"/>
      <c r="U462" s="4"/>
    </row>
    <row r="463" spans="18:21" ht="15.75" customHeight="1" x14ac:dyDescent="0.3">
      <c r="R463" s="4"/>
      <c r="T463" s="4"/>
      <c r="U463" s="4"/>
    </row>
    <row r="464" spans="18:21" ht="15.75" customHeight="1" x14ac:dyDescent="0.3">
      <c r="R464" s="4"/>
      <c r="T464" s="4"/>
      <c r="U464" s="4"/>
    </row>
    <row r="465" spans="18:21" ht="15.75" customHeight="1" x14ac:dyDescent="0.3">
      <c r="R465" s="4"/>
      <c r="T465" s="4"/>
      <c r="U465" s="4"/>
    </row>
    <row r="466" spans="18:21" ht="15.75" customHeight="1" x14ac:dyDescent="0.3">
      <c r="R466" s="4"/>
      <c r="T466" s="4"/>
      <c r="U466" s="4"/>
    </row>
    <row r="467" spans="18:21" ht="15.75" customHeight="1" x14ac:dyDescent="0.3">
      <c r="R467" s="4"/>
      <c r="T467" s="4"/>
      <c r="U467" s="4"/>
    </row>
    <row r="468" spans="18:21" ht="15.75" customHeight="1" x14ac:dyDescent="0.3">
      <c r="R468" s="4"/>
      <c r="T468" s="4"/>
      <c r="U468" s="4"/>
    </row>
    <row r="469" spans="18:21" ht="15.75" customHeight="1" x14ac:dyDescent="0.3">
      <c r="R469" s="4"/>
      <c r="T469" s="4"/>
      <c r="U469" s="4"/>
    </row>
    <row r="470" spans="18:21" ht="15.75" customHeight="1" x14ac:dyDescent="0.3">
      <c r="R470" s="4"/>
      <c r="T470" s="4"/>
      <c r="U470" s="4"/>
    </row>
    <row r="471" spans="18:21" ht="15.75" customHeight="1" x14ac:dyDescent="0.3">
      <c r="R471" s="4"/>
      <c r="T471" s="4"/>
      <c r="U471" s="4"/>
    </row>
    <row r="472" spans="18:21" ht="15.75" customHeight="1" x14ac:dyDescent="0.3">
      <c r="R472" s="4"/>
      <c r="T472" s="4"/>
      <c r="U472" s="4"/>
    </row>
    <row r="473" spans="18:21" ht="15.75" customHeight="1" x14ac:dyDescent="0.3">
      <c r="R473" s="4"/>
      <c r="T473" s="4"/>
      <c r="U473" s="4"/>
    </row>
    <row r="474" spans="18:21" ht="15.75" customHeight="1" x14ac:dyDescent="0.3">
      <c r="R474" s="4"/>
      <c r="T474" s="4"/>
      <c r="U474" s="4"/>
    </row>
    <row r="475" spans="18:21" ht="15.75" customHeight="1" x14ac:dyDescent="0.3">
      <c r="R475" s="4"/>
      <c r="T475" s="4"/>
      <c r="U475" s="4"/>
    </row>
    <row r="476" spans="18:21" ht="15.75" customHeight="1" x14ac:dyDescent="0.3">
      <c r="R476" s="4"/>
      <c r="T476" s="4"/>
      <c r="U476" s="4"/>
    </row>
    <row r="477" spans="18:21" ht="15.75" customHeight="1" x14ac:dyDescent="0.3">
      <c r="R477" s="4"/>
      <c r="T477" s="4"/>
      <c r="U477" s="4"/>
    </row>
    <row r="478" spans="18:21" ht="15.75" customHeight="1" x14ac:dyDescent="0.3">
      <c r="R478" s="4"/>
      <c r="T478" s="4"/>
      <c r="U478" s="4"/>
    </row>
    <row r="479" spans="18:21" ht="15.75" customHeight="1" x14ac:dyDescent="0.3">
      <c r="R479" s="4"/>
      <c r="T479" s="4"/>
      <c r="U479" s="4"/>
    </row>
    <row r="480" spans="18:21" ht="15.75" customHeight="1" x14ac:dyDescent="0.3">
      <c r="R480" s="4"/>
      <c r="T480" s="4"/>
      <c r="U480" s="4"/>
    </row>
    <row r="481" spans="18:21" ht="15.75" customHeight="1" x14ac:dyDescent="0.3">
      <c r="R481" s="4"/>
      <c r="T481" s="4"/>
      <c r="U481" s="4"/>
    </row>
    <row r="482" spans="18:21" ht="15.75" customHeight="1" x14ac:dyDescent="0.3">
      <c r="R482" s="4"/>
      <c r="T482" s="4"/>
      <c r="U482" s="4"/>
    </row>
    <row r="483" spans="18:21" ht="15.75" customHeight="1" x14ac:dyDescent="0.3">
      <c r="R483" s="4"/>
      <c r="T483" s="4"/>
      <c r="U483" s="4"/>
    </row>
    <row r="484" spans="18:21" ht="15.75" customHeight="1" x14ac:dyDescent="0.3">
      <c r="R484" s="4"/>
      <c r="T484" s="4"/>
      <c r="U484" s="4"/>
    </row>
    <row r="485" spans="18:21" ht="15.75" customHeight="1" x14ac:dyDescent="0.3">
      <c r="R485" s="4"/>
      <c r="T485" s="4"/>
      <c r="U485" s="4"/>
    </row>
    <row r="486" spans="18:21" ht="15.75" customHeight="1" x14ac:dyDescent="0.3">
      <c r="R486" s="4"/>
      <c r="T486" s="4"/>
      <c r="U486" s="4"/>
    </row>
    <row r="487" spans="18:21" ht="15.75" customHeight="1" x14ac:dyDescent="0.3">
      <c r="R487" s="4"/>
      <c r="T487" s="4"/>
      <c r="U487" s="4"/>
    </row>
    <row r="488" spans="18:21" ht="15.75" customHeight="1" x14ac:dyDescent="0.3">
      <c r="R488" s="4"/>
      <c r="T488" s="4"/>
      <c r="U488" s="4"/>
    </row>
    <row r="489" spans="18:21" ht="15.75" customHeight="1" x14ac:dyDescent="0.3">
      <c r="R489" s="4"/>
      <c r="T489" s="4"/>
      <c r="U489" s="4"/>
    </row>
    <row r="490" spans="18:21" ht="15.75" customHeight="1" x14ac:dyDescent="0.3">
      <c r="R490" s="4"/>
      <c r="T490" s="4"/>
      <c r="U490" s="4"/>
    </row>
    <row r="491" spans="18:21" ht="15.75" customHeight="1" x14ac:dyDescent="0.3">
      <c r="R491" s="4"/>
      <c r="T491" s="4"/>
      <c r="U491" s="4"/>
    </row>
    <row r="492" spans="18:21" ht="15.75" customHeight="1" x14ac:dyDescent="0.3">
      <c r="R492" s="4"/>
      <c r="T492" s="4"/>
      <c r="U492" s="4"/>
    </row>
    <row r="493" spans="18:21" ht="15.75" customHeight="1" x14ac:dyDescent="0.3">
      <c r="R493" s="4"/>
      <c r="T493" s="4"/>
      <c r="U493" s="4"/>
    </row>
    <row r="494" spans="18:21" ht="15.75" customHeight="1" x14ac:dyDescent="0.3">
      <c r="R494" s="4"/>
      <c r="T494" s="4"/>
      <c r="U494" s="4"/>
    </row>
    <row r="495" spans="18:21" ht="15.75" customHeight="1" x14ac:dyDescent="0.3">
      <c r="R495" s="4"/>
      <c r="T495" s="4"/>
      <c r="U495" s="4"/>
    </row>
    <row r="496" spans="18:21" ht="15.75" customHeight="1" x14ac:dyDescent="0.3">
      <c r="R496" s="4"/>
      <c r="T496" s="4"/>
      <c r="U496" s="4"/>
    </row>
    <row r="497" spans="18:21" ht="15.75" customHeight="1" x14ac:dyDescent="0.3">
      <c r="R497" s="4"/>
      <c r="T497" s="4"/>
      <c r="U497" s="4"/>
    </row>
    <row r="498" spans="18:21" ht="15.75" customHeight="1" x14ac:dyDescent="0.3">
      <c r="R498" s="4"/>
      <c r="T498" s="4"/>
      <c r="U498" s="4"/>
    </row>
    <row r="499" spans="18:21" ht="15.75" customHeight="1" x14ac:dyDescent="0.3">
      <c r="R499" s="4"/>
      <c r="T499" s="4"/>
      <c r="U499" s="4"/>
    </row>
    <row r="500" spans="18:21" ht="15.75" customHeight="1" x14ac:dyDescent="0.3">
      <c r="R500" s="4"/>
      <c r="T500" s="4"/>
      <c r="U500" s="4"/>
    </row>
    <row r="501" spans="18:21" ht="15.75" customHeight="1" x14ac:dyDescent="0.3">
      <c r="R501" s="4"/>
      <c r="T501" s="4"/>
      <c r="U501" s="4"/>
    </row>
    <row r="502" spans="18:21" ht="15.75" customHeight="1" x14ac:dyDescent="0.3">
      <c r="R502" s="4"/>
      <c r="T502" s="4"/>
      <c r="U502" s="4"/>
    </row>
    <row r="503" spans="18:21" ht="15.75" customHeight="1" x14ac:dyDescent="0.3">
      <c r="R503" s="4"/>
      <c r="T503" s="4"/>
      <c r="U503" s="4"/>
    </row>
    <row r="504" spans="18:21" ht="15.75" customHeight="1" x14ac:dyDescent="0.3">
      <c r="R504" s="4"/>
      <c r="T504" s="4"/>
      <c r="U504" s="4"/>
    </row>
    <row r="505" spans="18:21" ht="15.75" customHeight="1" x14ac:dyDescent="0.3">
      <c r="R505" s="4"/>
      <c r="T505" s="4"/>
      <c r="U505" s="4"/>
    </row>
    <row r="506" spans="18:21" ht="15.75" customHeight="1" x14ac:dyDescent="0.3">
      <c r="R506" s="4"/>
      <c r="T506" s="4"/>
      <c r="U506" s="4"/>
    </row>
    <row r="507" spans="18:21" ht="15.75" customHeight="1" x14ac:dyDescent="0.3">
      <c r="R507" s="4"/>
      <c r="T507" s="4"/>
      <c r="U507" s="4"/>
    </row>
    <row r="508" spans="18:21" ht="15.75" customHeight="1" x14ac:dyDescent="0.3">
      <c r="R508" s="4"/>
      <c r="T508" s="4"/>
      <c r="U508" s="4"/>
    </row>
    <row r="509" spans="18:21" ht="15.75" customHeight="1" x14ac:dyDescent="0.3">
      <c r="R509" s="4"/>
      <c r="T509" s="4"/>
      <c r="U509" s="4"/>
    </row>
    <row r="510" spans="18:21" ht="15.75" customHeight="1" x14ac:dyDescent="0.3">
      <c r="R510" s="4"/>
      <c r="T510" s="4"/>
      <c r="U510" s="4"/>
    </row>
    <row r="511" spans="18:21" ht="15.75" customHeight="1" x14ac:dyDescent="0.3">
      <c r="R511" s="4"/>
      <c r="T511" s="4"/>
      <c r="U511" s="4"/>
    </row>
    <row r="512" spans="18:21" ht="15.75" customHeight="1" x14ac:dyDescent="0.3">
      <c r="R512" s="4"/>
      <c r="T512" s="4"/>
      <c r="U512" s="4"/>
    </row>
    <row r="513" spans="18:21" ht="15.75" customHeight="1" x14ac:dyDescent="0.3">
      <c r="R513" s="4"/>
      <c r="T513" s="4"/>
      <c r="U513" s="4"/>
    </row>
    <row r="514" spans="18:21" ht="15.75" customHeight="1" x14ac:dyDescent="0.3">
      <c r="R514" s="4"/>
      <c r="T514" s="4"/>
      <c r="U514" s="4"/>
    </row>
    <row r="515" spans="18:21" ht="15.75" customHeight="1" x14ac:dyDescent="0.3">
      <c r="R515" s="4"/>
      <c r="T515" s="4"/>
      <c r="U515" s="4"/>
    </row>
    <row r="516" spans="18:21" ht="15.75" customHeight="1" x14ac:dyDescent="0.3">
      <c r="R516" s="4"/>
      <c r="T516" s="4"/>
      <c r="U516" s="4"/>
    </row>
    <row r="517" spans="18:21" ht="15.75" customHeight="1" x14ac:dyDescent="0.3">
      <c r="R517" s="4"/>
      <c r="T517" s="4"/>
      <c r="U517" s="4"/>
    </row>
    <row r="518" spans="18:21" ht="15.75" customHeight="1" x14ac:dyDescent="0.3">
      <c r="R518" s="4"/>
      <c r="T518" s="4"/>
      <c r="U518" s="4"/>
    </row>
    <row r="519" spans="18:21" ht="15.75" customHeight="1" x14ac:dyDescent="0.3">
      <c r="R519" s="4"/>
      <c r="T519" s="4"/>
      <c r="U519" s="4"/>
    </row>
    <row r="520" spans="18:21" ht="15.75" customHeight="1" x14ac:dyDescent="0.3">
      <c r="R520" s="4"/>
      <c r="T520" s="4"/>
      <c r="U520" s="4"/>
    </row>
    <row r="521" spans="18:21" ht="15.75" customHeight="1" x14ac:dyDescent="0.3">
      <c r="R521" s="4"/>
      <c r="T521" s="4"/>
      <c r="U521" s="4"/>
    </row>
    <row r="522" spans="18:21" ht="15.75" customHeight="1" x14ac:dyDescent="0.3">
      <c r="R522" s="4"/>
      <c r="T522" s="4"/>
      <c r="U522" s="4"/>
    </row>
    <row r="523" spans="18:21" ht="15.75" customHeight="1" x14ac:dyDescent="0.3">
      <c r="R523" s="4"/>
      <c r="T523" s="4"/>
      <c r="U523" s="4"/>
    </row>
    <row r="524" spans="18:21" ht="15.75" customHeight="1" x14ac:dyDescent="0.3">
      <c r="R524" s="4"/>
      <c r="T524" s="4"/>
      <c r="U524" s="4"/>
    </row>
    <row r="525" spans="18:21" ht="15.75" customHeight="1" x14ac:dyDescent="0.3">
      <c r="R525" s="4"/>
      <c r="T525" s="4"/>
      <c r="U525" s="4"/>
    </row>
    <row r="526" spans="18:21" ht="15.75" customHeight="1" x14ac:dyDescent="0.3">
      <c r="R526" s="4"/>
      <c r="T526" s="4"/>
      <c r="U526" s="4"/>
    </row>
    <row r="527" spans="18:21" ht="15.75" customHeight="1" x14ac:dyDescent="0.3">
      <c r="R527" s="4"/>
      <c r="T527" s="4"/>
      <c r="U527" s="4"/>
    </row>
    <row r="528" spans="18:21" ht="15.75" customHeight="1" x14ac:dyDescent="0.3">
      <c r="R528" s="4"/>
      <c r="T528" s="4"/>
      <c r="U528" s="4"/>
    </row>
    <row r="529" spans="18:21" ht="15.75" customHeight="1" x14ac:dyDescent="0.3">
      <c r="R529" s="4"/>
      <c r="T529" s="4"/>
      <c r="U529" s="4"/>
    </row>
    <row r="530" spans="18:21" ht="15.75" customHeight="1" x14ac:dyDescent="0.3">
      <c r="R530" s="4"/>
      <c r="T530" s="4"/>
      <c r="U530" s="4"/>
    </row>
    <row r="531" spans="18:21" ht="15.75" customHeight="1" x14ac:dyDescent="0.3">
      <c r="R531" s="4"/>
      <c r="T531" s="4"/>
      <c r="U531" s="4"/>
    </row>
    <row r="532" spans="18:21" ht="15.75" customHeight="1" x14ac:dyDescent="0.3">
      <c r="R532" s="4"/>
      <c r="T532" s="4"/>
      <c r="U532" s="4"/>
    </row>
    <row r="533" spans="18:21" ht="15.75" customHeight="1" x14ac:dyDescent="0.3">
      <c r="R533" s="4"/>
      <c r="T533" s="4"/>
      <c r="U533" s="4"/>
    </row>
    <row r="534" spans="18:21" ht="15.75" customHeight="1" x14ac:dyDescent="0.3">
      <c r="R534" s="4"/>
      <c r="T534" s="4"/>
      <c r="U534" s="4"/>
    </row>
    <row r="535" spans="18:21" ht="15.75" customHeight="1" x14ac:dyDescent="0.3">
      <c r="R535" s="4"/>
      <c r="T535" s="4"/>
      <c r="U535" s="4"/>
    </row>
    <row r="536" spans="18:21" ht="15.75" customHeight="1" x14ac:dyDescent="0.3">
      <c r="R536" s="4"/>
      <c r="T536" s="4"/>
      <c r="U536" s="4"/>
    </row>
    <row r="537" spans="18:21" ht="15.75" customHeight="1" x14ac:dyDescent="0.3">
      <c r="R537" s="4"/>
      <c r="T537" s="4"/>
      <c r="U537" s="4"/>
    </row>
    <row r="538" spans="18:21" ht="15.75" customHeight="1" x14ac:dyDescent="0.3">
      <c r="R538" s="4"/>
      <c r="T538" s="4"/>
      <c r="U538" s="4"/>
    </row>
    <row r="539" spans="18:21" ht="15.75" customHeight="1" x14ac:dyDescent="0.3">
      <c r="R539" s="4"/>
      <c r="T539" s="4"/>
      <c r="U539" s="4"/>
    </row>
    <row r="540" spans="18:21" ht="15.75" customHeight="1" x14ac:dyDescent="0.3">
      <c r="R540" s="4"/>
      <c r="T540" s="4"/>
      <c r="U540" s="4"/>
    </row>
    <row r="541" spans="18:21" ht="15.75" customHeight="1" x14ac:dyDescent="0.3">
      <c r="R541" s="4"/>
      <c r="T541" s="4"/>
      <c r="U541" s="4"/>
    </row>
    <row r="542" spans="18:21" ht="15.75" customHeight="1" x14ac:dyDescent="0.3">
      <c r="R542" s="4"/>
      <c r="T542" s="4"/>
      <c r="U542" s="4"/>
    </row>
    <row r="543" spans="18:21" ht="15.75" customHeight="1" x14ac:dyDescent="0.3">
      <c r="R543" s="4"/>
      <c r="T543" s="4"/>
      <c r="U543" s="4"/>
    </row>
    <row r="544" spans="18:21" ht="15.75" customHeight="1" x14ac:dyDescent="0.3">
      <c r="R544" s="4"/>
      <c r="T544" s="4"/>
      <c r="U544" s="4"/>
    </row>
    <row r="545" spans="18:21" ht="15.75" customHeight="1" x14ac:dyDescent="0.3">
      <c r="R545" s="4"/>
      <c r="T545" s="4"/>
      <c r="U545" s="4"/>
    </row>
    <row r="546" spans="18:21" ht="15.75" customHeight="1" x14ac:dyDescent="0.3">
      <c r="R546" s="4"/>
      <c r="T546" s="4"/>
      <c r="U546" s="4"/>
    </row>
    <row r="547" spans="18:21" ht="15.75" customHeight="1" x14ac:dyDescent="0.3">
      <c r="R547" s="4"/>
      <c r="T547" s="4"/>
      <c r="U547" s="4"/>
    </row>
    <row r="548" spans="18:21" ht="15.75" customHeight="1" x14ac:dyDescent="0.3">
      <c r="R548" s="4"/>
      <c r="T548" s="4"/>
      <c r="U548" s="4"/>
    </row>
    <row r="549" spans="18:21" ht="15.75" customHeight="1" x14ac:dyDescent="0.3">
      <c r="R549" s="4"/>
      <c r="T549" s="4"/>
      <c r="U549" s="4"/>
    </row>
    <row r="550" spans="18:21" ht="15.75" customHeight="1" x14ac:dyDescent="0.3">
      <c r="R550" s="4"/>
      <c r="T550" s="4"/>
      <c r="U550" s="4"/>
    </row>
    <row r="551" spans="18:21" ht="15.75" customHeight="1" x14ac:dyDescent="0.3">
      <c r="R551" s="4"/>
      <c r="T551" s="4"/>
      <c r="U551" s="4"/>
    </row>
    <row r="552" spans="18:21" ht="15.75" customHeight="1" x14ac:dyDescent="0.3">
      <c r="R552" s="4"/>
      <c r="T552" s="4"/>
      <c r="U552" s="4"/>
    </row>
    <row r="553" spans="18:21" ht="15.75" customHeight="1" x14ac:dyDescent="0.3">
      <c r="R553" s="4"/>
      <c r="T553" s="4"/>
      <c r="U553" s="4"/>
    </row>
    <row r="554" spans="18:21" ht="15.75" customHeight="1" x14ac:dyDescent="0.3">
      <c r="R554" s="4"/>
      <c r="T554" s="4"/>
      <c r="U554" s="4"/>
    </row>
    <row r="555" spans="18:21" ht="15.75" customHeight="1" x14ac:dyDescent="0.3">
      <c r="R555" s="4"/>
      <c r="T555" s="4"/>
      <c r="U555" s="4"/>
    </row>
    <row r="556" spans="18:21" ht="15.75" customHeight="1" x14ac:dyDescent="0.3">
      <c r="R556" s="4"/>
      <c r="T556" s="4"/>
      <c r="U556" s="4"/>
    </row>
    <row r="557" spans="18:21" ht="15.75" customHeight="1" x14ac:dyDescent="0.3">
      <c r="R557" s="4"/>
      <c r="T557" s="4"/>
      <c r="U557" s="4"/>
    </row>
    <row r="558" spans="18:21" ht="15.75" customHeight="1" x14ac:dyDescent="0.3">
      <c r="R558" s="4"/>
      <c r="T558" s="4"/>
      <c r="U558" s="4"/>
    </row>
    <row r="559" spans="18:21" ht="15.75" customHeight="1" x14ac:dyDescent="0.3">
      <c r="R559" s="4"/>
      <c r="T559" s="4"/>
      <c r="U559" s="4"/>
    </row>
    <row r="560" spans="18:21" ht="15.75" customHeight="1" x14ac:dyDescent="0.3">
      <c r="R560" s="4"/>
      <c r="T560" s="4"/>
      <c r="U560" s="4"/>
    </row>
    <row r="561" spans="18:21" ht="15.75" customHeight="1" x14ac:dyDescent="0.3">
      <c r="R561" s="4"/>
      <c r="T561" s="4"/>
      <c r="U561" s="4"/>
    </row>
    <row r="562" spans="18:21" ht="15.75" customHeight="1" x14ac:dyDescent="0.3">
      <c r="R562" s="4"/>
      <c r="T562" s="4"/>
      <c r="U562" s="4"/>
    </row>
    <row r="563" spans="18:21" ht="15.75" customHeight="1" x14ac:dyDescent="0.3">
      <c r="R563" s="4"/>
      <c r="T563" s="4"/>
      <c r="U563" s="4"/>
    </row>
    <row r="564" spans="18:21" ht="15.75" customHeight="1" x14ac:dyDescent="0.3">
      <c r="R564" s="4"/>
      <c r="T564" s="4"/>
      <c r="U564" s="4"/>
    </row>
    <row r="565" spans="18:21" ht="15.75" customHeight="1" x14ac:dyDescent="0.3">
      <c r="R565" s="4"/>
      <c r="T565" s="4"/>
      <c r="U565" s="4"/>
    </row>
    <row r="566" spans="18:21" ht="15.75" customHeight="1" x14ac:dyDescent="0.3">
      <c r="R566" s="4"/>
      <c r="T566" s="4"/>
      <c r="U566" s="4"/>
    </row>
    <row r="567" spans="18:21" ht="15.75" customHeight="1" x14ac:dyDescent="0.3">
      <c r="R567" s="4"/>
      <c r="T567" s="4"/>
      <c r="U567" s="4"/>
    </row>
    <row r="568" spans="18:21" ht="15.75" customHeight="1" x14ac:dyDescent="0.3">
      <c r="R568" s="4"/>
      <c r="T568" s="4"/>
      <c r="U568" s="4"/>
    </row>
    <row r="569" spans="18:21" ht="15.75" customHeight="1" x14ac:dyDescent="0.3">
      <c r="R569" s="4"/>
      <c r="T569" s="4"/>
      <c r="U569" s="4"/>
    </row>
    <row r="570" spans="18:21" ht="15.75" customHeight="1" x14ac:dyDescent="0.3">
      <c r="R570" s="4"/>
      <c r="T570" s="4"/>
      <c r="U570" s="4"/>
    </row>
    <row r="571" spans="18:21" ht="15.75" customHeight="1" x14ac:dyDescent="0.3">
      <c r="R571" s="4"/>
      <c r="T571" s="4"/>
      <c r="U571" s="4"/>
    </row>
    <row r="572" spans="18:21" ht="15.75" customHeight="1" x14ac:dyDescent="0.3">
      <c r="R572" s="4"/>
      <c r="T572" s="4"/>
      <c r="U572" s="4"/>
    </row>
    <row r="573" spans="18:21" ht="15.75" customHeight="1" x14ac:dyDescent="0.3">
      <c r="R573" s="4"/>
      <c r="T573" s="4"/>
      <c r="U573" s="4"/>
    </row>
    <row r="574" spans="18:21" ht="15.75" customHeight="1" x14ac:dyDescent="0.3">
      <c r="R574" s="4"/>
      <c r="T574" s="4"/>
      <c r="U574" s="4"/>
    </row>
    <row r="575" spans="18:21" ht="15.75" customHeight="1" x14ac:dyDescent="0.3">
      <c r="R575" s="4"/>
      <c r="T575" s="4"/>
      <c r="U575" s="4"/>
    </row>
    <row r="576" spans="18:21" ht="15.75" customHeight="1" x14ac:dyDescent="0.3">
      <c r="R576" s="4"/>
      <c r="T576" s="4"/>
      <c r="U576" s="4"/>
    </row>
    <row r="577" spans="18:21" ht="15.75" customHeight="1" x14ac:dyDescent="0.3">
      <c r="R577" s="4"/>
      <c r="T577" s="4"/>
      <c r="U577" s="4"/>
    </row>
    <row r="578" spans="18:21" ht="15.75" customHeight="1" x14ac:dyDescent="0.3">
      <c r="R578" s="4"/>
      <c r="T578" s="4"/>
      <c r="U578" s="4"/>
    </row>
    <row r="579" spans="18:21" ht="15.75" customHeight="1" x14ac:dyDescent="0.3">
      <c r="R579" s="4"/>
      <c r="T579" s="4"/>
      <c r="U579" s="4"/>
    </row>
    <row r="580" spans="18:21" ht="15.75" customHeight="1" x14ac:dyDescent="0.3">
      <c r="R580" s="4"/>
      <c r="T580" s="4"/>
      <c r="U580" s="4"/>
    </row>
    <row r="581" spans="18:21" ht="15.75" customHeight="1" x14ac:dyDescent="0.3">
      <c r="R581" s="4"/>
      <c r="T581" s="4"/>
      <c r="U581" s="4"/>
    </row>
    <row r="582" spans="18:21" ht="15.75" customHeight="1" x14ac:dyDescent="0.3">
      <c r="R582" s="4"/>
      <c r="T582" s="4"/>
      <c r="U582" s="4"/>
    </row>
    <row r="583" spans="18:21" ht="15.75" customHeight="1" x14ac:dyDescent="0.3">
      <c r="R583" s="4"/>
      <c r="T583" s="4"/>
      <c r="U583" s="4"/>
    </row>
    <row r="584" spans="18:21" ht="15.75" customHeight="1" x14ac:dyDescent="0.3">
      <c r="R584" s="4"/>
      <c r="T584" s="4"/>
      <c r="U584" s="4"/>
    </row>
    <row r="585" spans="18:21" ht="15.75" customHeight="1" x14ac:dyDescent="0.3">
      <c r="R585" s="4"/>
      <c r="T585" s="4"/>
      <c r="U585" s="4"/>
    </row>
    <row r="586" spans="18:21" ht="15.75" customHeight="1" x14ac:dyDescent="0.3">
      <c r="R586" s="4"/>
      <c r="T586" s="4"/>
      <c r="U586" s="4"/>
    </row>
    <row r="587" spans="18:21" ht="15.75" customHeight="1" x14ac:dyDescent="0.3">
      <c r="R587" s="4"/>
      <c r="T587" s="4"/>
      <c r="U587" s="4"/>
    </row>
    <row r="588" spans="18:21" ht="15.75" customHeight="1" x14ac:dyDescent="0.3">
      <c r="R588" s="4"/>
      <c r="T588" s="4"/>
      <c r="U588" s="4"/>
    </row>
    <row r="589" spans="18:21" ht="15.75" customHeight="1" x14ac:dyDescent="0.3">
      <c r="R589" s="4"/>
      <c r="T589" s="4"/>
      <c r="U589" s="4"/>
    </row>
    <row r="590" spans="18:21" ht="15.75" customHeight="1" x14ac:dyDescent="0.3">
      <c r="R590" s="4"/>
      <c r="T590" s="4"/>
      <c r="U590" s="4"/>
    </row>
    <row r="591" spans="18:21" ht="15.75" customHeight="1" x14ac:dyDescent="0.3">
      <c r="R591" s="4"/>
      <c r="T591" s="4"/>
      <c r="U591" s="4"/>
    </row>
    <row r="592" spans="18:21" ht="15.75" customHeight="1" x14ac:dyDescent="0.3">
      <c r="R592" s="4"/>
      <c r="T592" s="4"/>
      <c r="U592" s="4"/>
    </row>
    <row r="593" spans="18:21" ht="15.75" customHeight="1" x14ac:dyDescent="0.3">
      <c r="R593" s="4"/>
      <c r="T593" s="4"/>
      <c r="U593" s="4"/>
    </row>
    <row r="594" spans="18:21" ht="15.75" customHeight="1" x14ac:dyDescent="0.3">
      <c r="R594" s="4"/>
      <c r="T594" s="4"/>
      <c r="U594" s="4"/>
    </row>
    <row r="595" spans="18:21" ht="15.75" customHeight="1" x14ac:dyDescent="0.3">
      <c r="R595" s="4"/>
      <c r="T595" s="4"/>
      <c r="U595" s="4"/>
    </row>
    <row r="596" spans="18:21" ht="15.75" customHeight="1" x14ac:dyDescent="0.3">
      <c r="R596" s="4"/>
      <c r="T596" s="4"/>
      <c r="U596" s="4"/>
    </row>
    <row r="597" spans="18:21" ht="15.75" customHeight="1" x14ac:dyDescent="0.3">
      <c r="R597" s="4"/>
      <c r="T597" s="4"/>
      <c r="U597" s="4"/>
    </row>
    <row r="598" spans="18:21" ht="15.75" customHeight="1" x14ac:dyDescent="0.3">
      <c r="R598" s="4"/>
      <c r="T598" s="4"/>
      <c r="U598" s="4"/>
    </row>
    <row r="599" spans="18:21" ht="15.75" customHeight="1" x14ac:dyDescent="0.3">
      <c r="R599" s="4"/>
      <c r="T599" s="4"/>
      <c r="U599" s="4"/>
    </row>
    <row r="600" spans="18:21" ht="15.75" customHeight="1" x14ac:dyDescent="0.3">
      <c r="R600" s="4"/>
      <c r="T600" s="4"/>
      <c r="U600" s="4"/>
    </row>
    <row r="601" spans="18:21" ht="15.75" customHeight="1" x14ac:dyDescent="0.3">
      <c r="R601" s="4"/>
      <c r="T601" s="4"/>
      <c r="U601" s="4"/>
    </row>
    <row r="602" spans="18:21" ht="15.75" customHeight="1" x14ac:dyDescent="0.3">
      <c r="R602" s="4"/>
      <c r="T602" s="4"/>
      <c r="U602" s="4"/>
    </row>
    <row r="603" spans="18:21" ht="15.75" customHeight="1" x14ac:dyDescent="0.3">
      <c r="R603" s="4"/>
      <c r="T603" s="4"/>
      <c r="U603" s="4"/>
    </row>
    <row r="604" spans="18:21" ht="15.75" customHeight="1" x14ac:dyDescent="0.3">
      <c r="R604" s="4"/>
      <c r="T604" s="4"/>
      <c r="U604" s="4"/>
    </row>
    <row r="605" spans="18:21" ht="15.75" customHeight="1" x14ac:dyDescent="0.3">
      <c r="R605" s="4"/>
      <c r="T605" s="4"/>
      <c r="U605" s="4"/>
    </row>
    <row r="606" spans="18:21" ht="15.75" customHeight="1" x14ac:dyDescent="0.3">
      <c r="R606" s="4"/>
      <c r="T606" s="4"/>
      <c r="U606" s="4"/>
    </row>
    <row r="607" spans="18:21" ht="15.75" customHeight="1" x14ac:dyDescent="0.3">
      <c r="R607" s="4"/>
      <c r="T607" s="4"/>
      <c r="U607" s="4"/>
    </row>
    <row r="608" spans="18:21" ht="15.75" customHeight="1" x14ac:dyDescent="0.3">
      <c r="R608" s="4"/>
      <c r="T608" s="4"/>
      <c r="U608" s="4"/>
    </row>
    <row r="609" spans="18:21" ht="15.75" customHeight="1" x14ac:dyDescent="0.3">
      <c r="R609" s="4"/>
      <c r="T609" s="4"/>
      <c r="U609" s="4"/>
    </row>
    <row r="610" spans="18:21" ht="15.75" customHeight="1" x14ac:dyDescent="0.3">
      <c r="R610" s="4"/>
      <c r="T610" s="4"/>
      <c r="U610" s="4"/>
    </row>
    <row r="611" spans="18:21" ht="15.75" customHeight="1" x14ac:dyDescent="0.3">
      <c r="R611" s="4"/>
      <c r="T611" s="4"/>
      <c r="U611" s="4"/>
    </row>
    <row r="612" spans="18:21" ht="15.75" customHeight="1" x14ac:dyDescent="0.3">
      <c r="R612" s="4"/>
      <c r="T612" s="4"/>
      <c r="U612" s="4"/>
    </row>
    <row r="613" spans="18:21" ht="15.75" customHeight="1" x14ac:dyDescent="0.3">
      <c r="R613" s="4"/>
      <c r="T613" s="4"/>
      <c r="U613" s="4"/>
    </row>
    <row r="614" spans="18:21" ht="15.75" customHeight="1" x14ac:dyDescent="0.3">
      <c r="R614" s="4"/>
      <c r="T614" s="4"/>
      <c r="U614" s="4"/>
    </row>
    <row r="615" spans="18:21" ht="15.75" customHeight="1" x14ac:dyDescent="0.3">
      <c r="R615" s="4"/>
      <c r="T615" s="4"/>
      <c r="U615" s="4"/>
    </row>
    <row r="616" spans="18:21" ht="15.75" customHeight="1" x14ac:dyDescent="0.3">
      <c r="R616" s="4"/>
      <c r="T616" s="4"/>
      <c r="U616" s="4"/>
    </row>
    <row r="617" spans="18:21" ht="15.75" customHeight="1" x14ac:dyDescent="0.3">
      <c r="R617" s="4"/>
      <c r="T617" s="4"/>
      <c r="U617" s="4"/>
    </row>
    <row r="618" spans="18:21" ht="15.75" customHeight="1" x14ac:dyDescent="0.3">
      <c r="R618" s="4"/>
      <c r="T618" s="4"/>
      <c r="U618" s="4"/>
    </row>
    <row r="619" spans="18:21" ht="15.75" customHeight="1" x14ac:dyDescent="0.3">
      <c r="R619" s="4"/>
      <c r="T619" s="4"/>
      <c r="U619" s="4"/>
    </row>
    <row r="620" spans="18:21" ht="15.75" customHeight="1" x14ac:dyDescent="0.3">
      <c r="R620" s="4"/>
      <c r="T620" s="4"/>
      <c r="U620" s="4"/>
    </row>
    <row r="621" spans="18:21" ht="15.75" customHeight="1" x14ac:dyDescent="0.3">
      <c r="R621" s="4"/>
      <c r="T621" s="4"/>
      <c r="U621" s="4"/>
    </row>
    <row r="622" spans="18:21" ht="15.75" customHeight="1" x14ac:dyDescent="0.3">
      <c r="R622" s="4"/>
      <c r="T622" s="4"/>
      <c r="U622" s="4"/>
    </row>
    <row r="623" spans="18:21" ht="15.75" customHeight="1" x14ac:dyDescent="0.3">
      <c r="R623" s="4"/>
      <c r="T623" s="4"/>
      <c r="U623" s="4"/>
    </row>
    <row r="624" spans="18:21" ht="15.75" customHeight="1" x14ac:dyDescent="0.3">
      <c r="R624" s="4"/>
      <c r="T624" s="4"/>
      <c r="U624" s="4"/>
    </row>
    <row r="625" spans="18:21" ht="15.75" customHeight="1" x14ac:dyDescent="0.3">
      <c r="R625" s="4"/>
      <c r="T625" s="4"/>
      <c r="U625" s="4"/>
    </row>
    <row r="626" spans="18:21" ht="15.75" customHeight="1" x14ac:dyDescent="0.3">
      <c r="R626" s="4"/>
      <c r="T626" s="4"/>
      <c r="U626" s="4"/>
    </row>
    <row r="627" spans="18:21" ht="15.75" customHeight="1" x14ac:dyDescent="0.3">
      <c r="R627" s="4"/>
      <c r="T627" s="4"/>
      <c r="U627" s="4"/>
    </row>
    <row r="628" spans="18:21" ht="15.75" customHeight="1" x14ac:dyDescent="0.3">
      <c r="R628" s="4"/>
      <c r="T628" s="4"/>
      <c r="U628" s="4"/>
    </row>
    <row r="629" spans="18:21" ht="15.75" customHeight="1" x14ac:dyDescent="0.3">
      <c r="R629" s="4"/>
      <c r="T629" s="4"/>
      <c r="U629" s="4"/>
    </row>
    <row r="630" spans="18:21" ht="15.75" customHeight="1" x14ac:dyDescent="0.3">
      <c r="R630" s="4"/>
      <c r="T630" s="4"/>
      <c r="U630" s="4"/>
    </row>
    <row r="631" spans="18:21" ht="15.75" customHeight="1" x14ac:dyDescent="0.3">
      <c r="R631" s="4"/>
      <c r="T631" s="4"/>
      <c r="U631" s="4"/>
    </row>
    <row r="632" spans="18:21" ht="15.75" customHeight="1" x14ac:dyDescent="0.3">
      <c r="R632" s="4"/>
      <c r="T632" s="4"/>
      <c r="U632" s="4"/>
    </row>
    <row r="633" spans="18:21" ht="15.75" customHeight="1" x14ac:dyDescent="0.3">
      <c r="R633" s="4"/>
      <c r="T633" s="4"/>
      <c r="U633" s="4"/>
    </row>
    <row r="634" spans="18:21" ht="15.75" customHeight="1" x14ac:dyDescent="0.3">
      <c r="R634" s="4"/>
      <c r="T634" s="4"/>
      <c r="U634" s="4"/>
    </row>
    <row r="635" spans="18:21" ht="15.75" customHeight="1" x14ac:dyDescent="0.3">
      <c r="R635" s="4"/>
      <c r="T635" s="4"/>
      <c r="U635" s="4"/>
    </row>
    <row r="636" spans="18:21" ht="15.75" customHeight="1" x14ac:dyDescent="0.3">
      <c r="R636" s="4"/>
      <c r="T636" s="4"/>
      <c r="U636" s="4"/>
    </row>
    <row r="637" spans="18:21" ht="15.75" customHeight="1" x14ac:dyDescent="0.3">
      <c r="R637" s="4"/>
      <c r="T637" s="4"/>
      <c r="U637" s="4"/>
    </row>
    <row r="638" spans="18:21" ht="15.75" customHeight="1" x14ac:dyDescent="0.3">
      <c r="R638" s="4"/>
      <c r="T638" s="4"/>
      <c r="U638" s="4"/>
    </row>
    <row r="639" spans="18:21" ht="15.75" customHeight="1" x14ac:dyDescent="0.3">
      <c r="R639" s="4"/>
      <c r="T639" s="4"/>
      <c r="U639" s="4"/>
    </row>
    <row r="640" spans="18:21" ht="15.75" customHeight="1" x14ac:dyDescent="0.3">
      <c r="R640" s="4"/>
      <c r="T640" s="4"/>
      <c r="U640" s="4"/>
    </row>
    <row r="641" spans="18:21" ht="15.75" customHeight="1" x14ac:dyDescent="0.3">
      <c r="R641" s="4"/>
      <c r="T641" s="4"/>
      <c r="U641" s="4"/>
    </row>
    <row r="642" spans="18:21" ht="15.75" customHeight="1" x14ac:dyDescent="0.3">
      <c r="R642" s="4"/>
      <c r="T642" s="4"/>
      <c r="U642" s="4"/>
    </row>
    <row r="643" spans="18:21" ht="15.75" customHeight="1" x14ac:dyDescent="0.3">
      <c r="R643" s="4"/>
      <c r="T643" s="4"/>
      <c r="U643" s="4"/>
    </row>
    <row r="644" spans="18:21" ht="15.75" customHeight="1" x14ac:dyDescent="0.3">
      <c r="R644" s="4"/>
      <c r="T644" s="4"/>
      <c r="U644" s="4"/>
    </row>
    <row r="645" spans="18:21" ht="15.75" customHeight="1" x14ac:dyDescent="0.3">
      <c r="R645" s="4"/>
      <c r="T645" s="4"/>
      <c r="U645" s="4"/>
    </row>
    <row r="646" spans="18:21" ht="15.75" customHeight="1" x14ac:dyDescent="0.3">
      <c r="R646" s="4"/>
      <c r="T646" s="4"/>
      <c r="U646" s="4"/>
    </row>
    <row r="647" spans="18:21" ht="15.75" customHeight="1" x14ac:dyDescent="0.3">
      <c r="R647" s="4"/>
      <c r="T647" s="4"/>
      <c r="U647" s="4"/>
    </row>
    <row r="648" spans="18:21" ht="15.75" customHeight="1" x14ac:dyDescent="0.3">
      <c r="R648" s="4"/>
      <c r="T648" s="4"/>
      <c r="U648" s="4"/>
    </row>
    <row r="649" spans="18:21" ht="15.75" customHeight="1" x14ac:dyDescent="0.3">
      <c r="R649" s="4"/>
      <c r="T649" s="4"/>
      <c r="U649" s="4"/>
    </row>
    <row r="650" spans="18:21" ht="15.75" customHeight="1" x14ac:dyDescent="0.3">
      <c r="R650" s="4"/>
      <c r="T650" s="4"/>
      <c r="U650" s="4"/>
    </row>
    <row r="651" spans="18:21" ht="15.75" customHeight="1" x14ac:dyDescent="0.3">
      <c r="R651" s="4"/>
      <c r="T651" s="4"/>
      <c r="U651" s="4"/>
    </row>
    <row r="652" spans="18:21" ht="15.75" customHeight="1" x14ac:dyDescent="0.3">
      <c r="R652" s="4"/>
      <c r="T652" s="4"/>
      <c r="U652" s="4"/>
    </row>
    <row r="653" spans="18:21" ht="15.75" customHeight="1" x14ac:dyDescent="0.3">
      <c r="R653" s="4"/>
      <c r="T653" s="4"/>
      <c r="U653" s="4"/>
    </row>
    <row r="654" spans="18:21" ht="15.75" customHeight="1" x14ac:dyDescent="0.3">
      <c r="R654" s="4"/>
      <c r="T654" s="4"/>
      <c r="U654" s="4"/>
    </row>
    <row r="655" spans="18:21" ht="15.75" customHeight="1" x14ac:dyDescent="0.3">
      <c r="R655" s="4"/>
      <c r="T655" s="4"/>
      <c r="U655" s="4"/>
    </row>
    <row r="656" spans="18:21" ht="15.75" customHeight="1" x14ac:dyDescent="0.3">
      <c r="R656" s="4"/>
      <c r="T656" s="4"/>
      <c r="U656" s="4"/>
    </row>
    <row r="657" spans="18:21" ht="15.75" customHeight="1" x14ac:dyDescent="0.3">
      <c r="R657" s="4"/>
      <c r="T657" s="4"/>
      <c r="U657" s="4"/>
    </row>
    <row r="658" spans="18:21" ht="15.75" customHeight="1" x14ac:dyDescent="0.3">
      <c r="R658" s="4"/>
      <c r="T658" s="4"/>
      <c r="U658" s="4"/>
    </row>
    <row r="659" spans="18:21" ht="15.75" customHeight="1" x14ac:dyDescent="0.3">
      <c r="R659" s="4"/>
      <c r="T659" s="4"/>
      <c r="U659" s="4"/>
    </row>
    <row r="660" spans="18:21" ht="15.75" customHeight="1" x14ac:dyDescent="0.3">
      <c r="R660" s="4"/>
      <c r="T660" s="4"/>
      <c r="U660" s="4"/>
    </row>
    <row r="661" spans="18:21" ht="15.75" customHeight="1" x14ac:dyDescent="0.3">
      <c r="R661" s="4"/>
      <c r="T661" s="4"/>
      <c r="U661" s="4"/>
    </row>
    <row r="662" spans="18:21" ht="15.75" customHeight="1" x14ac:dyDescent="0.3">
      <c r="R662" s="4"/>
      <c r="T662" s="4"/>
      <c r="U662" s="4"/>
    </row>
    <row r="663" spans="18:21" ht="15.75" customHeight="1" x14ac:dyDescent="0.3">
      <c r="R663" s="4"/>
      <c r="T663" s="4"/>
      <c r="U663" s="4"/>
    </row>
    <row r="664" spans="18:21" ht="15.75" customHeight="1" x14ac:dyDescent="0.3">
      <c r="R664" s="4"/>
      <c r="T664" s="4"/>
      <c r="U664" s="4"/>
    </row>
    <row r="665" spans="18:21" ht="15.75" customHeight="1" x14ac:dyDescent="0.3">
      <c r="R665" s="4"/>
      <c r="T665" s="4"/>
      <c r="U665" s="4"/>
    </row>
    <row r="666" spans="18:21" ht="15.75" customHeight="1" x14ac:dyDescent="0.3">
      <c r="R666" s="4"/>
      <c r="T666" s="4"/>
      <c r="U666" s="4"/>
    </row>
    <row r="667" spans="18:21" ht="15.75" customHeight="1" x14ac:dyDescent="0.3">
      <c r="R667" s="4"/>
      <c r="T667" s="4"/>
      <c r="U667" s="4"/>
    </row>
    <row r="668" spans="18:21" ht="15.75" customHeight="1" x14ac:dyDescent="0.3">
      <c r="R668" s="4"/>
      <c r="T668" s="4"/>
      <c r="U668" s="4"/>
    </row>
    <row r="669" spans="18:21" ht="15.75" customHeight="1" x14ac:dyDescent="0.3">
      <c r="R669" s="4"/>
      <c r="T669" s="4"/>
      <c r="U669" s="4"/>
    </row>
    <row r="670" spans="18:21" ht="15.75" customHeight="1" x14ac:dyDescent="0.3">
      <c r="R670" s="4"/>
      <c r="T670" s="4"/>
      <c r="U670" s="4"/>
    </row>
    <row r="671" spans="18:21" ht="15.75" customHeight="1" x14ac:dyDescent="0.3">
      <c r="R671" s="4"/>
      <c r="T671" s="4"/>
      <c r="U671" s="4"/>
    </row>
    <row r="672" spans="18:21" ht="15.75" customHeight="1" x14ac:dyDescent="0.3">
      <c r="R672" s="4"/>
      <c r="T672" s="4"/>
      <c r="U672" s="4"/>
    </row>
    <row r="673" spans="18:21" ht="15.75" customHeight="1" x14ac:dyDescent="0.3">
      <c r="R673" s="4"/>
      <c r="T673" s="4"/>
      <c r="U673" s="4"/>
    </row>
    <row r="674" spans="18:21" ht="15.75" customHeight="1" x14ac:dyDescent="0.3">
      <c r="R674" s="4"/>
      <c r="T674" s="4"/>
      <c r="U674" s="4"/>
    </row>
    <row r="675" spans="18:21" ht="15.75" customHeight="1" x14ac:dyDescent="0.3">
      <c r="R675" s="4"/>
      <c r="T675" s="4"/>
      <c r="U675" s="4"/>
    </row>
    <row r="676" spans="18:21" ht="15.75" customHeight="1" x14ac:dyDescent="0.3">
      <c r="R676" s="4"/>
      <c r="T676" s="4"/>
      <c r="U676" s="4"/>
    </row>
    <row r="677" spans="18:21" ht="15.75" customHeight="1" x14ac:dyDescent="0.3">
      <c r="R677" s="4"/>
      <c r="T677" s="4"/>
      <c r="U677" s="4"/>
    </row>
    <row r="678" spans="18:21" ht="15.75" customHeight="1" x14ac:dyDescent="0.3">
      <c r="R678" s="4"/>
      <c r="T678" s="4"/>
      <c r="U678" s="4"/>
    </row>
    <row r="679" spans="18:21" ht="15.75" customHeight="1" x14ac:dyDescent="0.3">
      <c r="R679" s="4"/>
      <c r="T679" s="4"/>
      <c r="U679" s="4"/>
    </row>
    <row r="680" spans="18:21" ht="15.75" customHeight="1" x14ac:dyDescent="0.3">
      <c r="R680" s="4"/>
      <c r="T680" s="4"/>
      <c r="U680" s="4"/>
    </row>
    <row r="681" spans="18:21" ht="15.75" customHeight="1" x14ac:dyDescent="0.3">
      <c r="R681" s="4"/>
      <c r="T681" s="4"/>
      <c r="U681" s="4"/>
    </row>
    <row r="682" spans="18:21" ht="15.75" customHeight="1" x14ac:dyDescent="0.3">
      <c r="R682" s="4"/>
      <c r="T682" s="4"/>
      <c r="U682" s="4"/>
    </row>
    <row r="683" spans="18:21" ht="15.75" customHeight="1" x14ac:dyDescent="0.3">
      <c r="R683" s="4"/>
      <c r="T683" s="4"/>
      <c r="U683" s="4"/>
    </row>
    <row r="684" spans="18:21" ht="15.75" customHeight="1" x14ac:dyDescent="0.3">
      <c r="R684" s="4"/>
      <c r="T684" s="4"/>
      <c r="U684" s="4"/>
    </row>
    <row r="685" spans="18:21" ht="15.75" customHeight="1" x14ac:dyDescent="0.3">
      <c r="R685" s="4"/>
      <c r="T685" s="4"/>
      <c r="U685" s="4"/>
    </row>
    <row r="686" spans="18:21" ht="15.75" customHeight="1" x14ac:dyDescent="0.3">
      <c r="R686" s="4"/>
      <c r="T686" s="4"/>
      <c r="U686" s="4"/>
    </row>
    <row r="687" spans="18:21" ht="15.75" customHeight="1" x14ac:dyDescent="0.3">
      <c r="R687" s="4"/>
      <c r="T687" s="4"/>
      <c r="U687" s="4"/>
    </row>
    <row r="688" spans="18:21" ht="15.75" customHeight="1" x14ac:dyDescent="0.3">
      <c r="R688" s="4"/>
      <c r="T688" s="4"/>
      <c r="U688" s="4"/>
    </row>
    <row r="689" spans="18:21" ht="15.75" customHeight="1" x14ac:dyDescent="0.3">
      <c r="R689" s="4"/>
      <c r="T689" s="4"/>
      <c r="U689" s="4"/>
    </row>
    <row r="690" spans="18:21" ht="15.75" customHeight="1" x14ac:dyDescent="0.3">
      <c r="R690" s="4"/>
      <c r="T690" s="4"/>
      <c r="U690" s="4"/>
    </row>
    <row r="691" spans="18:21" ht="15.75" customHeight="1" x14ac:dyDescent="0.3">
      <c r="R691" s="4"/>
      <c r="T691" s="4"/>
      <c r="U691" s="4"/>
    </row>
    <row r="692" spans="18:21" ht="15.75" customHeight="1" x14ac:dyDescent="0.3">
      <c r="R692" s="4"/>
      <c r="T692" s="4"/>
      <c r="U692" s="4"/>
    </row>
    <row r="693" spans="18:21" ht="15.75" customHeight="1" x14ac:dyDescent="0.3">
      <c r="R693" s="4"/>
      <c r="T693" s="4"/>
      <c r="U693" s="4"/>
    </row>
    <row r="694" spans="18:21" ht="15.75" customHeight="1" x14ac:dyDescent="0.3">
      <c r="R694" s="4"/>
      <c r="T694" s="4"/>
      <c r="U694" s="4"/>
    </row>
    <row r="695" spans="18:21" ht="15.75" customHeight="1" x14ac:dyDescent="0.3">
      <c r="R695" s="4"/>
      <c r="T695" s="4"/>
      <c r="U695" s="4"/>
    </row>
    <row r="696" spans="18:21" ht="15.75" customHeight="1" x14ac:dyDescent="0.3">
      <c r="R696" s="4"/>
      <c r="T696" s="4"/>
      <c r="U696" s="4"/>
    </row>
    <row r="697" spans="18:21" ht="15.75" customHeight="1" x14ac:dyDescent="0.3">
      <c r="R697" s="4"/>
      <c r="T697" s="4"/>
      <c r="U697" s="4"/>
    </row>
    <row r="698" spans="18:21" ht="15.75" customHeight="1" x14ac:dyDescent="0.3">
      <c r="R698" s="4"/>
      <c r="T698" s="4"/>
      <c r="U698" s="4"/>
    </row>
    <row r="699" spans="18:21" ht="15.75" customHeight="1" x14ac:dyDescent="0.3">
      <c r="R699" s="4"/>
      <c r="T699" s="4"/>
      <c r="U699" s="4"/>
    </row>
    <row r="700" spans="18:21" ht="15.75" customHeight="1" x14ac:dyDescent="0.3">
      <c r="R700" s="4"/>
      <c r="T700" s="4"/>
      <c r="U700" s="4"/>
    </row>
    <row r="701" spans="18:21" ht="15.75" customHeight="1" x14ac:dyDescent="0.3">
      <c r="R701" s="4"/>
      <c r="T701" s="4"/>
      <c r="U701" s="4"/>
    </row>
    <row r="702" spans="18:21" ht="15.75" customHeight="1" x14ac:dyDescent="0.3">
      <c r="R702" s="4"/>
      <c r="T702" s="4"/>
      <c r="U702" s="4"/>
    </row>
    <row r="703" spans="18:21" ht="15.75" customHeight="1" x14ac:dyDescent="0.3">
      <c r="R703" s="4"/>
      <c r="T703" s="4"/>
      <c r="U703" s="4"/>
    </row>
    <row r="704" spans="18:21" ht="15.75" customHeight="1" x14ac:dyDescent="0.3">
      <c r="R704" s="4"/>
      <c r="T704" s="4"/>
      <c r="U704" s="4"/>
    </row>
    <row r="705" spans="18:21" ht="15.75" customHeight="1" x14ac:dyDescent="0.3">
      <c r="R705" s="4"/>
      <c r="T705" s="4"/>
      <c r="U705" s="4"/>
    </row>
    <row r="706" spans="18:21" ht="15.75" customHeight="1" x14ac:dyDescent="0.3">
      <c r="R706" s="4"/>
      <c r="T706" s="4"/>
      <c r="U706" s="4"/>
    </row>
    <row r="707" spans="18:21" ht="15.75" customHeight="1" x14ac:dyDescent="0.3">
      <c r="R707" s="4"/>
      <c r="T707" s="4"/>
      <c r="U707" s="4"/>
    </row>
    <row r="708" spans="18:21" ht="15.75" customHeight="1" x14ac:dyDescent="0.3">
      <c r="R708" s="4"/>
      <c r="T708" s="4"/>
      <c r="U708" s="4"/>
    </row>
    <row r="709" spans="18:21" ht="15.75" customHeight="1" x14ac:dyDescent="0.3">
      <c r="R709" s="4"/>
      <c r="T709" s="4"/>
      <c r="U709" s="4"/>
    </row>
    <row r="710" spans="18:21" ht="15.75" customHeight="1" x14ac:dyDescent="0.3">
      <c r="R710" s="4"/>
      <c r="T710" s="4"/>
      <c r="U710" s="4"/>
    </row>
    <row r="711" spans="18:21" ht="15.75" customHeight="1" x14ac:dyDescent="0.3">
      <c r="R711" s="4"/>
      <c r="T711" s="4"/>
      <c r="U711" s="4"/>
    </row>
    <row r="712" spans="18:21" ht="15.75" customHeight="1" x14ac:dyDescent="0.3">
      <c r="R712" s="4"/>
      <c r="T712" s="4"/>
      <c r="U712" s="4"/>
    </row>
    <row r="713" spans="18:21" ht="15.75" customHeight="1" x14ac:dyDescent="0.3">
      <c r="R713" s="4"/>
      <c r="T713" s="4"/>
      <c r="U713" s="4"/>
    </row>
    <row r="714" spans="18:21" ht="15.75" customHeight="1" x14ac:dyDescent="0.3">
      <c r="R714" s="4"/>
      <c r="T714" s="4"/>
      <c r="U714" s="4"/>
    </row>
    <row r="715" spans="18:21" ht="15.75" customHeight="1" x14ac:dyDescent="0.3">
      <c r="R715" s="4"/>
      <c r="T715" s="4"/>
      <c r="U715" s="4"/>
    </row>
    <row r="716" spans="18:21" ht="15.75" customHeight="1" x14ac:dyDescent="0.3">
      <c r="R716" s="4"/>
      <c r="T716" s="4"/>
      <c r="U716" s="4"/>
    </row>
    <row r="717" spans="18:21" ht="15.75" customHeight="1" x14ac:dyDescent="0.3">
      <c r="R717" s="4"/>
      <c r="T717" s="4"/>
      <c r="U717" s="4"/>
    </row>
    <row r="718" spans="18:21" ht="15.75" customHeight="1" x14ac:dyDescent="0.3">
      <c r="R718" s="4"/>
      <c r="T718" s="4"/>
      <c r="U718" s="4"/>
    </row>
    <row r="719" spans="18:21" ht="15.75" customHeight="1" x14ac:dyDescent="0.3">
      <c r="R719" s="4"/>
      <c r="T719" s="4"/>
      <c r="U719" s="4"/>
    </row>
    <row r="720" spans="18:21" ht="15.75" customHeight="1" x14ac:dyDescent="0.3">
      <c r="R720" s="4"/>
      <c r="T720" s="4"/>
      <c r="U720" s="4"/>
    </row>
    <row r="721" spans="18:21" ht="15.75" customHeight="1" x14ac:dyDescent="0.3">
      <c r="R721" s="4"/>
      <c r="T721" s="4"/>
      <c r="U721" s="4"/>
    </row>
    <row r="722" spans="18:21" ht="15.75" customHeight="1" x14ac:dyDescent="0.3">
      <c r="R722" s="4"/>
      <c r="T722" s="4"/>
      <c r="U722" s="4"/>
    </row>
    <row r="723" spans="18:21" ht="15.75" customHeight="1" x14ac:dyDescent="0.3">
      <c r="R723" s="4"/>
      <c r="T723" s="4"/>
      <c r="U723" s="4"/>
    </row>
    <row r="724" spans="18:21" ht="15.75" customHeight="1" x14ac:dyDescent="0.3">
      <c r="R724" s="4"/>
      <c r="T724" s="4"/>
      <c r="U724" s="4"/>
    </row>
    <row r="725" spans="18:21" ht="15.75" customHeight="1" x14ac:dyDescent="0.3">
      <c r="R725" s="4"/>
      <c r="T725" s="4"/>
      <c r="U725" s="4"/>
    </row>
    <row r="726" spans="18:21" ht="15.75" customHeight="1" x14ac:dyDescent="0.3">
      <c r="R726" s="4"/>
      <c r="T726" s="4"/>
      <c r="U726" s="4"/>
    </row>
    <row r="727" spans="18:21" ht="15.75" customHeight="1" x14ac:dyDescent="0.3">
      <c r="R727" s="4"/>
      <c r="T727" s="4"/>
      <c r="U727" s="4"/>
    </row>
    <row r="728" spans="18:21" ht="15.75" customHeight="1" x14ac:dyDescent="0.3">
      <c r="R728" s="4"/>
      <c r="T728" s="4"/>
      <c r="U728" s="4"/>
    </row>
    <row r="729" spans="18:21" ht="15.75" customHeight="1" x14ac:dyDescent="0.3">
      <c r="R729" s="4"/>
      <c r="T729" s="4"/>
      <c r="U729" s="4"/>
    </row>
    <row r="730" spans="18:21" ht="15.75" customHeight="1" x14ac:dyDescent="0.3">
      <c r="R730" s="4"/>
      <c r="T730" s="4"/>
      <c r="U730" s="4"/>
    </row>
    <row r="731" spans="18:21" ht="15.75" customHeight="1" x14ac:dyDescent="0.3">
      <c r="R731" s="4"/>
      <c r="T731" s="4"/>
      <c r="U731" s="4"/>
    </row>
    <row r="732" spans="18:21" ht="15.75" customHeight="1" x14ac:dyDescent="0.3">
      <c r="R732" s="4"/>
      <c r="T732" s="4"/>
      <c r="U732" s="4"/>
    </row>
    <row r="733" spans="18:21" ht="15.75" customHeight="1" x14ac:dyDescent="0.3">
      <c r="R733" s="4"/>
      <c r="T733" s="4"/>
      <c r="U733" s="4"/>
    </row>
    <row r="734" spans="18:21" ht="15.75" customHeight="1" x14ac:dyDescent="0.3">
      <c r="R734" s="4"/>
      <c r="T734" s="4"/>
      <c r="U734" s="4"/>
    </row>
    <row r="735" spans="18:21" ht="15.75" customHeight="1" x14ac:dyDescent="0.3">
      <c r="R735" s="4"/>
      <c r="T735" s="4"/>
      <c r="U735" s="4"/>
    </row>
    <row r="736" spans="18:21" ht="15.75" customHeight="1" x14ac:dyDescent="0.3">
      <c r="R736" s="4"/>
      <c r="T736" s="4"/>
      <c r="U736" s="4"/>
    </row>
    <row r="737" spans="18:21" ht="15.75" customHeight="1" x14ac:dyDescent="0.3">
      <c r="R737" s="4"/>
      <c r="T737" s="4"/>
      <c r="U737" s="4"/>
    </row>
    <row r="738" spans="18:21" ht="15.75" customHeight="1" x14ac:dyDescent="0.3">
      <c r="R738" s="4"/>
      <c r="T738" s="4"/>
      <c r="U738" s="4"/>
    </row>
    <row r="739" spans="18:21" ht="15.75" customHeight="1" x14ac:dyDescent="0.3">
      <c r="R739" s="4"/>
      <c r="T739" s="4"/>
      <c r="U739" s="4"/>
    </row>
    <row r="740" spans="18:21" ht="15.75" customHeight="1" x14ac:dyDescent="0.3">
      <c r="R740" s="4"/>
      <c r="T740" s="4"/>
      <c r="U740" s="4"/>
    </row>
    <row r="741" spans="18:21" ht="15.75" customHeight="1" x14ac:dyDescent="0.3">
      <c r="R741" s="4"/>
      <c r="T741" s="4"/>
      <c r="U741" s="4"/>
    </row>
    <row r="742" spans="18:21" ht="15.75" customHeight="1" x14ac:dyDescent="0.3">
      <c r="R742" s="4"/>
      <c r="T742" s="4"/>
      <c r="U742" s="4"/>
    </row>
    <row r="743" spans="18:21" ht="15.75" customHeight="1" x14ac:dyDescent="0.3">
      <c r="R743" s="4"/>
      <c r="T743" s="4"/>
      <c r="U743" s="4"/>
    </row>
    <row r="744" spans="18:21" ht="15.75" customHeight="1" x14ac:dyDescent="0.3">
      <c r="R744" s="4"/>
      <c r="T744" s="4"/>
      <c r="U744" s="4"/>
    </row>
    <row r="745" spans="18:21" ht="15.75" customHeight="1" x14ac:dyDescent="0.3">
      <c r="R745" s="4"/>
      <c r="T745" s="4"/>
      <c r="U745" s="4"/>
    </row>
    <row r="746" spans="18:21" ht="15.75" customHeight="1" x14ac:dyDescent="0.3">
      <c r="R746" s="4"/>
      <c r="T746" s="4"/>
      <c r="U746" s="4"/>
    </row>
    <row r="747" spans="18:21" ht="15.75" customHeight="1" x14ac:dyDescent="0.3">
      <c r="R747" s="4"/>
      <c r="T747" s="4"/>
      <c r="U747" s="4"/>
    </row>
    <row r="748" spans="18:21" ht="15.75" customHeight="1" x14ac:dyDescent="0.3">
      <c r="R748" s="4"/>
      <c r="T748" s="4"/>
      <c r="U748" s="4"/>
    </row>
    <row r="749" spans="18:21" ht="15.75" customHeight="1" x14ac:dyDescent="0.3">
      <c r="R749" s="4"/>
      <c r="T749" s="4"/>
      <c r="U749" s="4"/>
    </row>
    <row r="750" spans="18:21" ht="15.75" customHeight="1" x14ac:dyDescent="0.3">
      <c r="R750" s="4"/>
      <c r="T750" s="4"/>
      <c r="U750" s="4"/>
    </row>
    <row r="751" spans="18:21" ht="15.75" customHeight="1" x14ac:dyDescent="0.3">
      <c r="R751" s="4"/>
      <c r="T751" s="4"/>
      <c r="U751" s="4"/>
    </row>
    <row r="752" spans="18:21" ht="15.75" customHeight="1" x14ac:dyDescent="0.3">
      <c r="R752" s="4"/>
      <c r="T752" s="4"/>
      <c r="U752" s="4"/>
    </row>
    <row r="753" spans="18:21" ht="15.75" customHeight="1" x14ac:dyDescent="0.3">
      <c r="R753" s="4"/>
      <c r="T753" s="4"/>
      <c r="U753" s="4"/>
    </row>
    <row r="754" spans="18:21" ht="15.75" customHeight="1" x14ac:dyDescent="0.3">
      <c r="R754" s="4"/>
      <c r="T754" s="4"/>
      <c r="U754" s="4"/>
    </row>
    <row r="755" spans="18:21" ht="15.75" customHeight="1" x14ac:dyDescent="0.3">
      <c r="R755" s="4"/>
      <c r="T755" s="4"/>
      <c r="U755" s="4"/>
    </row>
    <row r="756" spans="18:21" ht="15.75" customHeight="1" x14ac:dyDescent="0.3">
      <c r="R756" s="4"/>
      <c r="T756" s="4"/>
      <c r="U756" s="4"/>
    </row>
    <row r="757" spans="18:21" ht="15.75" customHeight="1" x14ac:dyDescent="0.3">
      <c r="R757" s="4"/>
      <c r="T757" s="4"/>
      <c r="U757" s="4"/>
    </row>
    <row r="758" spans="18:21" ht="15.75" customHeight="1" x14ac:dyDescent="0.3">
      <c r="R758" s="4"/>
      <c r="T758" s="4"/>
      <c r="U758" s="4"/>
    </row>
    <row r="759" spans="18:21" ht="15.75" customHeight="1" x14ac:dyDescent="0.3">
      <c r="R759" s="4"/>
      <c r="T759" s="4"/>
      <c r="U759" s="4"/>
    </row>
    <row r="760" spans="18:21" ht="15.75" customHeight="1" x14ac:dyDescent="0.3">
      <c r="R760" s="4"/>
      <c r="T760" s="4"/>
      <c r="U760" s="4"/>
    </row>
    <row r="761" spans="18:21" ht="15.75" customHeight="1" x14ac:dyDescent="0.3">
      <c r="R761" s="4"/>
      <c r="T761" s="4"/>
      <c r="U761" s="4"/>
    </row>
    <row r="762" spans="18:21" ht="15.75" customHeight="1" x14ac:dyDescent="0.3">
      <c r="R762" s="4"/>
      <c r="T762" s="4"/>
      <c r="U762" s="4"/>
    </row>
    <row r="763" spans="18:21" ht="15.75" customHeight="1" x14ac:dyDescent="0.3">
      <c r="R763" s="4"/>
      <c r="T763" s="4"/>
      <c r="U763" s="4"/>
    </row>
    <row r="764" spans="18:21" ht="15.75" customHeight="1" x14ac:dyDescent="0.3">
      <c r="R764" s="4"/>
      <c r="T764" s="4"/>
      <c r="U764" s="4"/>
    </row>
    <row r="765" spans="18:21" ht="15.75" customHeight="1" x14ac:dyDescent="0.3">
      <c r="R765" s="4"/>
      <c r="T765" s="4"/>
      <c r="U765" s="4"/>
    </row>
    <row r="766" spans="18:21" ht="15.75" customHeight="1" x14ac:dyDescent="0.3">
      <c r="R766" s="4"/>
      <c r="T766" s="4"/>
      <c r="U766" s="4"/>
    </row>
    <row r="767" spans="18:21" ht="15.75" customHeight="1" x14ac:dyDescent="0.3">
      <c r="R767" s="4"/>
      <c r="T767" s="4"/>
      <c r="U767" s="4"/>
    </row>
    <row r="768" spans="18:21" ht="15.75" customHeight="1" x14ac:dyDescent="0.3">
      <c r="R768" s="4"/>
      <c r="T768" s="4"/>
      <c r="U768" s="4"/>
    </row>
    <row r="769" spans="18:21" ht="15.75" customHeight="1" x14ac:dyDescent="0.3">
      <c r="R769" s="4"/>
      <c r="T769" s="4"/>
      <c r="U769" s="4"/>
    </row>
    <row r="770" spans="18:21" ht="15.75" customHeight="1" x14ac:dyDescent="0.3">
      <c r="R770" s="4"/>
      <c r="T770" s="4"/>
      <c r="U770" s="4"/>
    </row>
    <row r="771" spans="18:21" ht="15.75" customHeight="1" x14ac:dyDescent="0.3">
      <c r="R771" s="4"/>
      <c r="T771" s="4"/>
      <c r="U771" s="4"/>
    </row>
    <row r="772" spans="18:21" ht="15.75" customHeight="1" x14ac:dyDescent="0.3">
      <c r="R772" s="4"/>
      <c r="T772" s="4"/>
      <c r="U772" s="4"/>
    </row>
    <row r="773" spans="18:21" ht="15.75" customHeight="1" x14ac:dyDescent="0.3">
      <c r="R773" s="4"/>
      <c r="T773" s="4"/>
      <c r="U773" s="4"/>
    </row>
    <row r="774" spans="18:21" ht="15.75" customHeight="1" x14ac:dyDescent="0.3">
      <c r="R774" s="4"/>
      <c r="T774" s="4"/>
      <c r="U774" s="4"/>
    </row>
    <row r="775" spans="18:21" ht="15.75" customHeight="1" x14ac:dyDescent="0.3">
      <c r="R775" s="4"/>
      <c r="T775" s="4"/>
      <c r="U775" s="4"/>
    </row>
    <row r="776" spans="18:21" ht="15.75" customHeight="1" x14ac:dyDescent="0.3">
      <c r="R776" s="4"/>
      <c r="T776" s="4"/>
      <c r="U776" s="4"/>
    </row>
    <row r="777" spans="18:21" ht="15.75" customHeight="1" x14ac:dyDescent="0.3">
      <c r="R777" s="4"/>
      <c r="T777" s="4"/>
      <c r="U777" s="4"/>
    </row>
    <row r="778" spans="18:21" ht="15.75" customHeight="1" x14ac:dyDescent="0.3">
      <c r="R778" s="4"/>
      <c r="T778" s="4"/>
      <c r="U778" s="4"/>
    </row>
    <row r="779" spans="18:21" ht="15.75" customHeight="1" x14ac:dyDescent="0.3">
      <c r="R779" s="4"/>
      <c r="T779" s="4"/>
      <c r="U779" s="4"/>
    </row>
    <row r="780" spans="18:21" ht="15.75" customHeight="1" x14ac:dyDescent="0.3">
      <c r="R780" s="4"/>
      <c r="T780" s="4"/>
      <c r="U780" s="4"/>
    </row>
    <row r="781" spans="18:21" ht="15.75" customHeight="1" x14ac:dyDescent="0.3">
      <c r="R781" s="4"/>
      <c r="T781" s="4"/>
      <c r="U781" s="4"/>
    </row>
    <row r="782" spans="18:21" ht="15.75" customHeight="1" x14ac:dyDescent="0.3">
      <c r="R782" s="4"/>
      <c r="T782" s="4"/>
      <c r="U782" s="4"/>
    </row>
    <row r="783" spans="18:21" ht="15.75" customHeight="1" x14ac:dyDescent="0.3">
      <c r="R783" s="4"/>
      <c r="T783" s="4"/>
      <c r="U783" s="4"/>
    </row>
    <row r="784" spans="18:21" ht="15.75" customHeight="1" x14ac:dyDescent="0.3">
      <c r="R784" s="4"/>
      <c r="T784" s="4"/>
      <c r="U784" s="4"/>
    </row>
    <row r="785" spans="18:21" ht="15.75" customHeight="1" x14ac:dyDescent="0.3">
      <c r="R785" s="4"/>
      <c r="T785" s="4"/>
      <c r="U785" s="4"/>
    </row>
    <row r="786" spans="18:21" ht="15.75" customHeight="1" x14ac:dyDescent="0.3">
      <c r="R786" s="4"/>
      <c r="T786" s="4"/>
      <c r="U786" s="4"/>
    </row>
    <row r="787" spans="18:21" ht="15.75" customHeight="1" x14ac:dyDescent="0.3">
      <c r="R787" s="4"/>
      <c r="T787" s="4"/>
      <c r="U787" s="4"/>
    </row>
    <row r="788" spans="18:21" ht="15.75" customHeight="1" x14ac:dyDescent="0.3">
      <c r="R788" s="4"/>
      <c r="T788" s="4"/>
      <c r="U788" s="4"/>
    </row>
    <row r="789" spans="18:21" ht="15.75" customHeight="1" x14ac:dyDescent="0.3">
      <c r="R789" s="4"/>
      <c r="T789" s="4"/>
      <c r="U789" s="4"/>
    </row>
    <row r="790" spans="18:21" ht="15.75" customHeight="1" x14ac:dyDescent="0.3">
      <c r="R790" s="4"/>
      <c r="T790" s="4"/>
      <c r="U790" s="4"/>
    </row>
    <row r="791" spans="18:21" ht="15.75" customHeight="1" x14ac:dyDescent="0.3">
      <c r="R791" s="4"/>
      <c r="T791" s="4"/>
      <c r="U791" s="4"/>
    </row>
    <row r="792" spans="18:21" ht="15.75" customHeight="1" x14ac:dyDescent="0.3">
      <c r="R792" s="4"/>
      <c r="T792" s="4"/>
      <c r="U792" s="4"/>
    </row>
    <row r="793" spans="18:21" ht="15.75" customHeight="1" x14ac:dyDescent="0.3">
      <c r="R793" s="4"/>
      <c r="T793" s="4"/>
      <c r="U793" s="4"/>
    </row>
    <row r="794" spans="18:21" ht="15.75" customHeight="1" x14ac:dyDescent="0.3">
      <c r="R794" s="4"/>
      <c r="T794" s="4"/>
      <c r="U794" s="4"/>
    </row>
    <row r="795" spans="18:21" ht="15.75" customHeight="1" x14ac:dyDescent="0.3">
      <c r="R795" s="4"/>
      <c r="T795" s="4"/>
      <c r="U795" s="4"/>
    </row>
    <row r="796" spans="18:21" ht="15.75" customHeight="1" x14ac:dyDescent="0.3">
      <c r="R796" s="4"/>
      <c r="T796" s="4"/>
      <c r="U796" s="4"/>
    </row>
    <row r="797" spans="18:21" ht="15.75" customHeight="1" x14ac:dyDescent="0.3">
      <c r="R797" s="4"/>
      <c r="T797" s="4"/>
      <c r="U797" s="4"/>
    </row>
    <row r="798" spans="18:21" ht="15.75" customHeight="1" x14ac:dyDescent="0.3">
      <c r="R798" s="4"/>
      <c r="T798" s="4"/>
      <c r="U798" s="4"/>
    </row>
    <row r="799" spans="18:21" ht="15.75" customHeight="1" x14ac:dyDescent="0.3">
      <c r="R799" s="4"/>
      <c r="T799" s="4"/>
      <c r="U799" s="4"/>
    </row>
    <row r="800" spans="18:21" ht="15.75" customHeight="1" x14ac:dyDescent="0.3">
      <c r="R800" s="4"/>
      <c r="T800" s="4"/>
      <c r="U800" s="4"/>
    </row>
    <row r="801" spans="18:21" ht="15.75" customHeight="1" x14ac:dyDescent="0.3">
      <c r="R801" s="4"/>
      <c r="T801" s="4"/>
      <c r="U801" s="4"/>
    </row>
    <row r="802" spans="18:21" ht="15.75" customHeight="1" x14ac:dyDescent="0.3">
      <c r="R802" s="4"/>
      <c r="T802" s="4"/>
      <c r="U802" s="4"/>
    </row>
    <row r="803" spans="18:21" ht="15.75" customHeight="1" x14ac:dyDescent="0.3">
      <c r="R803" s="4"/>
      <c r="T803" s="4"/>
      <c r="U803" s="4"/>
    </row>
    <row r="804" spans="18:21" ht="15.75" customHeight="1" x14ac:dyDescent="0.3">
      <c r="R804" s="4"/>
      <c r="T804" s="4"/>
      <c r="U804" s="4"/>
    </row>
    <row r="805" spans="18:21" ht="15.75" customHeight="1" x14ac:dyDescent="0.3">
      <c r="R805" s="4"/>
      <c r="T805" s="4"/>
      <c r="U805" s="4"/>
    </row>
    <row r="806" spans="18:21" ht="15.75" customHeight="1" x14ac:dyDescent="0.3">
      <c r="R806" s="4"/>
      <c r="T806" s="4"/>
      <c r="U806" s="4"/>
    </row>
    <row r="807" spans="18:21" ht="15.75" customHeight="1" x14ac:dyDescent="0.3">
      <c r="R807" s="4"/>
      <c r="T807" s="4"/>
      <c r="U807" s="4"/>
    </row>
    <row r="808" spans="18:21" ht="15.75" customHeight="1" x14ac:dyDescent="0.3">
      <c r="R808" s="4"/>
      <c r="T808" s="4"/>
      <c r="U808" s="4"/>
    </row>
    <row r="809" spans="18:21" ht="15.75" customHeight="1" x14ac:dyDescent="0.3">
      <c r="R809" s="4"/>
      <c r="T809" s="4"/>
      <c r="U809" s="4"/>
    </row>
    <row r="810" spans="18:21" ht="15.75" customHeight="1" x14ac:dyDescent="0.3">
      <c r="R810" s="4"/>
      <c r="T810" s="4"/>
      <c r="U810" s="4"/>
    </row>
    <row r="811" spans="18:21" ht="15.75" customHeight="1" x14ac:dyDescent="0.3">
      <c r="R811" s="4"/>
      <c r="T811" s="4"/>
      <c r="U811" s="4"/>
    </row>
    <row r="812" spans="18:21" ht="15.75" customHeight="1" x14ac:dyDescent="0.3">
      <c r="R812" s="4"/>
      <c r="T812" s="4"/>
      <c r="U812" s="4"/>
    </row>
    <row r="813" spans="18:21" ht="15.75" customHeight="1" x14ac:dyDescent="0.3">
      <c r="R813" s="4"/>
      <c r="T813" s="4"/>
      <c r="U813" s="4"/>
    </row>
    <row r="814" spans="18:21" ht="15.75" customHeight="1" x14ac:dyDescent="0.3">
      <c r="R814" s="4"/>
      <c r="T814" s="4"/>
      <c r="U814" s="4"/>
    </row>
    <row r="815" spans="18:21" ht="15.75" customHeight="1" x14ac:dyDescent="0.3">
      <c r="R815" s="4"/>
      <c r="T815" s="4"/>
      <c r="U815" s="4"/>
    </row>
    <row r="816" spans="18:21" ht="15.75" customHeight="1" x14ac:dyDescent="0.3">
      <c r="R816" s="4"/>
      <c r="T816" s="4"/>
      <c r="U816" s="4"/>
    </row>
    <row r="817" spans="18:21" ht="15.75" customHeight="1" x14ac:dyDescent="0.3">
      <c r="R817" s="4"/>
      <c r="T817" s="4"/>
      <c r="U817" s="4"/>
    </row>
    <row r="818" spans="18:21" ht="15.75" customHeight="1" x14ac:dyDescent="0.3">
      <c r="R818" s="4"/>
      <c r="T818" s="4"/>
      <c r="U818" s="4"/>
    </row>
    <row r="819" spans="18:21" ht="15.75" customHeight="1" x14ac:dyDescent="0.3">
      <c r="R819" s="4"/>
      <c r="T819" s="4"/>
      <c r="U819" s="4"/>
    </row>
    <row r="820" spans="18:21" ht="15.75" customHeight="1" x14ac:dyDescent="0.3">
      <c r="R820" s="4"/>
      <c r="T820" s="4"/>
      <c r="U820" s="4"/>
    </row>
    <row r="821" spans="18:21" ht="15.75" customHeight="1" x14ac:dyDescent="0.3">
      <c r="R821" s="4"/>
      <c r="T821" s="4"/>
      <c r="U821" s="4"/>
    </row>
    <row r="822" spans="18:21" ht="15.75" customHeight="1" x14ac:dyDescent="0.3">
      <c r="R822" s="4"/>
      <c r="T822" s="4"/>
      <c r="U822" s="4"/>
    </row>
    <row r="823" spans="18:21" ht="15.75" customHeight="1" x14ac:dyDescent="0.3">
      <c r="R823" s="4"/>
      <c r="T823" s="4"/>
      <c r="U823" s="4"/>
    </row>
    <row r="824" spans="18:21" ht="15.75" customHeight="1" x14ac:dyDescent="0.3">
      <c r="R824" s="4"/>
      <c r="T824" s="4"/>
      <c r="U824" s="4"/>
    </row>
    <row r="825" spans="18:21" ht="15.75" customHeight="1" x14ac:dyDescent="0.3">
      <c r="R825" s="4"/>
      <c r="T825" s="4"/>
      <c r="U825" s="4"/>
    </row>
    <row r="826" spans="18:21" ht="15.75" customHeight="1" x14ac:dyDescent="0.3">
      <c r="R826" s="4"/>
      <c r="T826" s="4"/>
      <c r="U826" s="4"/>
    </row>
    <row r="827" spans="18:21" ht="15.75" customHeight="1" x14ac:dyDescent="0.3">
      <c r="R827" s="4"/>
      <c r="T827" s="4"/>
      <c r="U827" s="4"/>
    </row>
    <row r="828" spans="18:21" ht="15.75" customHeight="1" x14ac:dyDescent="0.3">
      <c r="R828" s="4"/>
      <c r="T828" s="4"/>
      <c r="U828" s="4"/>
    </row>
    <row r="829" spans="18:21" ht="15.75" customHeight="1" x14ac:dyDescent="0.3">
      <c r="R829" s="4"/>
      <c r="T829" s="4"/>
      <c r="U829" s="4"/>
    </row>
    <row r="830" spans="18:21" ht="15.75" customHeight="1" x14ac:dyDescent="0.3">
      <c r="R830" s="4"/>
      <c r="T830" s="4"/>
      <c r="U830" s="4"/>
    </row>
    <row r="831" spans="18:21" ht="15.75" customHeight="1" x14ac:dyDescent="0.3">
      <c r="R831" s="4"/>
      <c r="T831" s="4"/>
      <c r="U831" s="4"/>
    </row>
    <row r="832" spans="18:21" ht="15.75" customHeight="1" x14ac:dyDescent="0.3">
      <c r="R832" s="4"/>
      <c r="T832" s="4"/>
      <c r="U832" s="4"/>
    </row>
    <row r="833" spans="18:21" ht="15.75" customHeight="1" x14ac:dyDescent="0.3">
      <c r="R833" s="4"/>
      <c r="T833" s="4"/>
      <c r="U833" s="4"/>
    </row>
    <row r="834" spans="18:21" ht="15.75" customHeight="1" x14ac:dyDescent="0.3">
      <c r="R834" s="4"/>
      <c r="T834" s="4"/>
      <c r="U834" s="4"/>
    </row>
    <row r="835" spans="18:21" ht="15.75" customHeight="1" x14ac:dyDescent="0.3">
      <c r="R835" s="4"/>
      <c r="T835" s="4"/>
      <c r="U835" s="4"/>
    </row>
    <row r="836" spans="18:21" ht="15.75" customHeight="1" x14ac:dyDescent="0.3">
      <c r="R836" s="4"/>
      <c r="T836" s="4"/>
      <c r="U836" s="4"/>
    </row>
    <row r="837" spans="18:21" ht="15.75" customHeight="1" x14ac:dyDescent="0.3">
      <c r="R837" s="4"/>
      <c r="T837" s="4"/>
      <c r="U837" s="4"/>
    </row>
    <row r="838" spans="18:21" ht="15.75" customHeight="1" x14ac:dyDescent="0.3">
      <c r="R838" s="4"/>
      <c r="T838" s="4"/>
      <c r="U838" s="4"/>
    </row>
    <row r="839" spans="18:21" ht="15.75" customHeight="1" x14ac:dyDescent="0.3">
      <c r="R839" s="4"/>
      <c r="T839" s="4"/>
      <c r="U839" s="4"/>
    </row>
    <row r="840" spans="18:21" ht="15.75" customHeight="1" x14ac:dyDescent="0.3">
      <c r="R840" s="4"/>
      <c r="T840" s="4"/>
      <c r="U840" s="4"/>
    </row>
    <row r="841" spans="18:21" ht="15.75" customHeight="1" x14ac:dyDescent="0.3">
      <c r="R841" s="4"/>
      <c r="T841" s="4"/>
      <c r="U841" s="4"/>
    </row>
    <row r="842" spans="18:21" ht="15.75" customHeight="1" x14ac:dyDescent="0.3">
      <c r="R842" s="4"/>
      <c r="T842" s="4"/>
      <c r="U842" s="4"/>
    </row>
    <row r="843" spans="18:21" ht="15.75" customHeight="1" x14ac:dyDescent="0.3">
      <c r="R843" s="4"/>
      <c r="T843" s="4"/>
      <c r="U843" s="4"/>
    </row>
    <row r="844" spans="18:21" ht="15.75" customHeight="1" x14ac:dyDescent="0.3">
      <c r="R844" s="4"/>
      <c r="T844" s="4"/>
      <c r="U844" s="4"/>
    </row>
    <row r="845" spans="18:21" ht="15.75" customHeight="1" x14ac:dyDescent="0.3">
      <c r="R845" s="4"/>
      <c r="T845" s="4"/>
      <c r="U845" s="4"/>
    </row>
    <row r="846" spans="18:21" ht="15.75" customHeight="1" x14ac:dyDescent="0.3">
      <c r="R846" s="4"/>
      <c r="T846" s="4"/>
      <c r="U846" s="4"/>
    </row>
    <row r="847" spans="18:21" ht="15.75" customHeight="1" x14ac:dyDescent="0.3">
      <c r="R847" s="4"/>
      <c r="T847" s="4"/>
      <c r="U847" s="4"/>
    </row>
    <row r="848" spans="18:21" ht="15.75" customHeight="1" x14ac:dyDescent="0.3">
      <c r="R848" s="4"/>
      <c r="T848" s="4"/>
      <c r="U848" s="4"/>
    </row>
    <row r="849" spans="18:21" ht="15.75" customHeight="1" x14ac:dyDescent="0.3">
      <c r="R849" s="4"/>
      <c r="T849" s="4"/>
      <c r="U849" s="4"/>
    </row>
    <row r="850" spans="18:21" ht="15.75" customHeight="1" x14ac:dyDescent="0.3">
      <c r="R850" s="4"/>
      <c r="T850" s="4"/>
      <c r="U850" s="4"/>
    </row>
    <row r="851" spans="18:21" ht="15.75" customHeight="1" x14ac:dyDescent="0.3">
      <c r="R851" s="4"/>
      <c r="T851" s="4"/>
      <c r="U851" s="4"/>
    </row>
    <row r="852" spans="18:21" ht="15.75" customHeight="1" x14ac:dyDescent="0.3">
      <c r="R852" s="4"/>
      <c r="T852" s="4"/>
      <c r="U852" s="4"/>
    </row>
    <row r="853" spans="18:21" ht="15.75" customHeight="1" x14ac:dyDescent="0.3">
      <c r="R853" s="4"/>
      <c r="T853" s="4"/>
      <c r="U853" s="4"/>
    </row>
    <row r="854" spans="18:21" ht="15.75" customHeight="1" x14ac:dyDescent="0.3">
      <c r="R854" s="4"/>
      <c r="T854" s="4"/>
      <c r="U854" s="4"/>
    </row>
    <row r="855" spans="18:21" ht="15.75" customHeight="1" x14ac:dyDescent="0.3">
      <c r="R855" s="4"/>
      <c r="T855" s="4"/>
      <c r="U855" s="4"/>
    </row>
    <row r="856" spans="18:21" ht="15.75" customHeight="1" x14ac:dyDescent="0.3">
      <c r="R856" s="4"/>
      <c r="T856" s="4"/>
      <c r="U856" s="4"/>
    </row>
    <row r="857" spans="18:21" ht="15.75" customHeight="1" x14ac:dyDescent="0.3">
      <c r="R857" s="4"/>
      <c r="T857" s="4"/>
      <c r="U857" s="4"/>
    </row>
    <row r="858" spans="18:21" ht="15.75" customHeight="1" x14ac:dyDescent="0.3">
      <c r="R858" s="4"/>
      <c r="T858" s="4"/>
      <c r="U858" s="4"/>
    </row>
    <row r="859" spans="18:21" ht="15.75" customHeight="1" x14ac:dyDescent="0.3">
      <c r="R859" s="4"/>
      <c r="T859" s="4"/>
      <c r="U859" s="4"/>
    </row>
    <row r="860" spans="18:21" ht="15.75" customHeight="1" x14ac:dyDescent="0.3">
      <c r="R860" s="4"/>
      <c r="T860" s="4"/>
      <c r="U860" s="4"/>
    </row>
    <row r="861" spans="18:21" ht="15.75" customHeight="1" x14ac:dyDescent="0.3">
      <c r="R861" s="4"/>
      <c r="T861" s="4"/>
      <c r="U861" s="4"/>
    </row>
    <row r="862" spans="18:21" ht="15.75" customHeight="1" x14ac:dyDescent="0.3">
      <c r="R862" s="4"/>
      <c r="T862" s="4"/>
      <c r="U862" s="4"/>
    </row>
    <row r="863" spans="18:21" ht="15.75" customHeight="1" x14ac:dyDescent="0.3">
      <c r="R863" s="4"/>
      <c r="T863" s="4"/>
      <c r="U863" s="4"/>
    </row>
    <row r="864" spans="18:21" ht="15.75" customHeight="1" x14ac:dyDescent="0.3">
      <c r="R864" s="4"/>
      <c r="T864" s="4"/>
      <c r="U864" s="4"/>
    </row>
    <row r="865" spans="18:21" ht="15.75" customHeight="1" x14ac:dyDescent="0.3">
      <c r="R865" s="4"/>
      <c r="T865" s="4"/>
      <c r="U865" s="4"/>
    </row>
    <row r="866" spans="18:21" ht="15.75" customHeight="1" x14ac:dyDescent="0.3">
      <c r="R866" s="4"/>
      <c r="T866" s="4"/>
      <c r="U866" s="4"/>
    </row>
    <row r="867" spans="18:21" ht="15.75" customHeight="1" x14ac:dyDescent="0.3">
      <c r="R867" s="4"/>
      <c r="T867" s="4"/>
      <c r="U867" s="4"/>
    </row>
    <row r="868" spans="18:21" ht="15.75" customHeight="1" x14ac:dyDescent="0.3">
      <c r="R868" s="4"/>
      <c r="T868" s="4"/>
      <c r="U868" s="4"/>
    </row>
    <row r="869" spans="18:21" ht="15.75" customHeight="1" x14ac:dyDescent="0.3">
      <c r="R869" s="4"/>
      <c r="T869" s="4"/>
      <c r="U869" s="4"/>
    </row>
    <row r="870" spans="18:21" ht="15.75" customHeight="1" x14ac:dyDescent="0.3">
      <c r="R870" s="4"/>
      <c r="T870" s="4"/>
      <c r="U870" s="4"/>
    </row>
    <row r="871" spans="18:21" ht="15.75" customHeight="1" x14ac:dyDescent="0.3">
      <c r="R871" s="4"/>
      <c r="T871" s="4"/>
      <c r="U871" s="4"/>
    </row>
    <row r="872" spans="18:21" ht="15.75" customHeight="1" x14ac:dyDescent="0.3">
      <c r="R872" s="4"/>
      <c r="T872" s="4"/>
      <c r="U872" s="4"/>
    </row>
    <row r="873" spans="18:21" ht="15.75" customHeight="1" x14ac:dyDescent="0.3">
      <c r="R873" s="4"/>
      <c r="T873" s="4"/>
      <c r="U873" s="4"/>
    </row>
    <row r="874" spans="18:21" ht="15.75" customHeight="1" x14ac:dyDescent="0.3">
      <c r="R874" s="4"/>
      <c r="T874" s="4"/>
      <c r="U874" s="4"/>
    </row>
    <row r="875" spans="18:21" ht="15.75" customHeight="1" x14ac:dyDescent="0.3">
      <c r="R875" s="4"/>
      <c r="T875" s="4"/>
      <c r="U875" s="4"/>
    </row>
    <row r="876" spans="18:21" ht="15.75" customHeight="1" x14ac:dyDescent="0.3">
      <c r="R876" s="4"/>
      <c r="T876" s="4"/>
      <c r="U876" s="4"/>
    </row>
    <row r="877" spans="18:21" ht="15.75" customHeight="1" x14ac:dyDescent="0.3">
      <c r="R877" s="4"/>
      <c r="T877" s="4"/>
      <c r="U877" s="4"/>
    </row>
    <row r="878" spans="18:21" ht="15.75" customHeight="1" x14ac:dyDescent="0.3">
      <c r="R878" s="4"/>
      <c r="T878" s="4"/>
      <c r="U878" s="4"/>
    </row>
    <row r="879" spans="18:21" ht="15.75" customHeight="1" x14ac:dyDescent="0.3">
      <c r="R879" s="4"/>
      <c r="T879" s="4"/>
      <c r="U879" s="4"/>
    </row>
    <row r="880" spans="18:21" ht="15.75" customHeight="1" x14ac:dyDescent="0.3">
      <c r="R880" s="4"/>
      <c r="T880" s="4"/>
      <c r="U880" s="4"/>
    </row>
    <row r="881" spans="18:21" ht="15.75" customHeight="1" x14ac:dyDescent="0.3">
      <c r="R881" s="4"/>
      <c r="T881" s="4"/>
      <c r="U881" s="4"/>
    </row>
    <row r="882" spans="18:21" ht="15.75" customHeight="1" x14ac:dyDescent="0.3">
      <c r="R882" s="4"/>
      <c r="T882" s="4"/>
      <c r="U882" s="4"/>
    </row>
    <row r="883" spans="18:21" ht="15.75" customHeight="1" x14ac:dyDescent="0.3">
      <c r="R883" s="4"/>
      <c r="T883" s="4"/>
      <c r="U883" s="4"/>
    </row>
    <row r="884" spans="18:21" ht="15.75" customHeight="1" x14ac:dyDescent="0.3">
      <c r="R884" s="4"/>
      <c r="T884" s="4"/>
      <c r="U884" s="4"/>
    </row>
    <row r="885" spans="18:21" ht="15.75" customHeight="1" x14ac:dyDescent="0.3">
      <c r="R885" s="4"/>
      <c r="T885" s="4"/>
      <c r="U885" s="4"/>
    </row>
    <row r="886" spans="18:21" ht="15.75" customHeight="1" x14ac:dyDescent="0.3">
      <c r="R886" s="4"/>
      <c r="T886" s="4"/>
      <c r="U886" s="4"/>
    </row>
    <row r="887" spans="18:21" ht="15.75" customHeight="1" x14ac:dyDescent="0.3">
      <c r="R887" s="4"/>
      <c r="T887" s="4"/>
      <c r="U887" s="4"/>
    </row>
    <row r="888" spans="18:21" ht="15.75" customHeight="1" x14ac:dyDescent="0.3">
      <c r="R888" s="4"/>
      <c r="T888" s="4"/>
      <c r="U888" s="4"/>
    </row>
    <row r="889" spans="18:21" ht="15.75" customHeight="1" x14ac:dyDescent="0.3">
      <c r="R889" s="4"/>
      <c r="T889" s="4"/>
      <c r="U889" s="4"/>
    </row>
    <row r="890" spans="18:21" ht="15.75" customHeight="1" x14ac:dyDescent="0.3">
      <c r="R890" s="4"/>
      <c r="T890" s="4"/>
      <c r="U890" s="4"/>
    </row>
    <row r="891" spans="18:21" ht="15.75" customHeight="1" x14ac:dyDescent="0.3">
      <c r="R891" s="4"/>
      <c r="T891" s="4"/>
      <c r="U891" s="4"/>
    </row>
    <row r="892" spans="18:21" ht="15.75" customHeight="1" x14ac:dyDescent="0.3">
      <c r="R892" s="4"/>
      <c r="T892" s="4"/>
      <c r="U892" s="4"/>
    </row>
    <row r="893" spans="18:21" ht="15.75" customHeight="1" x14ac:dyDescent="0.3">
      <c r="R893" s="4"/>
      <c r="T893" s="4"/>
      <c r="U893" s="4"/>
    </row>
    <row r="894" spans="18:21" ht="15.75" customHeight="1" x14ac:dyDescent="0.3">
      <c r="R894" s="4"/>
      <c r="T894" s="4"/>
      <c r="U894" s="4"/>
    </row>
    <row r="895" spans="18:21" ht="15.75" customHeight="1" x14ac:dyDescent="0.3">
      <c r="R895" s="4"/>
      <c r="T895" s="4"/>
      <c r="U895" s="4"/>
    </row>
    <row r="896" spans="18:21" ht="15.75" customHeight="1" x14ac:dyDescent="0.3">
      <c r="R896" s="4"/>
      <c r="T896" s="4"/>
      <c r="U896" s="4"/>
    </row>
    <row r="897" spans="18:21" ht="15.75" customHeight="1" x14ac:dyDescent="0.3">
      <c r="R897" s="4"/>
      <c r="T897" s="4"/>
      <c r="U897" s="4"/>
    </row>
    <row r="898" spans="18:21" ht="15.75" customHeight="1" x14ac:dyDescent="0.3">
      <c r="R898" s="4"/>
      <c r="T898" s="4"/>
      <c r="U898" s="4"/>
    </row>
    <row r="899" spans="18:21" ht="15.75" customHeight="1" x14ac:dyDescent="0.3">
      <c r="R899" s="4"/>
      <c r="T899" s="4"/>
      <c r="U899" s="4"/>
    </row>
    <row r="900" spans="18:21" ht="15.75" customHeight="1" x14ac:dyDescent="0.3">
      <c r="R900" s="4"/>
      <c r="T900" s="4"/>
      <c r="U900" s="4"/>
    </row>
    <row r="901" spans="18:21" ht="15.75" customHeight="1" x14ac:dyDescent="0.3">
      <c r="R901" s="4"/>
      <c r="T901" s="4"/>
      <c r="U901" s="4"/>
    </row>
    <row r="902" spans="18:21" ht="15.75" customHeight="1" x14ac:dyDescent="0.3">
      <c r="R902" s="4"/>
      <c r="T902" s="4"/>
      <c r="U902" s="4"/>
    </row>
    <row r="903" spans="18:21" ht="15.75" customHeight="1" x14ac:dyDescent="0.3">
      <c r="R903" s="4"/>
      <c r="T903" s="4"/>
      <c r="U903" s="4"/>
    </row>
    <row r="904" spans="18:21" ht="15.75" customHeight="1" x14ac:dyDescent="0.3">
      <c r="R904" s="4"/>
      <c r="T904" s="4"/>
      <c r="U904" s="4"/>
    </row>
    <row r="905" spans="18:21" ht="15.75" customHeight="1" x14ac:dyDescent="0.3">
      <c r="R905" s="4"/>
      <c r="T905" s="4"/>
      <c r="U905" s="4"/>
    </row>
    <row r="906" spans="18:21" ht="15.75" customHeight="1" x14ac:dyDescent="0.3">
      <c r="R906" s="4"/>
      <c r="T906" s="4"/>
      <c r="U906" s="4"/>
    </row>
    <row r="907" spans="18:21" ht="15.75" customHeight="1" x14ac:dyDescent="0.3">
      <c r="R907" s="4"/>
      <c r="T907" s="4"/>
      <c r="U907" s="4"/>
    </row>
    <row r="908" spans="18:21" ht="15.75" customHeight="1" x14ac:dyDescent="0.3">
      <c r="R908" s="4"/>
      <c r="T908" s="4"/>
      <c r="U908" s="4"/>
    </row>
    <row r="909" spans="18:21" ht="15.75" customHeight="1" x14ac:dyDescent="0.3">
      <c r="R909" s="4"/>
      <c r="T909" s="4"/>
      <c r="U909" s="4"/>
    </row>
    <row r="910" spans="18:21" ht="15.75" customHeight="1" x14ac:dyDescent="0.3">
      <c r="R910" s="4"/>
      <c r="T910" s="4"/>
      <c r="U910" s="4"/>
    </row>
    <row r="911" spans="18:21" ht="15.75" customHeight="1" x14ac:dyDescent="0.3">
      <c r="R911" s="4"/>
      <c r="T911" s="4"/>
      <c r="U911" s="4"/>
    </row>
    <row r="912" spans="18:21" ht="15.75" customHeight="1" x14ac:dyDescent="0.3">
      <c r="R912" s="4"/>
      <c r="T912" s="4"/>
      <c r="U912" s="4"/>
    </row>
    <row r="913" spans="18:21" ht="15.75" customHeight="1" x14ac:dyDescent="0.3">
      <c r="R913" s="4"/>
      <c r="T913" s="4"/>
      <c r="U913" s="4"/>
    </row>
    <row r="914" spans="18:21" ht="15.75" customHeight="1" x14ac:dyDescent="0.3">
      <c r="R914" s="4"/>
      <c r="T914" s="4"/>
      <c r="U914" s="4"/>
    </row>
    <row r="915" spans="18:21" ht="15.75" customHeight="1" x14ac:dyDescent="0.3">
      <c r="R915" s="4"/>
      <c r="T915" s="4"/>
      <c r="U915" s="4"/>
    </row>
    <row r="916" spans="18:21" ht="15.75" customHeight="1" x14ac:dyDescent="0.3">
      <c r="R916" s="4"/>
      <c r="T916" s="4"/>
      <c r="U916" s="4"/>
    </row>
    <row r="917" spans="18:21" ht="15.75" customHeight="1" x14ac:dyDescent="0.3">
      <c r="R917" s="4"/>
      <c r="T917" s="4"/>
      <c r="U917" s="4"/>
    </row>
    <row r="918" spans="18:21" ht="15.75" customHeight="1" x14ac:dyDescent="0.3">
      <c r="R918" s="4"/>
      <c r="T918" s="4"/>
      <c r="U918" s="4"/>
    </row>
    <row r="919" spans="18:21" ht="15.75" customHeight="1" x14ac:dyDescent="0.3">
      <c r="R919" s="4"/>
      <c r="T919" s="4"/>
      <c r="U919" s="4"/>
    </row>
    <row r="920" spans="18:21" ht="15.75" customHeight="1" x14ac:dyDescent="0.3">
      <c r="R920" s="4"/>
      <c r="T920" s="4"/>
      <c r="U920" s="4"/>
    </row>
    <row r="921" spans="18:21" ht="15.75" customHeight="1" x14ac:dyDescent="0.3">
      <c r="R921" s="4"/>
      <c r="T921" s="4"/>
      <c r="U921" s="4"/>
    </row>
    <row r="922" spans="18:21" ht="15.75" customHeight="1" x14ac:dyDescent="0.3">
      <c r="R922" s="4"/>
      <c r="T922" s="4"/>
      <c r="U922" s="4"/>
    </row>
    <row r="923" spans="18:21" ht="15.75" customHeight="1" x14ac:dyDescent="0.3">
      <c r="R923" s="4"/>
      <c r="T923" s="4"/>
      <c r="U923" s="4"/>
    </row>
    <row r="924" spans="18:21" ht="15.75" customHeight="1" x14ac:dyDescent="0.3">
      <c r="R924" s="4"/>
      <c r="T924" s="4"/>
      <c r="U924" s="4"/>
    </row>
    <row r="925" spans="18:21" ht="15.75" customHeight="1" x14ac:dyDescent="0.3">
      <c r="R925" s="4"/>
      <c r="T925" s="4"/>
      <c r="U925" s="4"/>
    </row>
    <row r="926" spans="18:21" ht="15.75" customHeight="1" x14ac:dyDescent="0.3">
      <c r="R926" s="4"/>
      <c r="T926" s="4"/>
      <c r="U926" s="4"/>
    </row>
    <row r="927" spans="18:21" ht="15.75" customHeight="1" x14ac:dyDescent="0.3">
      <c r="R927" s="4"/>
      <c r="T927" s="4"/>
      <c r="U927" s="4"/>
    </row>
    <row r="928" spans="18:21" ht="15.75" customHeight="1" x14ac:dyDescent="0.3">
      <c r="R928" s="4"/>
      <c r="T928" s="4"/>
      <c r="U928" s="4"/>
    </row>
    <row r="929" spans="18:21" ht="15.75" customHeight="1" x14ac:dyDescent="0.3">
      <c r="R929" s="4"/>
      <c r="T929" s="4"/>
      <c r="U929" s="4"/>
    </row>
    <row r="930" spans="18:21" ht="15.75" customHeight="1" x14ac:dyDescent="0.3">
      <c r="R930" s="4"/>
      <c r="T930" s="4"/>
      <c r="U930" s="4"/>
    </row>
    <row r="931" spans="18:21" ht="15.75" customHeight="1" x14ac:dyDescent="0.3">
      <c r="R931" s="4"/>
      <c r="T931" s="4"/>
      <c r="U931" s="4"/>
    </row>
    <row r="932" spans="18:21" ht="15.75" customHeight="1" x14ac:dyDescent="0.3">
      <c r="R932" s="4"/>
      <c r="T932" s="4"/>
      <c r="U932" s="4"/>
    </row>
    <row r="933" spans="18:21" ht="15.75" customHeight="1" x14ac:dyDescent="0.3">
      <c r="R933" s="4"/>
      <c r="T933" s="4"/>
      <c r="U933" s="4"/>
    </row>
    <row r="934" spans="18:21" ht="15.75" customHeight="1" x14ac:dyDescent="0.3">
      <c r="R934" s="4"/>
      <c r="T934" s="4"/>
      <c r="U934" s="4"/>
    </row>
    <row r="935" spans="18:21" ht="15.75" customHeight="1" x14ac:dyDescent="0.3">
      <c r="R935" s="4"/>
      <c r="T935" s="4"/>
      <c r="U935" s="4"/>
    </row>
    <row r="936" spans="18:21" ht="15.75" customHeight="1" x14ac:dyDescent="0.3">
      <c r="R936" s="4"/>
      <c r="T936" s="4"/>
      <c r="U936" s="4"/>
    </row>
    <row r="937" spans="18:21" ht="15.75" customHeight="1" x14ac:dyDescent="0.3">
      <c r="R937" s="4"/>
      <c r="T937" s="4"/>
      <c r="U937" s="4"/>
    </row>
    <row r="938" spans="18:21" ht="15.75" customHeight="1" x14ac:dyDescent="0.3">
      <c r="R938" s="4"/>
      <c r="T938" s="4"/>
      <c r="U938" s="4"/>
    </row>
    <row r="939" spans="18:21" ht="15.75" customHeight="1" x14ac:dyDescent="0.3">
      <c r="R939" s="4"/>
      <c r="T939" s="4"/>
      <c r="U939" s="4"/>
    </row>
    <row r="940" spans="18:21" ht="15.75" customHeight="1" x14ac:dyDescent="0.3">
      <c r="R940" s="4"/>
      <c r="T940" s="4"/>
      <c r="U940" s="4"/>
    </row>
    <row r="941" spans="18:21" ht="15.75" customHeight="1" x14ac:dyDescent="0.3">
      <c r="R941" s="4"/>
      <c r="T941" s="4"/>
      <c r="U941" s="4"/>
    </row>
    <row r="942" spans="18:21" ht="15.75" customHeight="1" x14ac:dyDescent="0.3">
      <c r="R942" s="4"/>
      <c r="T942" s="4"/>
      <c r="U942" s="4"/>
    </row>
    <row r="943" spans="18:21" ht="15.75" customHeight="1" x14ac:dyDescent="0.3">
      <c r="R943" s="4"/>
      <c r="T943" s="4"/>
      <c r="U943" s="4"/>
    </row>
    <row r="944" spans="18:21" ht="15.75" customHeight="1" x14ac:dyDescent="0.3">
      <c r="R944" s="4"/>
      <c r="T944" s="4"/>
      <c r="U944" s="4"/>
    </row>
    <row r="945" spans="18:21" ht="15.75" customHeight="1" x14ac:dyDescent="0.3">
      <c r="R945" s="4"/>
      <c r="T945" s="4"/>
      <c r="U945" s="4"/>
    </row>
    <row r="946" spans="18:21" ht="15.75" customHeight="1" x14ac:dyDescent="0.3">
      <c r="R946" s="4"/>
      <c r="T946" s="4"/>
      <c r="U946" s="4"/>
    </row>
    <row r="947" spans="18:21" ht="15.75" customHeight="1" x14ac:dyDescent="0.3">
      <c r="R947" s="4"/>
      <c r="T947" s="4"/>
      <c r="U947" s="4"/>
    </row>
    <row r="948" spans="18:21" ht="15.75" customHeight="1" x14ac:dyDescent="0.3">
      <c r="R948" s="4"/>
      <c r="T948" s="4"/>
      <c r="U948" s="4"/>
    </row>
    <row r="949" spans="18:21" ht="15.75" customHeight="1" x14ac:dyDescent="0.3">
      <c r="R949" s="4"/>
      <c r="T949" s="4"/>
      <c r="U949" s="4"/>
    </row>
    <row r="950" spans="18:21" ht="15.75" customHeight="1" x14ac:dyDescent="0.3">
      <c r="R950" s="4"/>
      <c r="T950" s="4"/>
      <c r="U950" s="4"/>
    </row>
    <row r="951" spans="18:21" ht="15.75" customHeight="1" x14ac:dyDescent="0.3">
      <c r="R951" s="4"/>
      <c r="T951" s="4"/>
      <c r="U951" s="4"/>
    </row>
    <row r="952" spans="18:21" ht="15.75" customHeight="1" x14ac:dyDescent="0.3">
      <c r="R952" s="4"/>
      <c r="T952" s="4"/>
      <c r="U952" s="4"/>
    </row>
    <row r="953" spans="18:21" ht="15.75" customHeight="1" x14ac:dyDescent="0.3">
      <c r="R953" s="4"/>
      <c r="T953" s="4"/>
      <c r="U953" s="4"/>
    </row>
    <row r="954" spans="18:21" ht="15.75" customHeight="1" x14ac:dyDescent="0.3">
      <c r="R954" s="4"/>
      <c r="T954" s="4"/>
      <c r="U954" s="4"/>
    </row>
    <row r="955" spans="18:21" ht="15.75" customHeight="1" x14ac:dyDescent="0.3">
      <c r="R955" s="4"/>
      <c r="T955" s="4"/>
      <c r="U955" s="4"/>
    </row>
    <row r="956" spans="18:21" ht="15.75" customHeight="1" x14ac:dyDescent="0.3">
      <c r="R956" s="4"/>
      <c r="T956" s="4"/>
      <c r="U956" s="4"/>
    </row>
    <row r="957" spans="18:21" ht="15.75" customHeight="1" x14ac:dyDescent="0.3">
      <c r="R957" s="4"/>
      <c r="T957" s="4"/>
      <c r="U957" s="4"/>
    </row>
    <row r="958" spans="18:21" ht="15.75" customHeight="1" x14ac:dyDescent="0.3">
      <c r="R958" s="4"/>
      <c r="T958" s="4"/>
      <c r="U958" s="4"/>
    </row>
    <row r="959" spans="18:21" ht="15.75" customHeight="1" x14ac:dyDescent="0.3">
      <c r="R959" s="4"/>
      <c r="T959" s="4"/>
      <c r="U959" s="4"/>
    </row>
    <row r="960" spans="18:21" ht="15.75" customHeight="1" x14ac:dyDescent="0.3">
      <c r="R960" s="4"/>
      <c r="T960" s="4"/>
      <c r="U960" s="4"/>
    </row>
    <row r="961" spans="18:21" ht="15.75" customHeight="1" x14ac:dyDescent="0.3">
      <c r="R961" s="4"/>
      <c r="T961" s="4"/>
      <c r="U961" s="4"/>
    </row>
    <row r="962" spans="18:21" ht="15.75" customHeight="1" x14ac:dyDescent="0.3">
      <c r="R962" s="4"/>
      <c r="T962" s="4"/>
      <c r="U962" s="4"/>
    </row>
    <row r="963" spans="18:21" ht="15.75" customHeight="1" x14ac:dyDescent="0.3">
      <c r="R963" s="4"/>
      <c r="T963" s="4"/>
      <c r="U963" s="4"/>
    </row>
    <row r="964" spans="18:21" ht="15.75" customHeight="1" x14ac:dyDescent="0.3">
      <c r="R964" s="4"/>
      <c r="T964" s="4"/>
      <c r="U964" s="4"/>
    </row>
    <row r="965" spans="18:21" ht="15.75" customHeight="1" x14ac:dyDescent="0.3">
      <c r="R965" s="4"/>
      <c r="T965" s="4"/>
      <c r="U965" s="4"/>
    </row>
    <row r="966" spans="18:21" ht="15.75" customHeight="1" x14ac:dyDescent="0.3">
      <c r="R966" s="4"/>
      <c r="T966" s="4"/>
      <c r="U966" s="4"/>
    </row>
    <row r="967" spans="18:21" ht="15.75" customHeight="1" x14ac:dyDescent="0.3">
      <c r="R967" s="4"/>
      <c r="T967" s="4"/>
      <c r="U967" s="4"/>
    </row>
    <row r="968" spans="18:21" ht="15.75" customHeight="1" x14ac:dyDescent="0.3">
      <c r="R968" s="4"/>
      <c r="T968" s="4"/>
      <c r="U968" s="4"/>
    </row>
    <row r="969" spans="18:21" ht="15.75" customHeight="1" x14ac:dyDescent="0.3">
      <c r="R969" s="4"/>
      <c r="T969" s="4"/>
      <c r="U969" s="4"/>
    </row>
    <row r="970" spans="18:21" ht="15.75" customHeight="1" x14ac:dyDescent="0.3">
      <c r="R970" s="4"/>
      <c r="T970" s="4"/>
      <c r="U970" s="4"/>
    </row>
    <row r="971" spans="18:21" ht="15.75" customHeight="1" x14ac:dyDescent="0.3">
      <c r="R971" s="4"/>
      <c r="T971" s="4"/>
      <c r="U971" s="4"/>
    </row>
    <row r="972" spans="18:21" ht="15.75" customHeight="1" x14ac:dyDescent="0.3">
      <c r="R972" s="4"/>
      <c r="T972" s="4"/>
      <c r="U972" s="4"/>
    </row>
    <row r="973" spans="18:21" ht="15.75" customHeight="1" x14ac:dyDescent="0.3">
      <c r="R973" s="4"/>
      <c r="T973" s="4"/>
      <c r="U973" s="4"/>
    </row>
    <row r="974" spans="18:21" ht="15.75" customHeight="1" x14ac:dyDescent="0.3">
      <c r="R974" s="4"/>
      <c r="T974" s="4"/>
      <c r="U974" s="4"/>
    </row>
    <row r="975" spans="18:21" ht="15.75" customHeight="1" x14ac:dyDescent="0.3">
      <c r="R975" s="4"/>
      <c r="T975" s="4"/>
      <c r="U975" s="4"/>
    </row>
    <row r="976" spans="18:21" ht="15.75" customHeight="1" x14ac:dyDescent="0.3">
      <c r="R976" s="4"/>
      <c r="T976" s="4"/>
      <c r="U976" s="4"/>
    </row>
    <row r="977" spans="18:21" ht="15.75" customHeight="1" x14ac:dyDescent="0.3">
      <c r="R977" s="4"/>
      <c r="T977" s="4"/>
      <c r="U977" s="4"/>
    </row>
    <row r="978" spans="18:21" ht="15.75" customHeight="1" x14ac:dyDescent="0.3">
      <c r="R978" s="4"/>
      <c r="T978" s="4"/>
      <c r="U978" s="4"/>
    </row>
    <row r="979" spans="18:21" ht="15.75" customHeight="1" x14ac:dyDescent="0.3">
      <c r="R979" s="4"/>
      <c r="T979" s="4"/>
      <c r="U979" s="4"/>
    </row>
    <row r="980" spans="18:21" ht="15.75" customHeight="1" x14ac:dyDescent="0.3">
      <c r="R980" s="4"/>
      <c r="T980" s="4"/>
      <c r="U980" s="4"/>
    </row>
    <row r="981" spans="18:21" ht="15.75" customHeight="1" x14ac:dyDescent="0.3">
      <c r="R981" s="4"/>
      <c r="T981" s="4"/>
      <c r="U981" s="4"/>
    </row>
    <row r="982" spans="18:21" ht="15.75" customHeight="1" x14ac:dyDescent="0.3">
      <c r="R982" s="4"/>
      <c r="T982" s="4"/>
      <c r="U982" s="4"/>
    </row>
    <row r="983" spans="18:21" ht="15.75" customHeight="1" x14ac:dyDescent="0.3">
      <c r="R983" s="4"/>
      <c r="T983" s="4"/>
      <c r="U983" s="4"/>
    </row>
    <row r="984" spans="18:21" ht="15.75" customHeight="1" x14ac:dyDescent="0.3">
      <c r="R984" s="4"/>
      <c r="T984" s="4"/>
      <c r="U984" s="4"/>
    </row>
    <row r="985" spans="18:21" ht="15.75" customHeight="1" x14ac:dyDescent="0.3">
      <c r="R985" s="4"/>
      <c r="T985" s="4"/>
      <c r="U985" s="4"/>
    </row>
    <row r="986" spans="18:21" ht="15.75" customHeight="1" x14ac:dyDescent="0.3">
      <c r="R986" s="4"/>
      <c r="T986" s="4"/>
      <c r="U986" s="4"/>
    </row>
    <row r="987" spans="18:21" ht="15.75" customHeight="1" x14ac:dyDescent="0.3">
      <c r="R987" s="4"/>
      <c r="T987" s="4"/>
      <c r="U987" s="4"/>
    </row>
    <row r="988" spans="18:21" ht="15.75" customHeight="1" x14ac:dyDescent="0.3">
      <c r="R988" s="4"/>
      <c r="T988" s="4"/>
      <c r="U988" s="4"/>
    </row>
    <row r="989" spans="18:21" ht="15.75" customHeight="1" x14ac:dyDescent="0.3">
      <c r="R989" s="4"/>
      <c r="T989" s="4"/>
      <c r="U989" s="4"/>
    </row>
    <row r="990" spans="18:21" ht="15.75" customHeight="1" x14ac:dyDescent="0.3">
      <c r="R990" s="4"/>
      <c r="T990" s="4"/>
      <c r="U990" s="4"/>
    </row>
    <row r="991" spans="18:21" ht="15.75" customHeight="1" x14ac:dyDescent="0.3">
      <c r="R991" s="4"/>
      <c r="T991" s="4"/>
      <c r="U991" s="4"/>
    </row>
    <row r="992" spans="18:21" ht="15.75" customHeight="1" x14ac:dyDescent="0.3">
      <c r="R992" s="4"/>
      <c r="T992" s="4"/>
      <c r="U992" s="4"/>
    </row>
    <row r="993" spans="18:21" ht="15.75" customHeight="1" x14ac:dyDescent="0.3">
      <c r="R993" s="4"/>
      <c r="T993" s="4"/>
      <c r="U993" s="4"/>
    </row>
    <row r="994" spans="18:21" ht="15.75" customHeight="1" x14ac:dyDescent="0.3">
      <c r="R994" s="4"/>
      <c r="T994" s="4"/>
      <c r="U994" s="4"/>
    </row>
    <row r="995" spans="18:21" ht="15.75" customHeight="1" x14ac:dyDescent="0.3">
      <c r="R995" s="4"/>
      <c r="T995" s="4"/>
      <c r="U995" s="4"/>
    </row>
    <row r="996" spans="18:21" ht="15.75" customHeight="1" x14ac:dyDescent="0.3">
      <c r="R996" s="4"/>
      <c r="T996" s="4"/>
      <c r="U996" s="4"/>
    </row>
    <row r="997" spans="18:21" ht="15.75" customHeight="1" x14ac:dyDescent="0.3">
      <c r="R997" s="4"/>
      <c r="T997" s="4"/>
      <c r="U997" s="4"/>
    </row>
    <row r="998" spans="18:21" ht="15.75" customHeight="1" x14ac:dyDescent="0.3">
      <c r="R998" s="4"/>
      <c r="T998" s="4"/>
      <c r="U998" s="4"/>
    </row>
    <row r="999" spans="18:21" ht="15.75" customHeight="1" x14ac:dyDescent="0.3">
      <c r="R999" s="4"/>
      <c r="T999" s="4"/>
      <c r="U999" s="4"/>
    </row>
    <row r="1000" spans="18:21" ht="15.75" customHeight="1" x14ac:dyDescent="0.3">
      <c r="R1000" s="4"/>
      <c r="T1000" s="4"/>
      <c r="U1000" s="4"/>
    </row>
  </sheetData>
  <mergeCells count="6">
    <mergeCell ref="A99:S99"/>
    <mergeCell ref="A1:S1"/>
    <mergeCell ref="A3:S3"/>
    <mergeCell ref="A23:S23"/>
    <mergeCell ref="A43:S43"/>
    <mergeCell ref="A78:S78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A2" sqref="A2"/>
    </sheetView>
  </sheetViews>
  <sheetFormatPr defaultColWidth="12.6640625" defaultRowHeight="15" customHeight="1" x14ac:dyDescent="0.3"/>
  <cols>
    <col min="1" max="1" width="31.75" customWidth="1"/>
    <col min="2" max="17" width="4.1640625" customWidth="1"/>
    <col min="18" max="26" width="7.6640625" customWidth="1"/>
  </cols>
  <sheetData>
    <row r="1" spans="1:19" ht="68.5" customHeight="1" x14ac:dyDescent="0.35">
      <c r="A1" s="193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"/>
      <c r="S1" s="1"/>
    </row>
    <row r="2" spans="1:19" ht="14.5" x14ac:dyDescent="0.3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ht="14.5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4" x14ac:dyDescent="0.3">
      <c r="A4" s="7" t="s">
        <v>4</v>
      </c>
      <c r="B4" s="7" t="s">
        <v>3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</row>
    <row r="5" spans="1:19" ht="14.5" x14ac:dyDescent="0.35">
      <c r="A5" s="11" t="s">
        <v>24</v>
      </c>
      <c r="B5" s="13"/>
      <c r="C5" s="15"/>
      <c r="D5" s="17"/>
      <c r="E5" s="23"/>
      <c r="F5" s="23"/>
      <c r="G5" s="17"/>
      <c r="H5" s="17"/>
      <c r="I5" s="23"/>
      <c r="J5" s="17"/>
      <c r="K5" s="23"/>
      <c r="L5" s="17"/>
      <c r="M5" s="23"/>
      <c r="N5" s="23"/>
      <c r="O5" s="25"/>
      <c r="P5" s="26"/>
      <c r="Q5" s="17"/>
    </row>
    <row r="6" spans="1:19" ht="14.5" x14ac:dyDescent="0.35">
      <c r="A6" s="28" t="s">
        <v>32</v>
      </c>
      <c r="B6" s="13"/>
      <c r="C6" s="15"/>
      <c r="D6" s="17"/>
      <c r="E6" s="23"/>
      <c r="F6" s="23"/>
      <c r="G6" s="17"/>
      <c r="H6" s="17"/>
      <c r="I6" s="23"/>
      <c r="J6" s="17"/>
      <c r="K6" s="23"/>
      <c r="L6" s="17"/>
      <c r="M6" s="23"/>
      <c r="N6" s="23"/>
      <c r="O6" s="25"/>
      <c r="P6" s="26"/>
      <c r="Q6" s="17"/>
    </row>
    <row r="7" spans="1:19" ht="14.5" x14ac:dyDescent="0.35">
      <c r="A7" s="28" t="s">
        <v>35</v>
      </c>
      <c r="B7" s="13"/>
      <c r="C7" s="15"/>
      <c r="D7" s="17"/>
      <c r="E7" s="23"/>
      <c r="F7" s="23"/>
      <c r="G7" s="17"/>
      <c r="H7" s="17"/>
      <c r="I7" s="23"/>
      <c r="J7" s="17"/>
      <c r="K7" s="23"/>
      <c r="L7" s="17"/>
      <c r="M7" s="23"/>
      <c r="N7" s="23"/>
      <c r="O7" s="25"/>
      <c r="P7" s="26"/>
      <c r="Q7" s="17"/>
    </row>
    <row r="8" spans="1:19" ht="21" x14ac:dyDescent="0.35">
      <c r="A8" s="28" t="s">
        <v>40</v>
      </c>
      <c r="B8" s="19"/>
      <c r="C8" s="23"/>
      <c r="D8" s="17"/>
      <c r="E8" s="23"/>
      <c r="F8" s="23"/>
      <c r="G8" s="3"/>
      <c r="H8" s="17"/>
      <c r="I8" s="23"/>
      <c r="J8" s="3"/>
      <c r="K8" s="23"/>
      <c r="L8" s="17"/>
      <c r="M8" s="23"/>
      <c r="N8" s="20"/>
      <c r="O8" s="25"/>
      <c r="P8" s="26"/>
      <c r="Q8" s="3"/>
    </row>
    <row r="9" spans="1:19" ht="21" x14ac:dyDescent="0.35">
      <c r="A9" s="28" t="s">
        <v>42</v>
      </c>
      <c r="B9" s="19"/>
      <c r="C9" s="23"/>
      <c r="D9" s="17"/>
      <c r="E9" s="23"/>
      <c r="F9" s="23"/>
      <c r="G9" s="17"/>
      <c r="H9" s="17"/>
      <c r="I9" s="23"/>
      <c r="J9" s="17"/>
      <c r="K9" s="23"/>
      <c r="L9" s="17"/>
      <c r="M9" s="23"/>
      <c r="N9" s="20"/>
      <c r="O9" s="25"/>
      <c r="P9" s="26"/>
      <c r="Q9" s="17"/>
    </row>
    <row r="10" spans="1:19" ht="14.5" x14ac:dyDescent="0.35">
      <c r="A10" s="28" t="s">
        <v>46</v>
      </c>
      <c r="B10" s="13"/>
      <c r="C10" s="20"/>
      <c r="D10" s="3"/>
      <c r="E10" s="23"/>
      <c r="F10" s="23"/>
      <c r="G10" s="3"/>
      <c r="H10" s="17"/>
      <c r="I10" s="23"/>
      <c r="J10" s="17"/>
      <c r="K10" s="23"/>
      <c r="L10" s="17"/>
      <c r="M10" s="20"/>
      <c r="N10" s="23"/>
      <c r="O10" s="31"/>
      <c r="P10" s="26"/>
      <c r="Q10" s="17"/>
    </row>
    <row r="11" spans="1:19" ht="14.5" x14ac:dyDescent="0.35">
      <c r="A11" s="32" t="s">
        <v>50</v>
      </c>
      <c r="B11" s="13"/>
      <c r="C11" s="20"/>
      <c r="D11" s="3"/>
      <c r="E11" s="23"/>
      <c r="F11" s="23"/>
      <c r="G11" s="17"/>
      <c r="H11" s="17"/>
      <c r="I11" s="23"/>
      <c r="J11" s="17"/>
      <c r="K11" s="23"/>
      <c r="L11" s="17"/>
      <c r="M11" s="23"/>
      <c r="N11" s="23"/>
      <c r="O11" s="25"/>
      <c r="P11" s="26"/>
      <c r="Q11" s="17"/>
    </row>
    <row r="12" spans="1:19" ht="14" x14ac:dyDescent="0.3">
      <c r="A12" s="34" t="s">
        <v>54</v>
      </c>
      <c r="B12" s="37">
        <v>1</v>
      </c>
      <c r="C12" s="37">
        <v>1.02</v>
      </c>
      <c r="D12" s="37">
        <v>1.02</v>
      </c>
      <c r="E12" s="37">
        <v>0.95</v>
      </c>
      <c r="F12" s="37">
        <v>0.95</v>
      </c>
      <c r="G12" s="37">
        <v>1.02</v>
      </c>
      <c r="H12" s="37">
        <v>0.95</v>
      </c>
      <c r="I12" s="37">
        <v>0.95</v>
      </c>
      <c r="J12" s="37">
        <v>0.98</v>
      </c>
      <c r="K12" s="37">
        <v>0.95</v>
      </c>
      <c r="L12" s="37">
        <v>0.95</v>
      </c>
      <c r="M12" s="37">
        <v>1</v>
      </c>
      <c r="N12" s="37">
        <v>1</v>
      </c>
      <c r="O12" s="37">
        <v>1</v>
      </c>
      <c r="P12" s="41">
        <v>0.95</v>
      </c>
      <c r="Q12" s="41">
        <v>0.98</v>
      </c>
    </row>
    <row r="13" spans="1:19" ht="14.5" x14ac:dyDescent="0.3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19" ht="14.5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9" ht="14.5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9" ht="14.5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ht="14.5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ht="14.5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ht="14.5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ht="14.5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ht="15.75" customHeight="1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ht="15.75" customHeight="1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 ht="15.75" customHeight="1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ht="15.75" customHeight="1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2:17" ht="15.75" customHeight="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17" ht="15.75" customHeight="1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ht="15.75" customHeight="1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ht="15.75" customHeight="1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2:17" ht="15.75" customHeight="1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2:17" ht="15.75" customHeight="1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7" ht="15.75" customHeight="1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2:17" ht="15.75" customHeight="1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ht="15.75" customHeight="1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ht="15.75" customHeight="1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ht="15.75" customHeight="1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ht="15.75" customHeight="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ht="15.75" customHeight="1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5.75" customHeight="1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 ht="15.75" customHeight="1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5.75" customHeight="1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ht="15.75" customHeight="1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2:17" ht="15.75" customHeight="1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2:17" ht="15.75" customHeight="1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2:17" ht="15.75" customHeight="1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2:17" ht="15.75" customHeight="1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2:17" ht="15.75" customHeight="1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2:17" ht="15.75" customHeight="1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2:17" ht="15.75" customHeight="1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 ht="15.75" customHeight="1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17" ht="15.75" customHeight="1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2:17" ht="15.75" customHeight="1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17" ht="15.75" customHeight="1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7" ht="15.75" customHeight="1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2:17" ht="15.75" customHeight="1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2:17" ht="15.75" customHeight="1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17" ht="15.75" customHeight="1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2:17" ht="15.75" customHeight="1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2:17" ht="15.75" customHeight="1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2:17" ht="15.75" customHeight="1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17" ht="15.75" customHeight="1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2:17" ht="15.75" customHeight="1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 ht="15.75" customHeight="1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2:17" ht="15.75" customHeight="1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ht="15.75" customHeight="1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2:17" ht="15.75" customHeight="1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2:17" ht="15.75" customHeight="1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2:17" ht="15.75" customHeight="1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2:17" ht="15.75" customHeight="1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2:17" ht="15.75" customHeight="1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 ht="15.75" customHeight="1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2:17" ht="15.75" customHeight="1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2:17" ht="15.75" customHeight="1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2:17" ht="15.75" customHeight="1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2:17" ht="15.75" customHeight="1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2:17" ht="15.75" customHeight="1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2:17" ht="15.75" customHeight="1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2:17" ht="15.75" customHeight="1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2:17" ht="15.75" customHeight="1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2:17" ht="15.75" customHeight="1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2:17" ht="15.75" customHeight="1" x14ac:dyDescent="0.3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2:17" ht="15.75" customHeight="1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2:17" ht="15.75" customHeight="1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2:17" ht="15.75" customHeight="1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2:17" ht="15.75" customHeight="1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2:17" ht="15.75" customHeight="1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2:17" ht="15.75" customHeight="1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2:17" ht="15.75" customHeight="1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2:17" ht="15.75" customHeight="1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2:17" ht="15.75" customHeight="1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2:17" ht="15.75" customHeight="1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2:17" ht="15.75" customHeight="1" x14ac:dyDescent="0.3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2:17" ht="15.75" customHeight="1" x14ac:dyDescent="0.3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2:17" ht="15.75" customHeight="1" x14ac:dyDescent="0.3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ht="15.75" customHeight="1" x14ac:dyDescent="0.3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2:17" ht="15.75" customHeight="1" x14ac:dyDescent="0.3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2:17" ht="15.75" customHeight="1" x14ac:dyDescent="0.3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2:17" ht="15.75" customHeight="1" x14ac:dyDescent="0.3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2:17" ht="15.75" customHeight="1" x14ac:dyDescent="0.3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2:17" ht="15.75" customHeight="1" x14ac:dyDescent="0.3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2:17" ht="15.75" customHeight="1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2:17" ht="15.75" customHeight="1" x14ac:dyDescent="0.3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2:17" ht="15.75" customHeight="1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2:17" ht="15.75" customHeight="1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2:17" ht="15.75" customHeight="1" x14ac:dyDescent="0.3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2:17" ht="15.75" customHeight="1" x14ac:dyDescent="0.3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2:17" ht="15.75" customHeight="1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2:17" ht="15.75" customHeight="1" x14ac:dyDescent="0.3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2:17" ht="15.75" customHeight="1" x14ac:dyDescent="0.3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2:17" ht="15.75" customHeight="1" x14ac:dyDescent="0.3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2:17" ht="15.75" customHeight="1" x14ac:dyDescent="0.3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2:17" ht="15.75" customHeight="1" x14ac:dyDescent="0.3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2:17" ht="15.75" customHeight="1" x14ac:dyDescent="0.3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2:17" ht="15.75" customHeight="1" x14ac:dyDescent="0.3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2:17" ht="15.75" customHeight="1" x14ac:dyDescent="0.3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2:17" ht="15.75" customHeight="1" x14ac:dyDescent="0.3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2:17" ht="15.75" customHeight="1" x14ac:dyDescent="0.3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2:17" ht="15.75" customHeight="1" x14ac:dyDescent="0.3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2:17" ht="15.75" customHeight="1" x14ac:dyDescent="0.3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2:17" ht="15.75" customHeight="1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2:17" ht="15.75" customHeight="1" x14ac:dyDescent="0.3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2:17" ht="15.75" customHeight="1" x14ac:dyDescent="0.3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2:17" ht="15.75" customHeight="1" x14ac:dyDescent="0.3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2:17" ht="15.75" customHeight="1" x14ac:dyDescent="0.3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ht="15.75" customHeight="1" x14ac:dyDescent="0.3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2:17" ht="15.75" customHeight="1" x14ac:dyDescent="0.3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2:17" ht="15.75" customHeight="1" x14ac:dyDescent="0.3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2:17" ht="15.75" customHeight="1" x14ac:dyDescent="0.3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2:17" ht="15.75" customHeight="1" x14ac:dyDescent="0.3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2:17" ht="15.75" customHeight="1" x14ac:dyDescent="0.3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2:17" ht="15.75" customHeight="1" x14ac:dyDescent="0.3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2:17" ht="15.75" customHeight="1" x14ac:dyDescent="0.3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2:17" ht="15.75" customHeight="1" x14ac:dyDescent="0.3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2:17" ht="15.75" customHeight="1" x14ac:dyDescent="0.3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2:17" ht="15.75" customHeight="1" x14ac:dyDescent="0.3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2:17" ht="15.75" customHeight="1" x14ac:dyDescent="0.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2:17" ht="15.75" customHeight="1" x14ac:dyDescent="0.3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2:17" ht="15.75" customHeight="1" x14ac:dyDescent="0.3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2:17" ht="15.75" customHeight="1" x14ac:dyDescent="0.3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2:17" ht="15.75" customHeight="1" x14ac:dyDescent="0.3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2:17" ht="15.75" customHeight="1" x14ac:dyDescent="0.3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2:17" ht="15.75" customHeight="1" x14ac:dyDescent="0.3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2:17" ht="15.75" customHeight="1" x14ac:dyDescent="0.3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2:17" ht="15.75" customHeight="1" x14ac:dyDescent="0.3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2:17" ht="15.75" customHeight="1" x14ac:dyDescent="0.3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2:17" ht="15.75" customHeight="1" x14ac:dyDescent="0.3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2:17" ht="15.75" customHeight="1" x14ac:dyDescent="0.3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2:17" ht="15.75" customHeight="1" x14ac:dyDescent="0.3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2:17" ht="15.75" customHeight="1" x14ac:dyDescent="0.3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2:17" ht="15.75" customHeight="1" x14ac:dyDescent="0.3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2:17" ht="15.75" customHeight="1" x14ac:dyDescent="0.3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2:17" ht="15.75" customHeight="1" x14ac:dyDescent="0.3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2:17" ht="15.75" customHeight="1" x14ac:dyDescent="0.3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2:17" ht="15.75" customHeight="1" x14ac:dyDescent="0.3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ht="15.75" customHeight="1" x14ac:dyDescent="0.3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2:17" ht="15.75" customHeight="1" x14ac:dyDescent="0.3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2:17" ht="15.75" customHeight="1" x14ac:dyDescent="0.3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2:17" ht="15.75" customHeight="1" x14ac:dyDescent="0.3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2:17" ht="15.75" customHeight="1" x14ac:dyDescent="0.3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2:17" ht="15.75" customHeight="1" x14ac:dyDescent="0.3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2:17" ht="15.75" customHeight="1" x14ac:dyDescent="0.3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2:17" ht="15.75" customHeight="1" x14ac:dyDescent="0.3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2:17" ht="15.75" customHeight="1" x14ac:dyDescent="0.3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2:17" ht="15.75" customHeight="1" x14ac:dyDescent="0.3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2:17" ht="15.75" customHeight="1" x14ac:dyDescent="0.3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2:17" ht="15.75" customHeight="1" x14ac:dyDescent="0.3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2:17" ht="15.75" customHeight="1" x14ac:dyDescent="0.3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2:17" ht="15.75" customHeight="1" x14ac:dyDescent="0.3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2:17" ht="15.75" customHeight="1" x14ac:dyDescent="0.3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2:17" ht="15.75" customHeight="1" x14ac:dyDescent="0.3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2:17" ht="15.75" customHeight="1" x14ac:dyDescent="0.3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2:17" ht="15.75" customHeight="1" x14ac:dyDescent="0.3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2:17" ht="15.75" customHeight="1" x14ac:dyDescent="0.3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2:17" ht="15.75" customHeight="1" x14ac:dyDescent="0.3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2:17" ht="15.75" customHeight="1" x14ac:dyDescent="0.3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2:17" ht="15.75" customHeight="1" x14ac:dyDescent="0.3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2:17" ht="15.75" customHeight="1" x14ac:dyDescent="0.3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2:17" ht="15.75" customHeight="1" x14ac:dyDescent="0.3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2:17" ht="15.75" customHeight="1" x14ac:dyDescent="0.3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2:17" ht="15.75" customHeight="1" x14ac:dyDescent="0.3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2:17" ht="15.75" customHeight="1" x14ac:dyDescent="0.3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2:17" ht="15.75" customHeight="1" x14ac:dyDescent="0.3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2:17" ht="15.75" customHeight="1" x14ac:dyDescent="0.3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2:17" ht="15.75" customHeight="1" x14ac:dyDescent="0.3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ht="15.75" customHeight="1" x14ac:dyDescent="0.3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2:17" ht="15.75" customHeight="1" x14ac:dyDescent="0.3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2:17" ht="15.75" customHeight="1" x14ac:dyDescent="0.3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2:17" ht="15.75" customHeight="1" x14ac:dyDescent="0.3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2:17" ht="15.75" customHeight="1" x14ac:dyDescent="0.3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2:17" ht="15.75" customHeight="1" x14ac:dyDescent="0.3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2:17" ht="15.75" customHeight="1" x14ac:dyDescent="0.3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2:17" ht="15.75" customHeight="1" x14ac:dyDescent="0.3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2:17" ht="15.75" customHeight="1" x14ac:dyDescent="0.3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2:17" ht="15.75" customHeight="1" x14ac:dyDescent="0.3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2:17" ht="15.75" customHeight="1" x14ac:dyDescent="0.3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2:17" ht="15.75" customHeight="1" x14ac:dyDescent="0.3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2:17" ht="15.75" customHeight="1" x14ac:dyDescent="0.3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2:17" ht="15.75" customHeight="1" x14ac:dyDescent="0.3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2:17" ht="15.75" customHeight="1" x14ac:dyDescent="0.3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2:17" ht="15.75" customHeight="1" x14ac:dyDescent="0.3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2:17" ht="15.75" customHeight="1" x14ac:dyDescent="0.3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2:17" ht="15.75" customHeight="1" x14ac:dyDescent="0.3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2:17" ht="15.75" customHeight="1" x14ac:dyDescent="0.3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2:17" ht="15.75" customHeight="1" x14ac:dyDescent="0.3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2:17" ht="15.75" customHeight="1" x14ac:dyDescent="0.3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2:17" ht="15.75" customHeight="1" x14ac:dyDescent="0.3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2:17" ht="15.75" customHeight="1" x14ac:dyDescent="0.3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2:17" ht="15.75" customHeight="1" x14ac:dyDescent="0.3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2:17" ht="15.75" customHeight="1" x14ac:dyDescent="0.3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2:17" ht="15.75" customHeight="1" x14ac:dyDescent="0.3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2:17" ht="15.75" customHeight="1" x14ac:dyDescent="0.3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2:17" ht="15.75" customHeight="1" x14ac:dyDescent="0.3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2:17" ht="15.75" customHeight="1" x14ac:dyDescent="0.3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2:17" ht="15.75" customHeight="1" x14ac:dyDescent="0.3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ht="15.75" customHeight="1" x14ac:dyDescent="0.3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2:17" ht="15.75" customHeight="1" x14ac:dyDescent="0.3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2:17" ht="15.75" customHeight="1" x14ac:dyDescent="0.3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2:17" ht="15.75" customHeight="1" x14ac:dyDescent="0.3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2:17" ht="15.75" customHeight="1" x14ac:dyDescent="0.3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2:17" ht="15.75" customHeight="1" x14ac:dyDescent="0.3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2:17" ht="15.75" customHeight="1" x14ac:dyDescent="0.3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2:17" ht="15.75" customHeight="1" x14ac:dyDescent="0.3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2:17" ht="15.75" customHeight="1" x14ac:dyDescent="0.3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2:17" ht="15.75" customHeight="1" x14ac:dyDescent="0.3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2:17" ht="15.75" customHeight="1" x14ac:dyDescent="0.3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2:17" ht="15.75" customHeight="1" x14ac:dyDescent="0.3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2:17" ht="15.75" customHeight="1" x14ac:dyDescent="0.3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2:17" ht="15.75" customHeight="1" x14ac:dyDescent="0.3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2:17" ht="15.75" customHeight="1" x14ac:dyDescent="0.3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2:17" ht="15.75" customHeight="1" x14ac:dyDescent="0.3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2:17" ht="15.75" customHeight="1" x14ac:dyDescent="0.3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2:17" ht="15.75" customHeight="1" x14ac:dyDescent="0.3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2:17" ht="15.75" customHeight="1" x14ac:dyDescent="0.3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2:17" ht="15.75" customHeight="1" x14ac:dyDescent="0.3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2:17" ht="15.75" customHeight="1" x14ac:dyDescent="0.3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2:17" ht="15.75" customHeight="1" x14ac:dyDescent="0.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2:17" ht="15.75" customHeight="1" x14ac:dyDescent="0.3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2:17" ht="15.75" customHeight="1" x14ac:dyDescent="0.3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2:17" ht="15.75" customHeight="1" x14ac:dyDescent="0.3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2:17" ht="15.75" customHeight="1" x14ac:dyDescent="0.3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2:17" ht="15.75" customHeight="1" x14ac:dyDescent="0.3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2:17" ht="15.75" customHeight="1" x14ac:dyDescent="0.3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2:17" ht="15.75" customHeight="1" x14ac:dyDescent="0.3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2:17" ht="15.75" customHeight="1" x14ac:dyDescent="0.3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2:17" ht="15.75" customHeight="1" x14ac:dyDescent="0.3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ht="15.75" customHeight="1" x14ac:dyDescent="0.3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ht="15.75" customHeight="1" x14ac:dyDescent="0.3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2:17" ht="15.75" customHeight="1" x14ac:dyDescent="0.3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 ht="15.75" customHeight="1" x14ac:dyDescent="0.3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2:17" ht="15.75" customHeight="1" x14ac:dyDescent="0.3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2:17" ht="15.75" customHeight="1" x14ac:dyDescent="0.3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2:17" ht="15.75" customHeight="1" x14ac:dyDescent="0.3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2:17" ht="15.75" customHeight="1" x14ac:dyDescent="0.3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2:17" ht="15.75" customHeight="1" x14ac:dyDescent="0.3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2:17" ht="15.75" customHeight="1" x14ac:dyDescent="0.3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2:17" ht="15.75" customHeight="1" x14ac:dyDescent="0.3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2:17" ht="15.75" customHeight="1" x14ac:dyDescent="0.3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2:17" ht="15.75" customHeight="1" x14ac:dyDescent="0.3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2:17" ht="15.75" customHeight="1" x14ac:dyDescent="0.3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2:17" ht="15.75" customHeight="1" x14ac:dyDescent="0.3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2:17" ht="15.75" customHeight="1" x14ac:dyDescent="0.3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2:17" ht="15.75" customHeight="1" x14ac:dyDescent="0.3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2:17" ht="15.75" customHeight="1" x14ac:dyDescent="0.3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2:17" ht="15.75" customHeight="1" x14ac:dyDescent="0.3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2:17" ht="15.75" customHeight="1" x14ac:dyDescent="0.3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2:17" ht="15.75" customHeight="1" x14ac:dyDescent="0.3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2:17" ht="15.75" customHeight="1" x14ac:dyDescent="0.3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2:17" ht="15.75" customHeight="1" x14ac:dyDescent="0.3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2:17" ht="15.75" customHeight="1" x14ac:dyDescent="0.3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2:17" ht="15.75" customHeight="1" x14ac:dyDescent="0.3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2:17" ht="15.75" customHeight="1" x14ac:dyDescent="0.3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2:17" ht="15.75" customHeight="1" x14ac:dyDescent="0.3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2:17" ht="15.75" customHeight="1" x14ac:dyDescent="0.3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2:17" ht="15.75" customHeight="1" x14ac:dyDescent="0.3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2:17" ht="15.75" customHeight="1" x14ac:dyDescent="0.3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2:17" ht="15.75" customHeight="1" x14ac:dyDescent="0.3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2:17" ht="15.75" customHeight="1" x14ac:dyDescent="0.3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2:17" ht="15.75" customHeight="1" x14ac:dyDescent="0.3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2:17" ht="15.75" customHeight="1" x14ac:dyDescent="0.3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2:17" ht="15.75" customHeight="1" x14ac:dyDescent="0.3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2:17" ht="15.75" customHeight="1" x14ac:dyDescent="0.3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2:17" ht="15.75" customHeight="1" x14ac:dyDescent="0.3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2:17" ht="15.75" customHeight="1" x14ac:dyDescent="0.3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2:17" ht="15.75" customHeight="1" x14ac:dyDescent="0.3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2:17" ht="15.75" customHeight="1" x14ac:dyDescent="0.3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2:17" ht="15.75" customHeight="1" x14ac:dyDescent="0.3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2:17" ht="15.75" customHeight="1" x14ac:dyDescent="0.3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2:17" ht="15.75" customHeight="1" x14ac:dyDescent="0.3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2:17" ht="15.75" customHeight="1" x14ac:dyDescent="0.3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2:17" ht="15.75" customHeight="1" x14ac:dyDescent="0.3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2:17" ht="15.75" customHeight="1" x14ac:dyDescent="0.3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2:17" ht="15.75" customHeight="1" x14ac:dyDescent="0.3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2:17" ht="15.75" customHeight="1" x14ac:dyDescent="0.3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2:17" ht="15.75" customHeight="1" x14ac:dyDescent="0.3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2:17" ht="15.75" customHeight="1" x14ac:dyDescent="0.3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2:17" ht="15.75" customHeight="1" x14ac:dyDescent="0.3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2:17" ht="15.75" customHeight="1" x14ac:dyDescent="0.3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2:17" ht="15.75" customHeight="1" x14ac:dyDescent="0.3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2:17" ht="15.75" customHeight="1" x14ac:dyDescent="0.3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2:17" ht="15.75" customHeight="1" x14ac:dyDescent="0.3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2:17" ht="15.75" customHeight="1" x14ac:dyDescent="0.3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2:17" ht="15.75" customHeight="1" x14ac:dyDescent="0.3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2:17" ht="15.75" customHeight="1" x14ac:dyDescent="0.3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2:17" ht="15.75" customHeight="1" x14ac:dyDescent="0.3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2:17" ht="15.75" customHeight="1" x14ac:dyDescent="0.3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2:17" ht="15.75" customHeight="1" x14ac:dyDescent="0.3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2:17" ht="15.75" customHeight="1" x14ac:dyDescent="0.3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2:17" ht="15.75" customHeight="1" x14ac:dyDescent="0.3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2:17" ht="15.75" customHeight="1" x14ac:dyDescent="0.3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2:17" ht="15.75" customHeight="1" x14ac:dyDescent="0.3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2:17" ht="15.75" customHeight="1" x14ac:dyDescent="0.3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2:17" ht="15.75" customHeight="1" x14ac:dyDescent="0.3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2:17" ht="15.75" customHeight="1" x14ac:dyDescent="0.3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2:17" ht="15.75" customHeight="1" x14ac:dyDescent="0.3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2:17" ht="15.75" customHeight="1" x14ac:dyDescent="0.3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2:17" ht="15.75" customHeight="1" x14ac:dyDescent="0.3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2:17" ht="15.75" customHeight="1" x14ac:dyDescent="0.3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2:17" ht="15.75" customHeight="1" x14ac:dyDescent="0.3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2:17" ht="15.75" customHeight="1" x14ac:dyDescent="0.3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2:17" ht="15.75" customHeight="1" x14ac:dyDescent="0.3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2:17" ht="15.75" customHeight="1" x14ac:dyDescent="0.3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2:17" ht="15.75" customHeight="1" x14ac:dyDescent="0.3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2:17" ht="15.75" customHeight="1" x14ac:dyDescent="0.3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2:17" ht="15.75" customHeight="1" x14ac:dyDescent="0.3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2:17" ht="15.75" customHeight="1" x14ac:dyDescent="0.3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2:17" ht="15.75" customHeight="1" x14ac:dyDescent="0.3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2:17" ht="15.75" customHeight="1" x14ac:dyDescent="0.3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2:17" ht="15.75" customHeight="1" x14ac:dyDescent="0.3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2:17" ht="15.75" customHeight="1" x14ac:dyDescent="0.3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2:17" ht="15.75" customHeight="1" x14ac:dyDescent="0.3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2:17" ht="15.75" customHeight="1" x14ac:dyDescent="0.3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2:17" ht="15.75" customHeight="1" x14ac:dyDescent="0.3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2:17" ht="15.75" customHeight="1" x14ac:dyDescent="0.3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2:17" ht="15.75" customHeight="1" x14ac:dyDescent="0.3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2:17" ht="15.75" customHeight="1" x14ac:dyDescent="0.3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2:17" ht="15.75" customHeight="1" x14ac:dyDescent="0.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2:17" ht="15.75" customHeight="1" x14ac:dyDescent="0.3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2:17" ht="15.75" customHeight="1" x14ac:dyDescent="0.3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2:17" ht="15.75" customHeight="1" x14ac:dyDescent="0.3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2:17" ht="15.75" customHeight="1" x14ac:dyDescent="0.3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2:17" ht="15.75" customHeight="1" x14ac:dyDescent="0.3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2:17" ht="15.75" customHeight="1" x14ac:dyDescent="0.3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2:17" ht="15.75" customHeight="1" x14ac:dyDescent="0.3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2:17" ht="15.75" customHeight="1" x14ac:dyDescent="0.3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2:17" ht="15.75" customHeight="1" x14ac:dyDescent="0.3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2:17" ht="15.75" customHeight="1" x14ac:dyDescent="0.3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2:17" ht="15.75" customHeight="1" x14ac:dyDescent="0.3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2:17" ht="15.75" customHeight="1" x14ac:dyDescent="0.3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2:17" ht="15.75" customHeight="1" x14ac:dyDescent="0.3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2:17" ht="15.75" customHeight="1" x14ac:dyDescent="0.3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2:17" ht="15.75" customHeight="1" x14ac:dyDescent="0.3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2:17" ht="15.75" customHeight="1" x14ac:dyDescent="0.3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2:17" ht="15.75" customHeight="1" x14ac:dyDescent="0.3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2:17" ht="15.75" customHeight="1" x14ac:dyDescent="0.3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2:17" ht="15.75" customHeight="1" x14ac:dyDescent="0.3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2:17" ht="15.75" customHeight="1" x14ac:dyDescent="0.3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2:17" ht="15.75" customHeight="1" x14ac:dyDescent="0.3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2:17" ht="15.75" customHeight="1" x14ac:dyDescent="0.3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2:17" ht="15.75" customHeight="1" x14ac:dyDescent="0.3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2:17" ht="15.75" customHeight="1" x14ac:dyDescent="0.3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2:17" ht="15.75" customHeight="1" x14ac:dyDescent="0.3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2:17" ht="15.75" customHeight="1" x14ac:dyDescent="0.3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2:17" ht="15.75" customHeight="1" x14ac:dyDescent="0.3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2:17" ht="15.75" customHeight="1" x14ac:dyDescent="0.3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2:17" ht="15.75" customHeight="1" x14ac:dyDescent="0.3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2:17" ht="15.75" customHeight="1" x14ac:dyDescent="0.3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2:17" ht="15.75" customHeight="1" x14ac:dyDescent="0.3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2:17" ht="15.75" customHeight="1" x14ac:dyDescent="0.3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2:17" ht="15.75" customHeight="1" x14ac:dyDescent="0.3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2:17" ht="15.75" customHeight="1" x14ac:dyDescent="0.3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2:17" ht="15.75" customHeight="1" x14ac:dyDescent="0.3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2:17" ht="15.75" customHeight="1" x14ac:dyDescent="0.3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2:17" ht="15.75" customHeight="1" x14ac:dyDescent="0.3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2:17" ht="15.75" customHeight="1" x14ac:dyDescent="0.3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2:17" ht="15.75" customHeight="1" x14ac:dyDescent="0.3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2:17" ht="15.75" customHeight="1" x14ac:dyDescent="0.3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2:17" ht="15.75" customHeight="1" x14ac:dyDescent="0.3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2:17" ht="15.75" customHeight="1" x14ac:dyDescent="0.3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2:17" ht="15.75" customHeight="1" x14ac:dyDescent="0.3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2:17" ht="15.75" customHeight="1" x14ac:dyDescent="0.3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2:17" ht="15.75" customHeight="1" x14ac:dyDescent="0.3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2:17" ht="15.75" customHeight="1" x14ac:dyDescent="0.3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2:17" ht="15.75" customHeight="1" x14ac:dyDescent="0.3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2:17" ht="15.75" customHeight="1" x14ac:dyDescent="0.3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2:17" ht="15.75" customHeight="1" x14ac:dyDescent="0.3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2:17" ht="15.75" customHeight="1" x14ac:dyDescent="0.3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2:17" ht="15.75" customHeight="1" x14ac:dyDescent="0.3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2:17" ht="15.75" customHeight="1" x14ac:dyDescent="0.3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2:17" ht="15.75" customHeight="1" x14ac:dyDescent="0.3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2:17" ht="15.75" customHeight="1" x14ac:dyDescent="0.3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2:17" ht="15.75" customHeight="1" x14ac:dyDescent="0.3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2:17" ht="15.75" customHeight="1" x14ac:dyDescent="0.3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2:17" ht="15.75" customHeight="1" x14ac:dyDescent="0.3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2:17" ht="15.75" customHeight="1" x14ac:dyDescent="0.3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2:17" ht="15.75" customHeight="1" x14ac:dyDescent="0.3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2:17" ht="15.75" customHeight="1" x14ac:dyDescent="0.3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2:17" ht="15.75" customHeight="1" x14ac:dyDescent="0.3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2:17" ht="15.75" customHeight="1" x14ac:dyDescent="0.3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2:17" ht="15.75" customHeight="1" x14ac:dyDescent="0.3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2:17" ht="15.75" customHeight="1" x14ac:dyDescent="0.3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2:17" ht="15.75" customHeight="1" x14ac:dyDescent="0.3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2:17" ht="15.75" customHeight="1" x14ac:dyDescent="0.3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2:17" ht="15.75" customHeight="1" x14ac:dyDescent="0.3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2:17" ht="15.75" customHeight="1" x14ac:dyDescent="0.3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2:17" ht="15.75" customHeight="1" x14ac:dyDescent="0.3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2:17" ht="15.75" customHeight="1" x14ac:dyDescent="0.3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2:17" ht="15.75" customHeight="1" x14ac:dyDescent="0.3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2:17" ht="15.75" customHeight="1" x14ac:dyDescent="0.3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2:17" ht="15.75" customHeight="1" x14ac:dyDescent="0.3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2:17" ht="15.75" customHeight="1" x14ac:dyDescent="0.3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2:17" ht="15.75" customHeight="1" x14ac:dyDescent="0.3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2:17" ht="15.75" customHeight="1" x14ac:dyDescent="0.3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2:17" ht="15.75" customHeight="1" x14ac:dyDescent="0.3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2:17" ht="15.75" customHeight="1" x14ac:dyDescent="0.3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2:17" ht="15.75" customHeight="1" x14ac:dyDescent="0.3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2:17" ht="15.75" customHeight="1" x14ac:dyDescent="0.3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2:17" ht="15.75" customHeight="1" x14ac:dyDescent="0.3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2:17" ht="15.75" customHeight="1" x14ac:dyDescent="0.3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2:17" ht="15.75" customHeight="1" x14ac:dyDescent="0.3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2:17" ht="15.75" customHeight="1" x14ac:dyDescent="0.3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2:17" ht="15.75" customHeight="1" x14ac:dyDescent="0.3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2:17" ht="15.75" customHeight="1" x14ac:dyDescent="0.3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2:17" ht="15.75" customHeight="1" x14ac:dyDescent="0.3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2:17" ht="15.75" customHeight="1" x14ac:dyDescent="0.3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2:17" ht="15.75" customHeight="1" x14ac:dyDescent="0.3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2:17" ht="15.75" customHeight="1" x14ac:dyDescent="0.3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2:17" ht="15.75" customHeight="1" x14ac:dyDescent="0.3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2:17" ht="15.75" customHeight="1" x14ac:dyDescent="0.3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2:17" ht="15.75" customHeight="1" x14ac:dyDescent="0.3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2:17" ht="15.75" customHeight="1" x14ac:dyDescent="0.3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2:17" ht="15.75" customHeight="1" x14ac:dyDescent="0.3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2:17" ht="15.75" customHeight="1" x14ac:dyDescent="0.3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2:17" ht="15.75" customHeight="1" x14ac:dyDescent="0.3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2:17" ht="15.75" customHeight="1" x14ac:dyDescent="0.3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2:17" ht="15.75" customHeight="1" x14ac:dyDescent="0.3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2:17" ht="15.75" customHeight="1" x14ac:dyDescent="0.3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2:17" ht="15.75" customHeight="1" x14ac:dyDescent="0.3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2:17" ht="15.75" customHeight="1" x14ac:dyDescent="0.3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2:17" ht="15.75" customHeight="1" x14ac:dyDescent="0.3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2:17" ht="15.75" customHeight="1" x14ac:dyDescent="0.3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2:17" ht="15.75" customHeight="1" x14ac:dyDescent="0.3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2:17" ht="15.75" customHeight="1" x14ac:dyDescent="0.3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2:17" ht="15.75" customHeight="1" x14ac:dyDescent="0.3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2:17" ht="15.75" customHeight="1" x14ac:dyDescent="0.3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2:17" ht="15.75" customHeight="1" x14ac:dyDescent="0.3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2:17" ht="15.75" customHeight="1" x14ac:dyDescent="0.3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2:17" ht="15.75" customHeight="1" x14ac:dyDescent="0.3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2:17" ht="15.75" customHeight="1" x14ac:dyDescent="0.3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2:17" ht="15.75" customHeight="1" x14ac:dyDescent="0.3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2:17" ht="15.75" customHeight="1" x14ac:dyDescent="0.3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2:17" ht="15.75" customHeight="1" x14ac:dyDescent="0.3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2:17" ht="15.75" customHeight="1" x14ac:dyDescent="0.3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2:17" ht="15.75" customHeight="1" x14ac:dyDescent="0.3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2:17" ht="15.75" customHeight="1" x14ac:dyDescent="0.3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2:17" ht="15.75" customHeight="1" x14ac:dyDescent="0.3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2:17" ht="15.75" customHeight="1" x14ac:dyDescent="0.3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2:17" ht="15.75" customHeight="1" x14ac:dyDescent="0.3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2:17" ht="15.75" customHeight="1" x14ac:dyDescent="0.3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2:17" ht="15.75" customHeight="1" x14ac:dyDescent="0.3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2:17" ht="15.75" customHeight="1" x14ac:dyDescent="0.3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2:17" ht="15.75" customHeight="1" x14ac:dyDescent="0.3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2:17" ht="15.75" customHeight="1" x14ac:dyDescent="0.3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2:17" ht="15.75" customHeight="1" x14ac:dyDescent="0.3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2:17" ht="15.75" customHeight="1" x14ac:dyDescent="0.3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2:17" ht="15.75" customHeight="1" x14ac:dyDescent="0.3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2:17" ht="15.75" customHeight="1" x14ac:dyDescent="0.3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2:17" ht="15.75" customHeight="1" x14ac:dyDescent="0.3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2:17" ht="15.75" customHeight="1" x14ac:dyDescent="0.3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2:17" ht="15.75" customHeight="1" x14ac:dyDescent="0.3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2:17" ht="15.75" customHeight="1" x14ac:dyDescent="0.3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2:17" ht="15.75" customHeight="1" x14ac:dyDescent="0.3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2:17" ht="15.75" customHeight="1" x14ac:dyDescent="0.3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2:17" ht="15.75" customHeight="1" x14ac:dyDescent="0.3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2:17" ht="15.75" customHeight="1" x14ac:dyDescent="0.3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2:17" ht="15.75" customHeight="1" x14ac:dyDescent="0.3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2:17" ht="15.75" customHeight="1" x14ac:dyDescent="0.3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2:17" ht="15.75" customHeight="1" x14ac:dyDescent="0.3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2:17" ht="15.75" customHeight="1" x14ac:dyDescent="0.3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2:17" ht="15.75" customHeight="1" x14ac:dyDescent="0.3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2:17" ht="15.75" customHeight="1" x14ac:dyDescent="0.3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2:17" ht="15.75" customHeight="1" x14ac:dyDescent="0.3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2:17" ht="15.75" customHeight="1" x14ac:dyDescent="0.3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2:17" ht="15.75" customHeight="1" x14ac:dyDescent="0.3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2:17" ht="15.75" customHeight="1" x14ac:dyDescent="0.3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2:17" ht="15.75" customHeight="1" x14ac:dyDescent="0.3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2:17" ht="15.75" customHeight="1" x14ac:dyDescent="0.3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2:17" ht="15.75" customHeight="1" x14ac:dyDescent="0.3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2:17" ht="15.75" customHeight="1" x14ac:dyDescent="0.3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2:17" ht="15.75" customHeight="1" x14ac:dyDescent="0.3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2:17" ht="15.75" customHeight="1" x14ac:dyDescent="0.3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2:17" ht="15.75" customHeight="1" x14ac:dyDescent="0.3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2:17" ht="15.75" customHeight="1" x14ac:dyDescent="0.3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2:17" ht="15.75" customHeight="1" x14ac:dyDescent="0.3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2:17" ht="15.75" customHeight="1" x14ac:dyDescent="0.3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2:17" ht="15.75" customHeight="1" x14ac:dyDescent="0.3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2:17" ht="15.75" customHeight="1" x14ac:dyDescent="0.3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2:17" ht="15.75" customHeight="1" x14ac:dyDescent="0.3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2:17" ht="15.75" customHeight="1" x14ac:dyDescent="0.3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2:17" ht="15.75" customHeight="1" x14ac:dyDescent="0.3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2:17" ht="15.75" customHeight="1" x14ac:dyDescent="0.3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2:17" ht="15.75" customHeight="1" x14ac:dyDescent="0.3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2:17" ht="15.75" customHeight="1" x14ac:dyDescent="0.3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2:17" ht="15.75" customHeight="1" x14ac:dyDescent="0.3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2:17" ht="15.75" customHeight="1" x14ac:dyDescent="0.3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2:17" ht="15.75" customHeight="1" x14ac:dyDescent="0.3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2:17" ht="15.75" customHeight="1" x14ac:dyDescent="0.3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2:17" ht="15.75" customHeight="1" x14ac:dyDescent="0.3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2:17" ht="15.75" customHeight="1" x14ac:dyDescent="0.3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2:17" ht="15.75" customHeight="1" x14ac:dyDescent="0.3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2:17" ht="15.75" customHeight="1" x14ac:dyDescent="0.3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2:17" ht="15.75" customHeight="1" x14ac:dyDescent="0.3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2:17" ht="15.75" customHeight="1" x14ac:dyDescent="0.3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2:17" ht="15.75" customHeight="1" x14ac:dyDescent="0.3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2:17" ht="15.75" customHeight="1" x14ac:dyDescent="0.3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2:17" ht="15.75" customHeight="1" x14ac:dyDescent="0.3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2:17" ht="15.75" customHeight="1" x14ac:dyDescent="0.3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2:17" ht="15.75" customHeight="1" x14ac:dyDescent="0.3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2:17" ht="15.75" customHeight="1" x14ac:dyDescent="0.3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2:17" ht="15.75" customHeight="1" x14ac:dyDescent="0.3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2:17" ht="15.75" customHeight="1" x14ac:dyDescent="0.3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2:17" ht="15.75" customHeight="1" x14ac:dyDescent="0.3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2:17" ht="15.75" customHeight="1" x14ac:dyDescent="0.3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2:17" ht="15.75" customHeight="1" x14ac:dyDescent="0.3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2:17" ht="15.75" customHeight="1" x14ac:dyDescent="0.3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2:17" ht="15.75" customHeight="1" x14ac:dyDescent="0.3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2:17" ht="15.75" customHeight="1" x14ac:dyDescent="0.3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2:17" ht="15.75" customHeight="1" x14ac:dyDescent="0.3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2:17" ht="15.75" customHeight="1" x14ac:dyDescent="0.3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2:17" ht="15.75" customHeight="1" x14ac:dyDescent="0.3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2:17" ht="15.75" customHeight="1" x14ac:dyDescent="0.3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2:17" ht="15.75" customHeight="1" x14ac:dyDescent="0.3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2:17" ht="15.75" customHeight="1" x14ac:dyDescent="0.3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2:17" ht="15.75" customHeight="1" x14ac:dyDescent="0.3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2:17" ht="15.75" customHeight="1" x14ac:dyDescent="0.3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2:17" ht="15.75" customHeight="1" x14ac:dyDescent="0.3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2:17" ht="15.75" customHeight="1" x14ac:dyDescent="0.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2:17" ht="15.75" customHeight="1" x14ac:dyDescent="0.3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2:17" ht="15.75" customHeight="1" x14ac:dyDescent="0.3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2:17" ht="15.75" customHeight="1" x14ac:dyDescent="0.3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2:17" ht="15.75" customHeight="1" x14ac:dyDescent="0.3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2:17" ht="15.75" customHeight="1" x14ac:dyDescent="0.3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2:17" ht="15.75" customHeight="1" x14ac:dyDescent="0.3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2:17" ht="15.75" customHeight="1" x14ac:dyDescent="0.3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2:17" ht="15.75" customHeight="1" x14ac:dyDescent="0.3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2:17" ht="15.75" customHeight="1" x14ac:dyDescent="0.3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2:17" ht="15.75" customHeight="1" x14ac:dyDescent="0.3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2:17" ht="15.75" customHeight="1" x14ac:dyDescent="0.3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2:17" ht="15.75" customHeight="1" x14ac:dyDescent="0.3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2:17" ht="15.75" customHeight="1" x14ac:dyDescent="0.3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2:17" ht="15.75" customHeight="1" x14ac:dyDescent="0.3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2:17" ht="15.75" customHeight="1" x14ac:dyDescent="0.3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2:17" ht="15.75" customHeight="1" x14ac:dyDescent="0.3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2:17" ht="15.75" customHeight="1" x14ac:dyDescent="0.3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2:17" ht="15.75" customHeight="1" x14ac:dyDescent="0.3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2:17" ht="15.75" customHeight="1" x14ac:dyDescent="0.3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2:17" ht="15.75" customHeight="1" x14ac:dyDescent="0.3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2:17" ht="15.75" customHeight="1" x14ac:dyDescent="0.3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2:17" ht="15.75" customHeight="1" x14ac:dyDescent="0.3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2:17" ht="15.75" customHeight="1" x14ac:dyDescent="0.3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2:17" ht="15.75" customHeight="1" x14ac:dyDescent="0.3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2:17" ht="15.75" customHeight="1" x14ac:dyDescent="0.3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2:17" ht="15.75" customHeight="1" x14ac:dyDescent="0.3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2:17" ht="15.75" customHeight="1" x14ac:dyDescent="0.3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2:17" ht="15.75" customHeight="1" x14ac:dyDescent="0.3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2:17" ht="15.75" customHeight="1" x14ac:dyDescent="0.3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2:17" ht="15.75" customHeight="1" x14ac:dyDescent="0.3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2:17" ht="15.75" customHeight="1" x14ac:dyDescent="0.3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2:17" ht="15.75" customHeight="1" x14ac:dyDescent="0.3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2:17" ht="15.75" customHeight="1" x14ac:dyDescent="0.3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2:17" ht="15.75" customHeight="1" x14ac:dyDescent="0.3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2:17" ht="15.75" customHeight="1" x14ac:dyDescent="0.3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2:17" ht="15.75" customHeight="1" x14ac:dyDescent="0.3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2:17" ht="15.75" customHeight="1" x14ac:dyDescent="0.3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2:17" ht="15.75" customHeight="1" x14ac:dyDescent="0.3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2:17" ht="15.75" customHeight="1" x14ac:dyDescent="0.3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2:17" ht="15.75" customHeight="1" x14ac:dyDescent="0.3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2:17" ht="15.75" customHeight="1" x14ac:dyDescent="0.3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2:17" ht="15.75" customHeight="1" x14ac:dyDescent="0.3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2:17" ht="15.75" customHeight="1" x14ac:dyDescent="0.3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2:17" ht="15.75" customHeight="1" x14ac:dyDescent="0.3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2:17" ht="15.75" customHeight="1" x14ac:dyDescent="0.3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2:17" ht="15.75" customHeight="1" x14ac:dyDescent="0.3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2:17" ht="15.75" customHeight="1" x14ac:dyDescent="0.3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2:17" ht="15.75" customHeight="1" x14ac:dyDescent="0.3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2:17" ht="15.75" customHeight="1" x14ac:dyDescent="0.3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2:17" ht="15.75" customHeight="1" x14ac:dyDescent="0.3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2:17" ht="15.75" customHeight="1" x14ac:dyDescent="0.3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2:17" ht="15.75" customHeight="1" x14ac:dyDescent="0.3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2:17" ht="15.75" customHeight="1" x14ac:dyDescent="0.3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2:17" ht="15.75" customHeight="1" x14ac:dyDescent="0.3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2:17" ht="15.75" customHeight="1" x14ac:dyDescent="0.3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2:17" ht="15.75" customHeight="1" x14ac:dyDescent="0.3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2:17" ht="15.75" customHeight="1" x14ac:dyDescent="0.3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2:17" ht="15.75" customHeight="1" x14ac:dyDescent="0.3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2:17" ht="15.75" customHeight="1" x14ac:dyDescent="0.3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2:17" ht="15.75" customHeight="1" x14ac:dyDescent="0.3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2:17" ht="15.75" customHeight="1" x14ac:dyDescent="0.3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2:17" ht="15.75" customHeight="1" x14ac:dyDescent="0.3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2:17" ht="15.75" customHeight="1" x14ac:dyDescent="0.3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2:17" ht="15.75" customHeight="1" x14ac:dyDescent="0.3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2:17" ht="15.75" customHeight="1" x14ac:dyDescent="0.3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2:17" ht="15.75" customHeight="1" x14ac:dyDescent="0.3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2:17" ht="15.75" customHeight="1" x14ac:dyDescent="0.3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2:17" ht="15.75" customHeight="1" x14ac:dyDescent="0.3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2:17" ht="15.75" customHeight="1" x14ac:dyDescent="0.3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2:17" ht="15.75" customHeight="1" x14ac:dyDescent="0.3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2:17" ht="15.75" customHeight="1" x14ac:dyDescent="0.3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2:17" ht="15.75" customHeight="1" x14ac:dyDescent="0.3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2:17" ht="15.75" customHeight="1" x14ac:dyDescent="0.3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2:17" ht="15.75" customHeight="1" x14ac:dyDescent="0.3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2:17" ht="15.75" customHeight="1" x14ac:dyDescent="0.3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2:17" ht="15.75" customHeight="1" x14ac:dyDescent="0.3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2:17" ht="15.75" customHeight="1" x14ac:dyDescent="0.3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2:17" ht="15.75" customHeight="1" x14ac:dyDescent="0.3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2:17" ht="15.75" customHeight="1" x14ac:dyDescent="0.3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2:17" ht="15.75" customHeight="1" x14ac:dyDescent="0.3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2:17" ht="15.75" customHeight="1" x14ac:dyDescent="0.3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2:17" ht="15.75" customHeight="1" x14ac:dyDescent="0.3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2:17" ht="15.75" customHeight="1" x14ac:dyDescent="0.3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2:17" ht="15.75" customHeight="1" x14ac:dyDescent="0.3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2:17" ht="15.75" customHeight="1" x14ac:dyDescent="0.3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2:17" ht="15.75" customHeight="1" x14ac:dyDescent="0.3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2:17" ht="15.75" customHeight="1" x14ac:dyDescent="0.3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2:17" ht="15.75" customHeight="1" x14ac:dyDescent="0.3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2:17" ht="15.75" customHeight="1" x14ac:dyDescent="0.3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2:17" ht="15.75" customHeight="1" x14ac:dyDescent="0.3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2:17" ht="15.75" customHeight="1" x14ac:dyDescent="0.3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2:17" ht="15.75" customHeight="1" x14ac:dyDescent="0.3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2:17" ht="15.75" customHeight="1" x14ac:dyDescent="0.3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2:17" ht="15.75" customHeight="1" x14ac:dyDescent="0.3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2:17" ht="15.75" customHeight="1" x14ac:dyDescent="0.3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2:17" ht="15.75" customHeight="1" x14ac:dyDescent="0.3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2:17" ht="15.75" customHeight="1" x14ac:dyDescent="0.3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2:17" ht="15.75" customHeight="1" x14ac:dyDescent="0.3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2:17" ht="15.75" customHeight="1" x14ac:dyDescent="0.3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2:17" ht="15.75" customHeight="1" x14ac:dyDescent="0.3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2:17" ht="15.75" customHeight="1" x14ac:dyDescent="0.3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2:17" ht="15.75" customHeight="1" x14ac:dyDescent="0.3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2:17" ht="15.75" customHeight="1" x14ac:dyDescent="0.3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2:17" ht="15.75" customHeight="1" x14ac:dyDescent="0.3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2:17" ht="15.75" customHeight="1" x14ac:dyDescent="0.3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2:17" ht="15.75" customHeight="1" x14ac:dyDescent="0.3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2:17" ht="15.75" customHeight="1" x14ac:dyDescent="0.3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2:17" ht="15.75" customHeight="1" x14ac:dyDescent="0.3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2:17" ht="15.75" customHeight="1" x14ac:dyDescent="0.3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2:17" ht="15.75" customHeight="1" x14ac:dyDescent="0.3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2:17" ht="15.75" customHeight="1" x14ac:dyDescent="0.3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2:17" ht="15.75" customHeight="1" x14ac:dyDescent="0.3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2:17" ht="15.75" customHeight="1" x14ac:dyDescent="0.3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2:17" ht="15.75" customHeight="1" x14ac:dyDescent="0.3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2:17" ht="15.75" customHeight="1" x14ac:dyDescent="0.3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2:17" ht="15.75" customHeight="1" x14ac:dyDescent="0.3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2:17" ht="15.75" customHeight="1" x14ac:dyDescent="0.3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2:17" ht="15.75" customHeight="1" x14ac:dyDescent="0.3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2:17" ht="15.75" customHeight="1" x14ac:dyDescent="0.3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2:17" ht="15.75" customHeight="1" x14ac:dyDescent="0.3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2:17" ht="15.75" customHeight="1" x14ac:dyDescent="0.3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2:17" ht="15.75" customHeight="1" x14ac:dyDescent="0.3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2:17" ht="15.75" customHeight="1" x14ac:dyDescent="0.3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2:17" ht="15.75" customHeight="1" x14ac:dyDescent="0.3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2:17" ht="15.75" customHeight="1" x14ac:dyDescent="0.3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2:17" ht="15.75" customHeight="1" x14ac:dyDescent="0.3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2:17" ht="15.75" customHeight="1" x14ac:dyDescent="0.3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2:17" ht="15.75" customHeight="1" x14ac:dyDescent="0.3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2:17" ht="15.75" customHeight="1" x14ac:dyDescent="0.3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2:17" ht="15.75" customHeight="1" x14ac:dyDescent="0.3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2:17" ht="15.75" customHeight="1" x14ac:dyDescent="0.3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2:17" ht="15.75" customHeight="1" x14ac:dyDescent="0.3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2:17" ht="15.75" customHeight="1" x14ac:dyDescent="0.3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2:17" ht="15.75" customHeight="1" x14ac:dyDescent="0.3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2:17" ht="15.75" customHeight="1" x14ac:dyDescent="0.3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2:17" ht="15.75" customHeight="1" x14ac:dyDescent="0.3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2:17" ht="15.75" customHeight="1" x14ac:dyDescent="0.3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2:17" ht="15.75" customHeight="1" x14ac:dyDescent="0.3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2:17" ht="15.75" customHeight="1" x14ac:dyDescent="0.3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2:17" ht="15.75" customHeight="1" x14ac:dyDescent="0.3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2:17" ht="15.75" customHeight="1" x14ac:dyDescent="0.3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2:17" ht="15.75" customHeight="1" x14ac:dyDescent="0.3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2:17" ht="15.75" customHeight="1" x14ac:dyDescent="0.3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2:17" ht="15.75" customHeight="1" x14ac:dyDescent="0.3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2:17" ht="15.75" customHeight="1" x14ac:dyDescent="0.3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2:17" ht="15.75" customHeight="1" x14ac:dyDescent="0.3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2:17" ht="15.75" customHeight="1" x14ac:dyDescent="0.3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2:17" ht="15.75" customHeight="1" x14ac:dyDescent="0.3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2:17" ht="15.75" customHeight="1" x14ac:dyDescent="0.3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2:17" ht="15.75" customHeight="1" x14ac:dyDescent="0.3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2:17" ht="15.75" customHeight="1" x14ac:dyDescent="0.3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2:17" ht="15.75" customHeight="1" x14ac:dyDescent="0.3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2:17" ht="15.75" customHeight="1" x14ac:dyDescent="0.3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2:17" ht="15.75" customHeight="1" x14ac:dyDescent="0.3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2:17" ht="15.75" customHeight="1" x14ac:dyDescent="0.3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2:17" ht="15.75" customHeight="1" x14ac:dyDescent="0.3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2:17" ht="15.75" customHeight="1" x14ac:dyDescent="0.3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2:17" ht="15.75" customHeight="1" x14ac:dyDescent="0.3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2:17" ht="15.75" customHeight="1" x14ac:dyDescent="0.3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2:17" ht="15.75" customHeight="1" x14ac:dyDescent="0.3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2:17" ht="15.75" customHeight="1" x14ac:dyDescent="0.3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2:17" ht="15.75" customHeight="1" x14ac:dyDescent="0.3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2:17" ht="15.75" customHeight="1" x14ac:dyDescent="0.3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2:17" ht="15.75" customHeight="1" x14ac:dyDescent="0.3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2:17" ht="15.75" customHeight="1" x14ac:dyDescent="0.3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2:17" ht="15.75" customHeight="1" x14ac:dyDescent="0.3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2:17" ht="15.75" customHeight="1" x14ac:dyDescent="0.3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2:17" ht="15.75" customHeight="1" x14ac:dyDescent="0.3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2:17" ht="15.75" customHeight="1" x14ac:dyDescent="0.3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2:17" ht="15.75" customHeight="1" x14ac:dyDescent="0.3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spans="2:17" ht="15.75" customHeight="1" x14ac:dyDescent="0.3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spans="2:17" ht="15.75" customHeight="1" x14ac:dyDescent="0.3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2:17" ht="15.75" customHeight="1" x14ac:dyDescent="0.3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spans="2:17" ht="15.75" customHeight="1" x14ac:dyDescent="0.3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2:17" ht="15.75" customHeight="1" x14ac:dyDescent="0.3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spans="2:17" ht="15.75" customHeight="1" x14ac:dyDescent="0.3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2:17" ht="15.75" customHeight="1" x14ac:dyDescent="0.3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2:17" ht="15.75" customHeight="1" x14ac:dyDescent="0.3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2:17" ht="15.75" customHeight="1" x14ac:dyDescent="0.3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2:17" ht="15.75" customHeight="1" x14ac:dyDescent="0.3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2:17" ht="15.75" customHeight="1" x14ac:dyDescent="0.3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2:17" ht="15.75" customHeight="1" x14ac:dyDescent="0.3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2:17" ht="15.75" customHeight="1" x14ac:dyDescent="0.3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2:17" ht="15.75" customHeight="1" x14ac:dyDescent="0.3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2:17" ht="15.75" customHeight="1" x14ac:dyDescent="0.3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2:17" ht="15.75" customHeight="1" x14ac:dyDescent="0.3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2:17" ht="15.75" customHeight="1" x14ac:dyDescent="0.3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2:17" ht="15.75" customHeight="1" x14ac:dyDescent="0.3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2:17" ht="15.75" customHeight="1" x14ac:dyDescent="0.3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2:17" ht="15.75" customHeight="1" x14ac:dyDescent="0.3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2:17" ht="15.75" customHeight="1" x14ac:dyDescent="0.3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2:17" ht="15.75" customHeight="1" x14ac:dyDescent="0.3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2:17" ht="15.75" customHeight="1" x14ac:dyDescent="0.3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2:17" ht="15.75" customHeight="1" x14ac:dyDescent="0.3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2:17" ht="15.75" customHeight="1" x14ac:dyDescent="0.3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spans="2:17" ht="15.75" customHeight="1" x14ac:dyDescent="0.3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spans="2:17" ht="15.75" customHeight="1" x14ac:dyDescent="0.3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spans="2:17" ht="15.75" customHeight="1" x14ac:dyDescent="0.3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spans="2:17" ht="15.75" customHeight="1" x14ac:dyDescent="0.3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spans="2:17" ht="15.75" customHeight="1" x14ac:dyDescent="0.3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spans="2:17" ht="15.75" customHeight="1" x14ac:dyDescent="0.3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spans="2:17" ht="15.75" customHeight="1" x14ac:dyDescent="0.3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spans="2:17" ht="15.75" customHeight="1" x14ac:dyDescent="0.3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spans="2:17" ht="15.75" customHeight="1" x14ac:dyDescent="0.3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spans="2:17" ht="15.75" customHeight="1" x14ac:dyDescent="0.3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spans="2:17" ht="15.75" customHeight="1" x14ac:dyDescent="0.3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spans="2:17" ht="15.75" customHeight="1" x14ac:dyDescent="0.3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spans="2:17" ht="15.75" customHeight="1" x14ac:dyDescent="0.3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2:17" ht="15.75" customHeight="1" x14ac:dyDescent="0.3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spans="2:17" ht="15.75" customHeight="1" x14ac:dyDescent="0.3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2:17" ht="15.75" customHeight="1" x14ac:dyDescent="0.3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spans="2:17" ht="15.75" customHeight="1" x14ac:dyDescent="0.3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spans="2:17" ht="15.75" customHeight="1" x14ac:dyDescent="0.3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2:17" ht="15.75" customHeight="1" x14ac:dyDescent="0.3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2:17" ht="15.75" customHeight="1" x14ac:dyDescent="0.3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2:17" ht="15.75" customHeight="1" x14ac:dyDescent="0.3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spans="2:17" ht="15.75" customHeight="1" x14ac:dyDescent="0.3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spans="2:17" ht="15.75" customHeight="1" x14ac:dyDescent="0.3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2:17" ht="15.75" customHeight="1" x14ac:dyDescent="0.3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spans="2:17" ht="15.75" customHeight="1" x14ac:dyDescent="0.3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spans="2:17" ht="15.75" customHeight="1" x14ac:dyDescent="0.3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 spans="2:17" ht="15.75" customHeight="1" x14ac:dyDescent="0.3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 spans="2:17" ht="15.75" customHeight="1" x14ac:dyDescent="0.3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 spans="2:17" ht="15.75" customHeight="1" x14ac:dyDescent="0.3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 spans="2:17" ht="15.75" customHeight="1" x14ac:dyDescent="0.3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 spans="2:17" ht="15.75" customHeight="1" x14ac:dyDescent="0.3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 spans="2:17" ht="15.75" customHeight="1" x14ac:dyDescent="0.3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 spans="2:17" ht="15.75" customHeight="1" x14ac:dyDescent="0.3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 spans="2:17" ht="15.75" customHeight="1" x14ac:dyDescent="0.3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 spans="2:17" ht="15.75" customHeight="1" x14ac:dyDescent="0.3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spans="2:17" ht="15.75" customHeight="1" x14ac:dyDescent="0.3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 spans="2:17" ht="15.75" customHeight="1" x14ac:dyDescent="0.3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spans="2:17" ht="15.75" customHeight="1" x14ac:dyDescent="0.3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 spans="2:17" ht="15.75" customHeight="1" x14ac:dyDescent="0.3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2:17" ht="15.75" customHeight="1" x14ac:dyDescent="0.3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2:17" ht="15.75" customHeight="1" x14ac:dyDescent="0.3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 spans="2:17" ht="15.75" customHeight="1" x14ac:dyDescent="0.3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 spans="2:17" ht="15.75" customHeight="1" x14ac:dyDescent="0.3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 spans="2:17" ht="15.75" customHeight="1" x14ac:dyDescent="0.3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 spans="2:17" ht="15.75" customHeight="1" x14ac:dyDescent="0.3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spans="2:17" ht="15.75" customHeight="1" x14ac:dyDescent="0.3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spans="2:17" ht="15.75" customHeight="1" x14ac:dyDescent="0.3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spans="2:17" ht="15.75" customHeight="1" x14ac:dyDescent="0.3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 spans="2:17" ht="15.75" customHeight="1" x14ac:dyDescent="0.3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 spans="2:17" ht="15.75" customHeight="1" x14ac:dyDescent="0.3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 spans="2:17" ht="15.75" customHeight="1" x14ac:dyDescent="0.3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 spans="2:17" ht="15.75" customHeight="1" x14ac:dyDescent="0.3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 spans="2:17" ht="15.75" customHeight="1" x14ac:dyDescent="0.3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 spans="2:17" ht="15.75" customHeight="1" x14ac:dyDescent="0.3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 spans="2:17" ht="15.75" customHeight="1" x14ac:dyDescent="0.3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2:17" ht="15.75" customHeight="1" x14ac:dyDescent="0.3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spans="2:17" ht="15.75" customHeight="1" x14ac:dyDescent="0.3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 spans="2:17" ht="15.75" customHeight="1" x14ac:dyDescent="0.3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spans="2:17" ht="15.75" customHeight="1" x14ac:dyDescent="0.3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2:17" ht="15.75" customHeight="1" x14ac:dyDescent="0.3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spans="2:17" ht="15.75" customHeight="1" x14ac:dyDescent="0.3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spans="2:17" ht="15.75" customHeight="1" x14ac:dyDescent="0.3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 spans="2:17" ht="15.75" customHeight="1" x14ac:dyDescent="0.3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 spans="2:17" ht="15.75" customHeight="1" x14ac:dyDescent="0.3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 spans="2:17" ht="15.75" customHeight="1" x14ac:dyDescent="0.3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spans="2:17" ht="15.75" customHeight="1" x14ac:dyDescent="0.3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 spans="2:17" ht="15.75" customHeight="1" x14ac:dyDescent="0.3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 spans="2:17" ht="15.75" customHeight="1" x14ac:dyDescent="0.3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 spans="2:17" ht="15.75" customHeight="1" x14ac:dyDescent="0.3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 spans="2:17" ht="15.75" customHeight="1" x14ac:dyDescent="0.3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 spans="2:17" ht="15.75" customHeight="1" x14ac:dyDescent="0.3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 spans="2:17" ht="15.75" customHeight="1" x14ac:dyDescent="0.3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 spans="2:17" ht="15.75" customHeight="1" x14ac:dyDescent="0.3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 spans="2:17" ht="15.75" customHeight="1" x14ac:dyDescent="0.3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 spans="2:17" ht="15.75" customHeight="1" x14ac:dyDescent="0.3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 spans="2:17" ht="15.75" customHeight="1" x14ac:dyDescent="0.3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spans="2:17" ht="15.75" customHeight="1" x14ac:dyDescent="0.3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spans="2:17" ht="15.75" customHeight="1" x14ac:dyDescent="0.3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2:17" ht="15.75" customHeight="1" x14ac:dyDescent="0.3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2:17" ht="15.75" customHeight="1" x14ac:dyDescent="0.3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spans="2:17" ht="15.75" customHeight="1" x14ac:dyDescent="0.3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 spans="2:17" ht="15.75" customHeight="1" x14ac:dyDescent="0.3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 spans="2:17" ht="15.75" customHeight="1" x14ac:dyDescent="0.3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spans="2:17" ht="15.75" customHeight="1" x14ac:dyDescent="0.3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spans="2:17" ht="15.75" customHeight="1" x14ac:dyDescent="0.3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 spans="2:17" ht="15.75" customHeight="1" x14ac:dyDescent="0.3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</row>
    <row r="817" spans="2:17" ht="15.75" customHeight="1" x14ac:dyDescent="0.3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 spans="2:17" ht="15.75" customHeight="1" x14ac:dyDescent="0.3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</row>
    <row r="819" spans="2:17" ht="15.75" customHeight="1" x14ac:dyDescent="0.3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 spans="2:17" ht="15.75" customHeight="1" x14ac:dyDescent="0.3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 spans="2:17" ht="15.75" customHeight="1" x14ac:dyDescent="0.3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 spans="2:17" ht="15.75" customHeight="1" x14ac:dyDescent="0.3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 spans="2:17" ht="15.75" customHeight="1" x14ac:dyDescent="0.3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</row>
    <row r="824" spans="2:17" ht="15.75" customHeight="1" x14ac:dyDescent="0.3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 spans="2:17" ht="15.75" customHeight="1" x14ac:dyDescent="0.3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spans="2:17" ht="15.75" customHeight="1" x14ac:dyDescent="0.3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spans="2:17" ht="15.75" customHeight="1" x14ac:dyDescent="0.3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spans="2:17" ht="15.75" customHeight="1" x14ac:dyDescent="0.3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spans="2:17" ht="15.75" customHeight="1" x14ac:dyDescent="0.3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</row>
    <row r="830" spans="2:17" ht="15.75" customHeight="1" x14ac:dyDescent="0.3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</row>
    <row r="831" spans="2:17" ht="15.75" customHeight="1" x14ac:dyDescent="0.3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spans="2:17" ht="15.75" customHeight="1" x14ac:dyDescent="0.3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 spans="2:17" ht="15.75" customHeight="1" x14ac:dyDescent="0.3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 spans="2:17" ht="15.75" customHeight="1" x14ac:dyDescent="0.3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 spans="2:17" ht="15.75" customHeight="1" x14ac:dyDescent="0.3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 spans="2:17" ht="15.75" customHeight="1" x14ac:dyDescent="0.3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</row>
    <row r="837" spans="2:17" ht="15.75" customHeight="1" x14ac:dyDescent="0.3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</row>
    <row r="838" spans="2:17" ht="15.75" customHeight="1" x14ac:dyDescent="0.3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 spans="2:17" ht="15.75" customHeight="1" x14ac:dyDescent="0.3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</row>
    <row r="840" spans="2:17" ht="15.75" customHeight="1" x14ac:dyDescent="0.3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 spans="2:17" ht="15.75" customHeight="1" x14ac:dyDescent="0.3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spans="2:17" ht="15.75" customHeight="1" x14ac:dyDescent="0.3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 spans="2:17" ht="15.75" customHeight="1" x14ac:dyDescent="0.3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 spans="2:17" ht="15.75" customHeight="1" x14ac:dyDescent="0.3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</row>
    <row r="845" spans="2:17" ht="15.75" customHeight="1" x14ac:dyDescent="0.3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 spans="2:17" ht="15.75" customHeight="1" x14ac:dyDescent="0.3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 spans="2:17" ht="15.75" customHeight="1" x14ac:dyDescent="0.3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 spans="2:17" ht="15.75" customHeight="1" x14ac:dyDescent="0.3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 spans="2:17" ht="15.75" customHeight="1" x14ac:dyDescent="0.3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 spans="2:17" ht="15.75" customHeight="1" x14ac:dyDescent="0.3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</row>
    <row r="851" spans="2:17" ht="15.75" customHeight="1" x14ac:dyDescent="0.3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 spans="2:17" ht="15.75" customHeight="1" x14ac:dyDescent="0.3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 spans="2:17" ht="15.75" customHeight="1" x14ac:dyDescent="0.3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spans="2:17" ht="15.75" customHeight="1" x14ac:dyDescent="0.3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 spans="2:17" ht="15.75" customHeight="1" x14ac:dyDescent="0.3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 spans="2:17" ht="15.75" customHeight="1" x14ac:dyDescent="0.3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 spans="2:17" ht="15.75" customHeight="1" x14ac:dyDescent="0.3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</row>
    <row r="858" spans="2:17" ht="15.75" customHeight="1" x14ac:dyDescent="0.3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</row>
    <row r="859" spans="2:17" ht="15.75" customHeight="1" x14ac:dyDescent="0.3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 spans="2:17" ht="15.75" customHeight="1" x14ac:dyDescent="0.3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 spans="2:17" ht="15.75" customHeight="1" x14ac:dyDescent="0.3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 spans="2:17" ht="15.75" customHeight="1" x14ac:dyDescent="0.3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 spans="2:17" ht="15.75" customHeight="1" x14ac:dyDescent="0.3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 spans="2:17" ht="15.75" customHeight="1" x14ac:dyDescent="0.3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</row>
    <row r="865" spans="2:17" ht="15.75" customHeight="1" x14ac:dyDescent="0.3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spans="2:17" ht="15.75" customHeight="1" x14ac:dyDescent="0.3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 spans="2:17" ht="15.75" customHeight="1" x14ac:dyDescent="0.3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 spans="2:17" ht="15.75" customHeight="1" x14ac:dyDescent="0.3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 spans="2:17" ht="15.75" customHeight="1" x14ac:dyDescent="0.3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 spans="2:17" ht="15.75" customHeight="1" x14ac:dyDescent="0.3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 spans="2:17" ht="15.75" customHeight="1" x14ac:dyDescent="0.3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 spans="2:17" ht="15.75" customHeight="1" x14ac:dyDescent="0.3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</row>
    <row r="873" spans="2:17" ht="15.75" customHeight="1" x14ac:dyDescent="0.3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 spans="2:17" ht="15.75" customHeight="1" x14ac:dyDescent="0.3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</row>
    <row r="875" spans="2:17" ht="15.75" customHeight="1" x14ac:dyDescent="0.3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 spans="2:17" ht="15.75" customHeight="1" x14ac:dyDescent="0.3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 spans="2:17" ht="15.75" customHeight="1" x14ac:dyDescent="0.3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 spans="2:17" ht="15.75" customHeight="1" x14ac:dyDescent="0.3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</row>
    <row r="879" spans="2:17" ht="15.75" customHeight="1" x14ac:dyDescent="0.3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</row>
    <row r="880" spans="2:17" ht="15.75" customHeight="1" x14ac:dyDescent="0.3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 spans="2:17" ht="15.75" customHeight="1" x14ac:dyDescent="0.3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 spans="2:17" ht="15.75" customHeight="1" x14ac:dyDescent="0.3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 spans="2:17" ht="15.75" customHeight="1" x14ac:dyDescent="0.3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 spans="2:17" ht="15.75" customHeight="1" x14ac:dyDescent="0.3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 spans="2:17" ht="15.75" customHeight="1" x14ac:dyDescent="0.3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 spans="2:17" ht="15.75" customHeight="1" x14ac:dyDescent="0.3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</row>
    <row r="887" spans="2:17" ht="15.75" customHeight="1" x14ac:dyDescent="0.3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 spans="2:17" ht="15.75" customHeight="1" x14ac:dyDescent="0.3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</row>
    <row r="889" spans="2:17" ht="15.75" customHeight="1" x14ac:dyDescent="0.3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 spans="2:17" ht="15.75" customHeight="1" x14ac:dyDescent="0.3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 spans="2:17" ht="15.75" customHeight="1" x14ac:dyDescent="0.3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 spans="2:17" ht="15.75" customHeight="1" x14ac:dyDescent="0.3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spans="2:17" ht="15.75" customHeight="1" x14ac:dyDescent="0.3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 spans="2:17" ht="15.75" customHeight="1" x14ac:dyDescent="0.3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 spans="2:17" ht="15.75" customHeight="1" x14ac:dyDescent="0.3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spans="2:17" ht="15.75" customHeight="1" x14ac:dyDescent="0.3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 spans="2:17" ht="15.75" customHeight="1" x14ac:dyDescent="0.3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 spans="2:17" ht="15.75" customHeight="1" x14ac:dyDescent="0.3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 spans="2:17" ht="15.75" customHeight="1" x14ac:dyDescent="0.3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 spans="2:17" ht="15.75" customHeight="1" x14ac:dyDescent="0.3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 spans="2:17" ht="15.75" customHeight="1" x14ac:dyDescent="0.3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 spans="2:17" ht="15.75" customHeight="1" x14ac:dyDescent="0.3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 spans="2:17" ht="15.75" customHeight="1" x14ac:dyDescent="0.3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 spans="2:17" ht="15.75" customHeight="1" x14ac:dyDescent="0.3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spans="2:17" ht="15.75" customHeight="1" x14ac:dyDescent="0.3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spans="2:17" ht="15.75" customHeight="1" x14ac:dyDescent="0.3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spans="2:17" ht="15.75" customHeight="1" x14ac:dyDescent="0.3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spans="2:17" ht="15.75" customHeight="1" x14ac:dyDescent="0.3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spans="2:17" ht="15.75" customHeight="1" x14ac:dyDescent="0.3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spans="2:17" ht="15.75" customHeight="1" x14ac:dyDescent="0.3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spans="2:17" ht="15.75" customHeight="1" x14ac:dyDescent="0.3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spans="2:17" ht="15.75" customHeight="1" x14ac:dyDescent="0.3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spans="2:17" ht="15.75" customHeight="1" x14ac:dyDescent="0.3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</row>
    <row r="914" spans="2:17" ht="15.75" customHeight="1" x14ac:dyDescent="0.3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</row>
    <row r="915" spans="2:17" ht="15.75" customHeight="1" x14ac:dyDescent="0.3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 spans="2:17" ht="15.75" customHeight="1" x14ac:dyDescent="0.3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</row>
    <row r="917" spans="2:17" ht="15.75" customHeight="1" x14ac:dyDescent="0.3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 spans="2:17" ht="15.75" customHeight="1" x14ac:dyDescent="0.3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 spans="2:17" ht="15.75" customHeight="1" x14ac:dyDescent="0.3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 spans="2:17" ht="15.75" customHeight="1" x14ac:dyDescent="0.3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</row>
    <row r="921" spans="2:17" ht="15.75" customHeight="1" x14ac:dyDescent="0.3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</row>
    <row r="922" spans="2:17" ht="15.75" customHeight="1" x14ac:dyDescent="0.3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</row>
    <row r="923" spans="2:17" ht="15.75" customHeight="1" x14ac:dyDescent="0.3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</row>
    <row r="924" spans="2:17" ht="15.75" customHeight="1" x14ac:dyDescent="0.3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 spans="2:17" ht="15.75" customHeight="1" x14ac:dyDescent="0.3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</row>
    <row r="926" spans="2:17" ht="15.75" customHeight="1" x14ac:dyDescent="0.3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</row>
    <row r="927" spans="2:17" ht="15.75" customHeight="1" x14ac:dyDescent="0.3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</row>
    <row r="928" spans="2:17" ht="15.75" customHeight="1" x14ac:dyDescent="0.3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</row>
    <row r="929" spans="2:17" ht="15.75" customHeight="1" x14ac:dyDescent="0.3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</row>
    <row r="930" spans="2:17" ht="15.75" customHeight="1" x14ac:dyDescent="0.3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</row>
    <row r="931" spans="2:17" ht="15.75" customHeight="1" x14ac:dyDescent="0.3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</row>
    <row r="932" spans="2:17" ht="15.75" customHeight="1" x14ac:dyDescent="0.3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</row>
    <row r="933" spans="2:17" ht="15.75" customHeight="1" x14ac:dyDescent="0.3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</row>
    <row r="934" spans="2:17" ht="15.75" customHeight="1" x14ac:dyDescent="0.3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</row>
    <row r="935" spans="2:17" ht="15.75" customHeight="1" x14ac:dyDescent="0.3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</row>
    <row r="936" spans="2:17" ht="15.75" customHeight="1" x14ac:dyDescent="0.3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</row>
    <row r="937" spans="2:17" ht="15.75" customHeight="1" x14ac:dyDescent="0.3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</row>
    <row r="938" spans="2:17" ht="15.75" customHeight="1" x14ac:dyDescent="0.3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</row>
    <row r="939" spans="2:17" ht="15.75" customHeight="1" x14ac:dyDescent="0.3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</row>
    <row r="940" spans="2:17" ht="15.75" customHeight="1" x14ac:dyDescent="0.3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</row>
    <row r="941" spans="2:17" ht="15.75" customHeight="1" x14ac:dyDescent="0.3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</row>
    <row r="942" spans="2:17" ht="15.75" customHeight="1" x14ac:dyDescent="0.3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 spans="2:17" ht="15.75" customHeight="1" x14ac:dyDescent="0.3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</row>
    <row r="944" spans="2:17" ht="15.75" customHeight="1" x14ac:dyDescent="0.3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</row>
    <row r="945" spans="2:17" ht="15.75" customHeight="1" x14ac:dyDescent="0.3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</row>
    <row r="946" spans="2:17" ht="15.75" customHeight="1" x14ac:dyDescent="0.3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</row>
    <row r="947" spans="2:17" ht="15.75" customHeight="1" x14ac:dyDescent="0.3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</row>
    <row r="948" spans="2:17" ht="15.75" customHeight="1" x14ac:dyDescent="0.3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</row>
    <row r="949" spans="2:17" ht="15.75" customHeight="1" x14ac:dyDescent="0.3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</row>
    <row r="950" spans="2:17" ht="15.75" customHeight="1" x14ac:dyDescent="0.3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 spans="2:17" ht="15.75" customHeight="1" x14ac:dyDescent="0.3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</row>
    <row r="952" spans="2:17" ht="15.75" customHeight="1" x14ac:dyDescent="0.3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 spans="2:17" ht="15.75" customHeight="1" x14ac:dyDescent="0.3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 spans="2:17" ht="15.75" customHeight="1" x14ac:dyDescent="0.3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 spans="2:17" ht="15.75" customHeight="1" x14ac:dyDescent="0.3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</row>
    <row r="956" spans="2:17" ht="15.75" customHeight="1" x14ac:dyDescent="0.3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</row>
    <row r="957" spans="2:17" ht="15.75" customHeight="1" x14ac:dyDescent="0.3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 spans="2:17" ht="15.75" customHeight="1" x14ac:dyDescent="0.3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</row>
    <row r="959" spans="2:17" ht="15.75" customHeight="1" x14ac:dyDescent="0.3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</row>
    <row r="960" spans="2:17" ht="15.75" customHeight="1" x14ac:dyDescent="0.3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</row>
    <row r="961" spans="2:17" ht="15.75" customHeight="1" x14ac:dyDescent="0.3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</row>
    <row r="962" spans="2:17" ht="15.75" customHeight="1" x14ac:dyDescent="0.3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</row>
    <row r="963" spans="2:17" ht="15.75" customHeight="1" x14ac:dyDescent="0.3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</row>
    <row r="964" spans="2:17" ht="15.75" customHeight="1" x14ac:dyDescent="0.3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</row>
    <row r="965" spans="2:17" ht="15.75" customHeight="1" x14ac:dyDescent="0.3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</row>
    <row r="966" spans="2:17" ht="15.75" customHeight="1" x14ac:dyDescent="0.3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</row>
    <row r="967" spans="2:17" ht="15.75" customHeight="1" x14ac:dyDescent="0.3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</row>
    <row r="968" spans="2:17" ht="15.75" customHeight="1" x14ac:dyDescent="0.3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</row>
    <row r="969" spans="2:17" ht="15.75" customHeight="1" x14ac:dyDescent="0.3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</row>
    <row r="970" spans="2:17" ht="15.75" customHeight="1" x14ac:dyDescent="0.3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</row>
    <row r="971" spans="2:17" ht="15.75" customHeight="1" x14ac:dyDescent="0.3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</row>
    <row r="972" spans="2:17" ht="15.75" customHeight="1" x14ac:dyDescent="0.3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</row>
    <row r="973" spans="2:17" ht="15.75" customHeight="1" x14ac:dyDescent="0.3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</row>
    <row r="974" spans="2:17" ht="15.75" customHeight="1" x14ac:dyDescent="0.3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</row>
    <row r="975" spans="2:17" ht="15.75" customHeight="1" x14ac:dyDescent="0.3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</row>
    <row r="976" spans="2:17" ht="15.75" customHeight="1" x14ac:dyDescent="0.3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</row>
    <row r="977" spans="2:17" ht="15.75" customHeight="1" x14ac:dyDescent="0.3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</row>
    <row r="978" spans="2:17" ht="15.75" customHeight="1" x14ac:dyDescent="0.3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</row>
    <row r="979" spans="2:17" ht="15.75" customHeight="1" x14ac:dyDescent="0.3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</row>
    <row r="980" spans="2:17" ht="15.75" customHeight="1" x14ac:dyDescent="0.3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</row>
    <row r="981" spans="2:17" ht="15.75" customHeight="1" x14ac:dyDescent="0.3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</row>
    <row r="982" spans="2:17" ht="15.75" customHeight="1" x14ac:dyDescent="0.3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</row>
    <row r="983" spans="2:17" ht="15.75" customHeight="1" x14ac:dyDescent="0.3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</row>
    <row r="984" spans="2:17" ht="15.75" customHeight="1" x14ac:dyDescent="0.3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</row>
    <row r="985" spans="2:17" ht="15.75" customHeight="1" x14ac:dyDescent="0.3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</row>
    <row r="986" spans="2:17" ht="15.75" customHeight="1" x14ac:dyDescent="0.3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</row>
    <row r="987" spans="2:17" ht="15.75" customHeight="1" x14ac:dyDescent="0.3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</row>
    <row r="988" spans="2:17" ht="15.75" customHeight="1" x14ac:dyDescent="0.3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 spans="2:17" ht="15.75" customHeight="1" x14ac:dyDescent="0.3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</row>
    <row r="990" spans="2:17" ht="15.75" customHeight="1" x14ac:dyDescent="0.3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</row>
    <row r="991" spans="2:17" ht="15.75" customHeight="1" x14ac:dyDescent="0.3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</row>
    <row r="992" spans="2:17" ht="15.75" customHeight="1" x14ac:dyDescent="0.35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 spans="2:17" ht="15.75" customHeight="1" x14ac:dyDescent="0.35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</row>
    <row r="994" spans="2:17" ht="15.75" customHeight="1" x14ac:dyDescent="0.35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</row>
    <row r="995" spans="2:17" ht="15.75" customHeight="1" x14ac:dyDescent="0.3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</row>
    <row r="996" spans="2:17" ht="15.75" customHeight="1" x14ac:dyDescent="0.35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</row>
    <row r="997" spans="2:17" ht="15.75" customHeight="1" x14ac:dyDescent="0.35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</row>
    <row r="998" spans="2:17" ht="15.75" customHeight="1" x14ac:dyDescent="0.35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</row>
    <row r="999" spans="2:17" ht="15.75" customHeight="1" x14ac:dyDescent="0.35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</row>
    <row r="1000" spans="2:17" ht="15.75" customHeight="1" x14ac:dyDescent="0.3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</row>
  </sheetData>
  <mergeCells count="1">
    <mergeCell ref="A1:Q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2" sqref="A2"/>
    </sheetView>
  </sheetViews>
  <sheetFormatPr defaultColWidth="12.6640625" defaultRowHeight="15" customHeight="1" x14ac:dyDescent="0.3"/>
  <cols>
    <col min="1" max="1" width="31.9140625" customWidth="1"/>
    <col min="2" max="17" width="5.9140625" customWidth="1"/>
    <col min="18" max="26" width="7.6640625" customWidth="1"/>
  </cols>
  <sheetData>
    <row r="1" spans="1:17" ht="86.5" customHeight="1" x14ac:dyDescent="0.35">
      <c r="A1" s="193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7" ht="14.5" x14ac:dyDescent="0.3">
      <c r="D2" s="2"/>
    </row>
    <row r="3" spans="1:17" ht="14" x14ac:dyDescent="0.3">
      <c r="A3" s="5" t="s">
        <v>1</v>
      </c>
      <c r="B3" s="6" t="s">
        <v>3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</row>
    <row r="4" spans="1:17" ht="15" customHeight="1" x14ac:dyDescent="0.3">
      <c r="A4" s="8" t="s">
        <v>20</v>
      </c>
      <c r="B4" s="10" t="s">
        <v>22</v>
      </c>
      <c r="C4" s="12"/>
      <c r="D4" s="16" t="s">
        <v>25</v>
      </c>
      <c r="E4" s="19" t="s">
        <v>22</v>
      </c>
      <c r="F4" s="19" t="s">
        <v>22</v>
      </c>
      <c r="G4" s="16" t="s">
        <v>25</v>
      </c>
      <c r="H4" s="16"/>
      <c r="I4" s="19" t="s">
        <v>22</v>
      </c>
      <c r="J4" s="21" t="s">
        <v>22</v>
      </c>
      <c r="K4" s="19"/>
      <c r="L4" s="16" t="s">
        <v>25</v>
      </c>
      <c r="M4" s="12" t="s">
        <v>22</v>
      </c>
      <c r="N4" s="12" t="s">
        <v>22</v>
      </c>
      <c r="O4" s="12" t="s">
        <v>22</v>
      </c>
      <c r="P4" s="12" t="s">
        <v>22</v>
      </c>
      <c r="Q4" s="12" t="s">
        <v>22</v>
      </c>
    </row>
    <row r="5" spans="1:17" ht="15" customHeight="1" x14ac:dyDescent="0.35">
      <c r="A5" s="8" t="s">
        <v>27</v>
      </c>
      <c r="B5" s="10" t="s">
        <v>22</v>
      </c>
      <c r="C5" s="12" t="s">
        <v>22</v>
      </c>
      <c r="D5" s="16" t="s">
        <v>25</v>
      </c>
      <c r="E5" s="19" t="s">
        <v>22</v>
      </c>
      <c r="F5" s="19" t="s">
        <v>22</v>
      </c>
      <c r="G5" s="16"/>
      <c r="H5" s="16"/>
      <c r="I5" s="19" t="s">
        <v>22</v>
      </c>
      <c r="J5" s="21" t="s">
        <v>22</v>
      </c>
      <c r="K5" s="19" t="s">
        <v>22</v>
      </c>
      <c r="L5" s="16" t="s">
        <v>25</v>
      </c>
      <c r="M5" s="12" t="s">
        <v>22</v>
      </c>
      <c r="N5" s="12" t="s">
        <v>22</v>
      </c>
      <c r="O5" s="12" t="s">
        <v>22</v>
      </c>
      <c r="P5" s="12" t="s">
        <v>22</v>
      </c>
      <c r="Q5" s="3"/>
    </row>
    <row r="6" spans="1:17" ht="15" customHeight="1" x14ac:dyDescent="0.3">
      <c r="A6" s="8" t="s">
        <v>28</v>
      </c>
      <c r="B6" s="10"/>
      <c r="C6" s="12" t="s">
        <v>22</v>
      </c>
      <c r="D6" s="16"/>
      <c r="E6" s="19"/>
      <c r="F6" s="19"/>
      <c r="G6" s="16"/>
      <c r="H6" s="16"/>
      <c r="I6" s="19" t="s">
        <v>22</v>
      </c>
      <c r="J6" s="21"/>
      <c r="K6" s="19" t="s">
        <v>22</v>
      </c>
      <c r="L6" s="16" t="s">
        <v>25</v>
      </c>
      <c r="M6" s="12" t="s">
        <v>22</v>
      </c>
      <c r="N6" s="12" t="s">
        <v>22</v>
      </c>
      <c r="O6" s="12" t="s">
        <v>22</v>
      </c>
      <c r="P6" s="12"/>
      <c r="Q6" s="12" t="s">
        <v>22</v>
      </c>
    </row>
    <row r="7" spans="1:17" ht="24.75" customHeight="1" x14ac:dyDescent="0.3">
      <c r="A7" s="8" t="s">
        <v>29</v>
      </c>
      <c r="B7" s="10" t="s">
        <v>22</v>
      </c>
      <c r="C7" s="12" t="s">
        <v>22</v>
      </c>
      <c r="D7" s="16" t="s">
        <v>25</v>
      </c>
      <c r="E7" s="19" t="s">
        <v>22</v>
      </c>
      <c r="F7" s="19" t="s">
        <v>22</v>
      </c>
      <c r="G7" s="16" t="s">
        <v>25</v>
      </c>
      <c r="H7" s="16" t="s">
        <v>25</v>
      </c>
      <c r="I7" s="19" t="s">
        <v>22</v>
      </c>
      <c r="J7" s="21" t="s">
        <v>22</v>
      </c>
      <c r="K7" s="19" t="s">
        <v>22</v>
      </c>
      <c r="L7" s="16" t="s">
        <v>25</v>
      </c>
      <c r="M7" s="12" t="s">
        <v>22</v>
      </c>
      <c r="N7" s="12" t="s">
        <v>22</v>
      </c>
      <c r="O7" s="12" t="s">
        <v>22</v>
      </c>
      <c r="P7" s="12" t="s">
        <v>22</v>
      </c>
      <c r="Q7" s="12" t="s">
        <v>22</v>
      </c>
    </row>
    <row r="8" spans="1:17" ht="24.75" customHeight="1" x14ac:dyDescent="0.3">
      <c r="A8" s="8" t="s">
        <v>31</v>
      </c>
      <c r="B8" s="10" t="s">
        <v>22</v>
      </c>
      <c r="C8" s="12"/>
      <c r="D8" s="16"/>
      <c r="E8" s="19" t="s">
        <v>22</v>
      </c>
      <c r="F8" s="19" t="s">
        <v>22</v>
      </c>
      <c r="G8" s="16" t="s">
        <v>25</v>
      </c>
      <c r="H8" s="16"/>
      <c r="I8" s="19" t="s">
        <v>22</v>
      </c>
      <c r="J8" s="21" t="s">
        <v>22</v>
      </c>
      <c r="K8" s="19" t="s">
        <v>22</v>
      </c>
      <c r="L8" s="16" t="s">
        <v>25</v>
      </c>
      <c r="M8" s="12" t="s">
        <v>22</v>
      </c>
      <c r="N8" s="12" t="s">
        <v>22</v>
      </c>
      <c r="O8" s="12" t="s">
        <v>22</v>
      </c>
      <c r="P8" s="12" t="s">
        <v>22</v>
      </c>
      <c r="Q8" s="12" t="s">
        <v>22</v>
      </c>
    </row>
    <row r="9" spans="1:17" ht="24.75" customHeight="1" x14ac:dyDescent="0.3">
      <c r="A9" s="8" t="s">
        <v>34</v>
      </c>
      <c r="B9" s="10" t="s">
        <v>22</v>
      </c>
      <c r="C9" s="12" t="s">
        <v>22</v>
      </c>
      <c r="D9" s="16"/>
      <c r="E9" s="19" t="s">
        <v>22</v>
      </c>
      <c r="F9" s="19" t="s">
        <v>22</v>
      </c>
      <c r="G9" s="16"/>
      <c r="H9" s="16" t="s">
        <v>25</v>
      </c>
      <c r="I9" s="19" t="s">
        <v>22</v>
      </c>
      <c r="J9" s="21" t="s">
        <v>22</v>
      </c>
      <c r="K9" s="19"/>
      <c r="L9" s="16" t="s">
        <v>25</v>
      </c>
      <c r="M9" s="12" t="s">
        <v>22</v>
      </c>
      <c r="N9" s="12" t="s">
        <v>22</v>
      </c>
      <c r="O9" s="12" t="s">
        <v>22</v>
      </c>
      <c r="P9" s="12"/>
      <c r="Q9" s="12" t="s">
        <v>22</v>
      </c>
    </row>
    <row r="10" spans="1:17" ht="24.75" customHeight="1" x14ac:dyDescent="0.35">
      <c r="A10" s="8" t="s">
        <v>36</v>
      </c>
      <c r="B10" s="10" t="s">
        <v>22</v>
      </c>
      <c r="C10" s="12" t="s">
        <v>22</v>
      </c>
      <c r="D10" s="16"/>
      <c r="E10" s="19" t="s">
        <v>22</v>
      </c>
      <c r="F10" s="19" t="s">
        <v>22</v>
      </c>
      <c r="G10" s="16" t="s">
        <v>25</v>
      </c>
      <c r="H10" s="16" t="s">
        <v>25</v>
      </c>
      <c r="I10" s="19" t="s">
        <v>22</v>
      </c>
      <c r="J10" s="21" t="s">
        <v>22</v>
      </c>
      <c r="K10" s="19" t="s">
        <v>22</v>
      </c>
      <c r="L10" s="16" t="s">
        <v>25</v>
      </c>
      <c r="M10" s="12" t="s">
        <v>22</v>
      </c>
      <c r="N10" s="12"/>
      <c r="O10" s="12"/>
      <c r="P10" s="12" t="s">
        <v>22</v>
      </c>
      <c r="Q10" s="3"/>
    </row>
    <row r="11" spans="1:17" ht="15" customHeight="1" x14ac:dyDescent="0.35">
      <c r="A11" s="8" t="s">
        <v>39</v>
      </c>
      <c r="B11" s="10" t="s">
        <v>22</v>
      </c>
      <c r="C11" s="12"/>
      <c r="D11" s="16"/>
      <c r="E11" s="19"/>
      <c r="F11" s="19"/>
      <c r="G11" s="16"/>
      <c r="H11" s="16"/>
      <c r="I11" s="19"/>
      <c r="J11" s="21" t="s">
        <v>22</v>
      </c>
      <c r="K11" s="19"/>
      <c r="L11" s="16" t="s">
        <v>25</v>
      </c>
      <c r="M11" s="12" t="s">
        <v>22</v>
      </c>
      <c r="N11" s="12" t="s">
        <v>22</v>
      </c>
      <c r="O11" s="12" t="s">
        <v>22</v>
      </c>
      <c r="P11" s="12" t="s">
        <v>22</v>
      </c>
      <c r="Q11" s="3"/>
    </row>
    <row r="12" spans="1:17" ht="24.75" customHeight="1" x14ac:dyDescent="0.35">
      <c r="A12" s="8" t="s">
        <v>41</v>
      </c>
      <c r="B12" s="10" t="s">
        <v>22</v>
      </c>
      <c r="C12" s="12" t="s">
        <v>22</v>
      </c>
      <c r="D12" s="16"/>
      <c r="E12" s="19"/>
      <c r="F12" s="19"/>
      <c r="G12" s="16" t="s">
        <v>25</v>
      </c>
      <c r="H12" s="16"/>
      <c r="I12" s="19"/>
      <c r="J12" s="21"/>
      <c r="K12" s="19" t="s">
        <v>22</v>
      </c>
      <c r="L12" s="16" t="s">
        <v>25</v>
      </c>
      <c r="M12" s="12" t="s">
        <v>22</v>
      </c>
      <c r="N12" s="12" t="s">
        <v>22</v>
      </c>
      <c r="O12" s="12" t="s">
        <v>22</v>
      </c>
      <c r="P12" s="12"/>
      <c r="Q12" s="3"/>
    </row>
    <row r="13" spans="1:17" ht="15.75" customHeight="1" x14ac:dyDescent="0.35">
      <c r="A13" s="8" t="s">
        <v>44</v>
      </c>
      <c r="B13" s="10" t="s">
        <v>22</v>
      </c>
      <c r="C13" s="12" t="s">
        <v>22</v>
      </c>
      <c r="D13" s="16" t="s">
        <v>25</v>
      </c>
      <c r="E13" s="19"/>
      <c r="F13" s="19"/>
      <c r="G13" s="16" t="s">
        <v>25</v>
      </c>
      <c r="H13" s="16" t="s">
        <v>25</v>
      </c>
      <c r="I13" s="19"/>
      <c r="J13" s="21" t="s">
        <v>22</v>
      </c>
      <c r="K13" s="19"/>
      <c r="L13" s="16"/>
      <c r="M13" s="12" t="s">
        <v>22</v>
      </c>
      <c r="N13" s="12"/>
      <c r="O13" s="12"/>
      <c r="P13" s="12" t="s">
        <v>22</v>
      </c>
      <c r="Q13" s="3"/>
    </row>
    <row r="14" spans="1:17" ht="15" customHeight="1" x14ac:dyDescent="0.35">
      <c r="A14" s="8" t="s">
        <v>47</v>
      </c>
      <c r="B14" s="10" t="s">
        <v>22</v>
      </c>
      <c r="C14" s="12" t="s">
        <v>22</v>
      </c>
      <c r="D14" s="16" t="s">
        <v>25</v>
      </c>
      <c r="E14" s="19"/>
      <c r="F14" s="19"/>
      <c r="G14" s="16" t="s">
        <v>25</v>
      </c>
      <c r="H14" s="16"/>
      <c r="I14" s="19"/>
      <c r="J14" s="21" t="s">
        <v>22</v>
      </c>
      <c r="K14" s="19" t="s">
        <v>22</v>
      </c>
      <c r="L14" s="16"/>
      <c r="M14" s="12" t="s">
        <v>22</v>
      </c>
      <c r="N14" s="12" t="s">
        <v>22</v>
      </c>
      <c r="O14" s="12" t="s">
        <v>22</v>
      </c>
      <c r="P14" s="12" t="s">
        <v>22</v>
      </c>
      <c r="Q14" s="3"/>
    </row>
    <row r="15" spans="1:17" ht="15" customHeight="1" x14ac:dyDescent="0.3">
      <c r="A15" s="8" t="s">
        <v>49</v>
      </c>
      <c r="B15" s="10" t="s">
        <v>22</v>
      </c>
      <c r="C15" s="12" t="s">
        <v>22</v>
      </c>
      <c r="D15" s="16" t="s">
        <v>25</v>
      </c>
      <c r="E15" s="19" t="s">
        <v>22</v>
      </c>
      <c r="F15" s="19" t="s">
        <v>22</v>
      </c>
      <c r="G15" s="16" t="s">
        <v>25</v>
      </c>
      <c r="H15" s="16"/>
      <c r="I15" s="19"/>
      <c r="J15" s="21"/>
      <c r="K15" s="19" t="s">
        <v>22</v>
      </c>
      <c r="L15" s="16" t="s">
        <v>25</v>
      </c>
      <c r="M15" s="12" t="s">
        <v>22</v>
      </c>
      <c r="N15" s="12" t="s">
        <v>22</v>
      </c>
      <c r="O15" s="12" t="s">
        <v>22</v>
      </c>
      <c r="P15" s="12" t="s">
        <v>22</v>
      </c>
      <c r="Q15" s="12" t="s">
        <v>22</v>
      </c>
    </row>
    <row r="16" spans="1:17" ht="15" customHeight="1" x14ac:dyDescent="0.35">
      <c r="A16" s="8" t="s">
        <v>51</v>
      </c>
      <c r="B16" s="10"/>
      <c r="C16" s="12" t="s">
        <v>22</v>
      </c>
      <c r="D16" s="16"/>
      <c r="E16" s="19"/>
      <c r="F16" s="19"/>
      <c r="G16" s="16"/>
      <c r="H16" s="16"/>
      <c r="I16" s="19" t="s">
        <v>22</v>
      </c>
      <c r="J16" s="21" t="s">
        <v>22</v>
      </c>
      <c r="K16" s="19"/>
      <c r="L16" s="16" t="s">
        <v>25</v>
      </c>
      <c r="M16" s="12" t="s">
        <v>22</v>
      </c>
      <c r="N16" s="12"/>
      <c r="O16" s="12"/>
      <c r="P16" s="12"/>
      <c r="Q16" s="3"/>
    </row>
    <row r="17" spans="1:26" ht="15" customHeight="1" x14ac:dyDescent="0.3">
      <c r="A17" s="8" t="s">
        <v>53</v>
      </c>
      <c r="B17" s="10" t="s">
        <v>22</v>
      </c>
      <c r="C17" s="12" t="s">
        <v>22</v>
      </c>
      <c r="D17" s="16" t="s">
        <v>25</v>
      </c>
      <c r="E17" s="19"/>
      <c r="F17" s="19"/>
      <c r="G17" s="16" t="s">
        <v>25</v>
      </c>
      <c r="H17" s="16"/>
      <c r="I17" s="19" t="s">
        <v>22</v>
      </c>
      <c r="J17" s="21" t="s">
        <v>22</v>
      </c>
      <c r="K17" s="19" t="s">
        <v>22</v>
      </c>
      <c r="L17" s="16" t="s">
        <v>25</v>
      </c>
      <c r="M17" s="12" t="s">
        <v>22</v>
      </c>
      <c r="N17" s="12" t="s">
        <v>22</v>
      </c>
      <c r="O17" s="12" t="s">
        <v>22</v>
      </c>
      <c r="P17" s="12"/>
      <c r="Q17" s="12" t="s">
        <v>22</v>
      </c>
    </row>
    <row r="18" spans="1:26" ht="15" customHeight="1" x14ac:dyDescent="0.35">
      <c r="A18" s="8" t="s">
        <v>55</v>
      </c>
      <c r="B18" s="10"/>
      <c r="C18" s="12"/>
      <c r="D18" s="16"/>
      <c r="E18" s="19"/>
      <c r="F18" s="19"/>
      <c r="G18" s="16"/>
      <c r="H18" s="16" t="s">
        <v>25</v>
      </c>
      <c r="I18" s="12"/>
      <c r="J18" s="21"/>
      <c r="K18" s="19"/>
      <c r="L18" s="16" t="s">
        <v>25</v>
      </c>
      <c r="M18" s="12"/>
      <c r="N18" s="12"/>
      <c r="O18" s="12"/>
      <c r="P18" s="12"/>
      <c r="Q18" s="3"/>
    </row>
    <row r="19" spans="1:26" ht="15" customHeight="1" x14ac:dyDescent="0.3">
      <c r="A19" s="8" t="s">
        <v>56</v>
      </c>
      <c r="B19" s="10" t="s">
        <v>22</v>
      </c>
      <c r="C19" s="12"/>
      <c r="D19" s="16" t="s">
        <v>25</v>
      </c>
      <c r="E19" s="19"/>
      <c r="F19" s="19"/>
      <c r="G19" s="16" t="s">
        <v>25</v>
      </c>
      <c r="H19" s="16"/>
      <c r="I19" s="12"/>
      <c r="J19" s="21" t="s">
        <v>22</v>
      </c>
      <c r="K19" s="19" t="s">
        <v>22</v>
      </c>
      <c r="L19" s="16" t="s">
        <v>25</v>
      </c>
      <c r="M19" s="12"/>
      <c r="N19" s="12" t="s">
        <v>22</v>
      </c>
      <c r="O19" s="12" t="s">
        <v>22</v>
      </c>
      <c r="P19" s="12" t="s">
        <v>22</v>
      </c>
      <c r="Q19" s="12" t="s">
        <v>22</v>
      </c>
    </row>
    <row r="20" spans="1:26" ht="24.75" customHeight="1" x14ac:dyDescent="0.3">
      <c r="A20" s="8" t="s">
        <v>57</v>
      </c>
      <c r="B20" s="10" t="s">
        <v>22</v>
      </c>
      <c r="C20" s="12" t="s">
        <v>22</v>
      </c>
      <c r="D20" s="16"/>
      <c r="E20" s="19" t="s">
        <v>22</v>
      </c>
      <c r="F20" s="19" t="s">
        <v>22</v>
      </c>
      <c r="G20" s="16" t="s">
        <v>25</v>
      </c>
      <c r="H20" s="16" t="s">
        <v>25</v>
      </c>
      <c r="I20" s="12"/>
      <c r="J20" s="21" t="s">
        <v>22</v>
      </c>
      <c r="K20" s="19" t="s">
        <v>22</v>
      </c>
      <c r="L20" s="16" t="s">
        <v>25</v>
      </c>
      <c r="M20" s="12" t="s">
        <v>22</v>
      </c>
      <c r="N20" s="12" t="s">
        <v>22</v>
      </c>
      <c r="O20" s="12" t="s">
        <v>22</v>
      </c>
      <c r="P20" s="12" t="s">
        <v>22</v>
      </c>
      <c r="Q20" s="12" t="s">
        <v>22</v>
      </c>
    </row>
    <row r="21" spans="1:26" ht="15" customHeight="1" x14ac:dyDescent="0.3">
      <c r="A21" s="39" t="s">
        <v>58</v>
      </c>
      <c r="B21" s="42" t="s">
        <v>59</v>
      </c>
      <c r="C21" s="42" t="s">
        <v>59</v>
      </c>
      <c r="D21" s="45" t="s">
        <v>60</v>
      </c>
      <c r="E21" s="45" t="s">
        <v>60</v>
      </c>
      <c r="F21" s="45" t="s">
        <v>60</v>
      </c>
      <c r="G21" s="42" t="s">
        <v>59</v>
      </c>
      <c r="H21" s="47" t="s">
        <v>61</v>
      </c>
      <c r="I21" s="45" t="s">
        <v>60</v>
      </c>
      <c r="J21" s="42" t="s">
        <v>59</v>
      </c>
      <c r="K21" s="42" t="s">
        <v>59</v>
      </c>
      <c r="L21" s="42" t="s">
        <v>59</v>
      </c>
      <c r="M21" s="42" t="s">
        <v>59</v>
      </c>
      <c r="N21" s="42" t="s">
        <v>59</v>
      </c>
      <c r="O21" s="42" t="s">
        <v>59</v>
      </c>
      <c r="P21" s="42" t="s">
        <v>59</v>
      </c>
      <c r="Q21" s="45" t="s">
        <v>60</v>
      </c>
    </row>
    <row r="22" spans="1:26" ht="15.75" customHeight="1" x14ac:dyDescent="0.3">
      <c r="A22" s="49" t="s">
        <v>63</v>
      </c>
      <c r="B22" s="50">
        <v>6</v>
      </c>
      <c r="C22" s="50">
        <v>6</v>
      </c>
      <c r="D22" s="50">
        <v>5</v>
      </c>
      <c r="E22" s="50">
        <v>5</v>
      </c>
      <c r="F22" s="50">
        <v>5</v>
      </c>
      <c r="G22" s="50">
        <v>6</v>
      </c>
      <c r="H22" s="50">
        <v>4</v>
      </c>
      <c r="I22" s="50">
        <v>5</v>
      </c>
      <c r="J22" s="50">
        <v>6</v>
      </c>
      <c r="K22" s="50">
        <v>6</v>
      </c>
      <c r="L22" s="50">
        <v>6</v>
      </c>
      <c r="M22" s="50">
        <v>6</v>
      </c>
      <c r="N22" s="50">
        <v>6</v>
      </c>
      <c r="O22" s="50">
        <v>6</v>
      </c>
      <c r="P22" s="51">
        <v>6</v>
      </c>
      <c r="Q22" s="51">
        <v>5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">
      <c r="D23" s="2"/>
    </row>
    <row r="24" spans="1:26" ht="15.75" customHeight="1" x14ac:dyDescent="0.3">
      <c r="D24" s="2"/>
    </row>
    <row r="25" spans="1:26" ht="15.75" customHeight="1" x14ac:dyDescent="0.3">
      <c r="D25" s="2"/>
    </row>
    <row r="26" spans="1:26" ht="15.75" customHeight="1" x14ac:dyDescent="0.3">
      <c r="D26" s="2"/>
    </row>
    <row r="27" spans="1:26" ht="15.75" customHeight="1" x14ac:dyDescent="0.3">
      <c r="D27" s="2"/>
    </row>
    <row r="28" spans="1:26" ht="15.75" customHeight="1" x14ac:dyDescent="0.3">
      <c r="D28" s="2"/>
    </row>
    <row r="29" spans="1:26" ht="15.75" customHeight="1" x14ac:dyDescent="0.3">
      <c r="D29" s="2"/>
    </row>
    <row r="30" spans="1:26" ht="15.75" customHeight="1" x14ac:dyDescent="0.3">
      <c r="D30" s="2"/>
    </row>
    <row r="31" spans="1:26" ht="15.75" customHeight="1" x14ac:dyDescent="0.3">
      <c r="D31" s="2"/>
    </row>
    <row r="32" spans="1:26" ht="15.75" customHeight="1" x14ac:dyDescent="0.3">
      <c r="D32" s="2"/>
    </row>
    <row r="33" spans="4:4" ht="15.75" customHeight="1" x14ac:dyDescent="0.3">
      <c r="D33" s="2"/>
    </row>
    <row r="34" spans="4:4" ht="15.75" customHeight="1" x14ac:dyDescent="0.3">
      <c r="D34" s="2"/>
    </row>
    <row r="35" spans="4:4" ht="15.75" customHeight="1" x14ac:dyDescent="0.3">
      <c r="D35" s="2"/>
    </row>
    <row r="36" spans="4:4" ht="15.75" customHeight="1" x14ac:dyDescent="0.3">
      <c r="D36" s="2"/>
    </row>
    <row r="37" spans="4:4" ht="15.75" customHeight="1" x14ac:dyDescent="0.3">
      <c r="D37" s="2"/>
    </row>
    <row r="38" spans="4:4" ht="15.75" customHeight="1" x14ac:dyDescent="0.3">
      <c r="D38" s="2"/>
    </row>
    <row r="39" spans="4:4" ht="15.75" customHeight="1" x14ac:dyDescent="0.3">
      <c r="D39" s="2"/>
    </row>
    <row r="40" spans="4:4" ht="15.75" customHeight="1" x14ac:dyDescent="0.3">
      <c r="D40" s="2"/>
    </row>
    <row r="41" spans="4:4" ht="15.75" customHeight="1" x14ac:dyDescent="0.3">
      <c r="D41" s="2"/>
    </row>
    <row r="42" spans="4:4" ht="15.75" customHeight="1" x14ac:dyDescent="0.3">
      <c r="D42" s="2"/>
    </row>
    <row r="43" spans="4:4" ht="15.75" customHeight="1" x14ac:dyDescent="0.3">
      <c r="D43" s="2"/>
    </row>
    <row r="44" spans="4:4" ht="15.75" customHeight="1" x14ac:dyDescent="0.3">
      <c r="D44" s="2"/>
    </row>
    <row r="45" spans="4:4" ht="15.75" customHeight="1" x14ac:dyDescent="0.3">
      <c r="D45" s="2"/>
    </row>
    <row r="46" spans="4:4" ht="15.75" customHeight="1" x14ac:dyDescent="0.3">
      <c r="D46" s="2"/>
    </row>
    <row r="47" spans="4:4" ht="15.75" customHeight="1" x14ac:dyDescent="0.3">
      <c r="D47" s="2"/>
    </row>
    <row r="48" spans="4:4" ht="15.75" customHeight="1" x14ac:dyDescent="0.3">
      <c r="D48" s="2"/>
    </row>
    <row r="49" spans="4:4" ht="15.75" customHeight="1" x14ac:dyDescent="0.3">
      <c r="D49" s="2"/>
    </row>
    <row r="50" spans="4:4" ht="15.75" customHeight="1" x14ac:dyDescent="0.3">
      <c r="D50" s="2"/>
    </row>
    <row r="51" spans="4:4" ht="15.75" customHeight="1" x14ac:dyDescent="0.3">
      <c r="D51" s="2"/>
    </row>
    <row r="52" spans="4:4" ht="15.75" customHeight="1" x14ac:dyDescent="0.3">
      <c r="D52" s="2"/>
    </row>
    <row r="53" spans="4:4" ht="15.75" customHeight="1" x14ac:dyDescent="0.3">
      <c r="D53" s="2"/>
    </row>
    <row r="54" spans="4:4" ht="15.75" customHeight="1" x14ac:dyDescent="0.3">
      <c r="D54" s="2"/>
    </row>
    <row r="55" spans="4:4" ht="15.75" customHeight="1" x14ac:dyDescent="0.3">
      <c r="D55" s="2"/>
    </row>
    <row r="56" spans="4:4" ht="15.75" customHeight="1" x14ac:dyDescent="0.3">
      <c r="D56" s="2"/>
    </row>
    <row r="57" spans="4:4" ht="15.75" customHeight="1" x14ac:dyDescent="0.3">
      <c r="D57" s="2"/>
    </row>
    <row r="58" spans="4:4" ht="15.75" customHeight="1" x14ac:dyDescent="0.3">
      <c r="D58" s="2"/>
    </row>
    <row r="59" spans="4:4" ht="15.75" customHeight="1" x14ac:dyDescent="0.3">
      <c r="D59" s="2"/>
    </row>
    <row r="60" spans="4:4" ht="15.75" customHeight="1" x14ac:dyDescent="0.3">
      <c r="D60" s="2"/>
    </row>
    <row r="61" spans="4:4" ht="15.75" customHeight="1" x14ac:dyDescent="0.3">
      <c r="D61" s="2"/>
    </row>
    <row r="62" spans="4:4" ht="15.75" customHeight="1" x14ac:dyDescent="0.3">
      <c r="D62" s="2"/>
    </row>
    <row r="63" spans="4:4" ht="15.75" customHeight="1" x14ac:dyDescent="0.3">
      <c r="D63" s="2"/>
    </row>
    <row r="64" spans="4:4" ht="15.75" customHeight="1" x14ac:dyDescent="0.3">
      <c r="D64" s="2"/>
    </row>
    <row r="65" spans="4:4" ht="15.75" customHeight="1" x14ac:dyDescent="0.3">
      <c r="D65" s="2"/>
    </row>
    <row r="66" spans="4:4" ht="15.75" customHeight="1" x14ac:dyDescent="0.3">
      <c r="D66" s="2"/>
    </row>
    <row r="67" spans="4:4" ht="15.75" customHeight="1" x14ac:dyDescent="0.3">
      <c r="D67" s="2"/>
    </row>
    <row r="68" spans="4:4" ht="15.75" customHeight="1" x14ac:dyDescent="0.3">
      <c r="D68" s="2"/>
    </row>
    <row r="69" spans="4:4" ht="15.75" customHeight="1" x14ac:dyDescent="0.3">
      <c r="D69" s="2"/>
    </row>
    <row r="70" spans="4:4" ht="15.75" customHeight="1" x14ac:dyDescent="0.3">
      <c r="D70" s="2"/>
    </row>
    <row r="71" spans="4:4" ht="15.75" customHeight="1" x14ac:dyDescent="0.3">
      <c r="D71" s="2"/>
    </row>
    <row r="72" spans="4:4" ht="15.75" customHeight="1" x14ac:dyDescent="0.3">
      <c r="D72" s="2"/>
    </row>
    <row r="73" spans="4:4" ht="15.75" customHeight="1" x14ac:dyDescent="0.3">
      <c r="D73" s="2"/>
    </row>
    <row r="74" spans="4:4" ht="15.75" customHeight="1" x14ac:dyDescent="0.3">
      <c r="D74" s="2"/>
    </row>
    <row r="75" spans="4:4" ht="15.75" customHeight="1" x14ac:dyDescent="0.3">
      <c r="D75" s="2"/>
    </row>
    <row r="76" spans="4:4" ht="15.75" customHeight="1" x14ac:dyDescent="0.3">
      <c r="D76" s="2"/>
    </row>
    <row r="77" spans="4:4" ht="15.75" customHeight="1" x14ac:dyDescent="0.3">
      <c r="D77" s="2"/>
    </row>
    <row r="78" spans="4:4" ht="15.75" customHeight="1" x14ac:dyDescent="0.3">
      <c r="D78" s="2"/>
    </row>
    <row r="79" spans="4:4" ht="15.75" customHeight="1" x14ac:dyDescent="0.3">
      <c r="D79" s="2"/>
    </row>
    <row r="80" spans="4:4" ht="15.75" customHeight="1" x14ac:dyDescent="0.3">
      <c r="D80" s="2"/>
    </row>
    <row r="81" spans="4:4" ht="15.75" customHeight="1" x14ac:dyDescent="0.3">
      <c r="D81" s="2"/>
    </row>
    <row r="82" spans="4:4" ht="15.75" customHeight="1" x14ac:dyDescent="0.3">
      <c r="D82" s="2"/>
    </row>
    <row r="83" spans="4:4" ht="15.75" customHeight="1" x14ac:dyDescent="0.3">
      <c r="D83" s="2"/>
    </row>
    <row r="84" spans="4:4" ht="15.75" customHeight="1" x14ac:dyDescent="0.3">
      <c r="D84" s="2"/>
    </row>
    <row r="85" spans="4:4" ht="15.75" customHeight="1" x14ac:dyDescent="0.3">
      <c r="D85" s="2"/>
    </row>
    <row r="86" spans="4:4" ht="15.75" customHeight="1" x14ac:dyDescent="0.3">
      <c r="D86" s="2"/>
    </row>
    <row r="87" spans="4:4" ht="15.75" customHeight="1" x14ac:dyDescent="0.3">
      <c r="D87" s="2"/>
    </row>
    <row r="88" spans="4:4" ht="15.75" customHeight="1" x14ac:dyDescent="0.3">
      <c r="D88" s="2"/>
    </row>
    <row r="89" spans="4:4" ht="15.75" customHeight="1" x14ac:dyDescent="0.3">
      <c r="D89" s="2"/>
    </row>
    <row r="90" spans="4:4" ht="15.75" customHeight="1" x14ac:dyDescent="0.3">
      <c r="D90" s="2"/>
    </row>
    <row r="91" spans="4:4" ht="15.75" customHeight="1" x14ac:dyDescent="0.3">
      <c r="D91" s="2"/>
    </row>
    <row r="92" spans="4:4" ht="15.75" customHeight="1" x14ac:dyDescent="0.3">
      <c r="D92" s="2"/>
    </row>
    <row r="93" spans="4:4" ht="15.75" customHeight="1" x14ac:dyDescent="0.3">
      <c r="D93" s="2"/>
    </row>
    <row r="94" spans="4:4" ht="15.75" customHeight="1" x14ac:dyDescent="0.3">
      <c r="D94" s="2"/>
    </row>
    <row r="95" spans="4:4" ht="15.75" customHeight="1" x14ac:dyDescent="0.3">
      <c r="D95" s="2"/>
    </row>
    <row r="96" spans="4:4" ht="15.75" customHeight="1" x14ac:dyDescent="0.3">
      <c r="D96" s="2"/>
    </row>
    <row r="97" spans="4:4" ht="15.75" customHeight="1" x14ac:dyDescent="0.3">
      <c r="D97" s="2"/>
    </row>
    <row r="98" spans="4:4" ht="15.75" customHeight="1" x14ac:dyDescent="0.3">
      <c r="D98" s="2"/>
    </row>
    <row r="99" spans="4:4" ht="15.75" customHeight="1" x14ac:dyDescent="0.3">
      <c r="D99" s="2"/>
    </row>
    <row r="100" spans="4:4" ht="15.75" customHeight="1" x14ac:dyDescent="0.3">
      <c r="D100" s="2"/>
    </row>
    <row r="101" spans="4:4" ht="15.75" customHeight="1" x14ac:dyDescent="0.3">
      <c r="D101" s="2"/>
    </row>
    <row r="102" spans="4:4" ht="15.75" customHeight="1" x14ac:dyDescent="0.3">
      <c r="D102" s="2"/>
    </row>
    <row r="103" spans="4:4" ht="15.75" customHeight="1" x14ac:dyDescent="0.3">
      <c r="D103" s="2"/>
    </row>
    <row r="104" spans="4:4" ht="15.75" customHeight="1" x14ac:dyDescent="0.3">
      <c r="D104" s="2"/>
    </row>
    <row r="105" spans="4:4" ht="15.75" customHeight="1" x14ac:dyDescent="0.3">
      <c r="D105" s="2"/>
    </row>
    <row r="106" spans="4:4" ht="15.75" customHeight="1" x14ac:dyDescent="0.3">
      <c r="D106" s="2"/>
    </row>
    <row r="107" spans="4:4" ht="15.75" customHeight="1" x14ac:dyDescent="0.3">
      <c r="D107" s="2"/>
    </row>
    <row r="108" spans="4:4" ht="15.75" customHeight="1" x14ac:dyDescent="0.3">
      <c r="D108" s="2"/>
    </row>
    <row r="109" spans="4:4" ht="15.75" customHeight="1" x14ac:dyDescent="0.3">
      <c r="D109" s="2"/>
    </row>
    <row r="110" spans="4:4" ht="15.75" customHeight="1" x14ac:dyDescent="0.3">
      <c r="D110" s="2"/>
    </row>
    <row r="111" spans="4:4" ht="15.75" customHeight="1" x14ac:dyDescent="0.3">
      <c r="D111" s="2"/>
    </row>
    <row r="112" spans="4:4" ht="15.75" customHeight="1" x14ac:dyDescent="0.3">
      <c r="D112" s="2"/>
    </row>
    <row r="113" spans="4:4" ht="15.75" customHeight="1" x14ac:dyDescent="0.3">
      <c r="D113" s="2"/>
    </row>
    <row r="114" spans="4:4" ht="15.75" customHeight="1" x14ac:dyDescent="0.3">
      <c r="D114" s="2"/>
    </row>
    <row r="115" spans="4:4" ht="15.75" customHeight="1" x14ac:dyDescent="0.3">
      <c r="D115" s="2"/>
    </row>
    <row r="116" spans="4:4" ht="15.75" customHeight="1" x14ac:dyDescent="0.3">
      <c r="D116" s="2"/>
    </row>
    <row r="117" spans="4:4" ht="15.75" customHeight="1" x14ac:dyDescent="0.3">
      <c r="D117" s="2"/>
    </row>
    <row r="118" spans="4:4" ht="15.75" customHeight="1" x14ac:dyDescent="0.3">
      <c r="D118" s="2"/>
    </row>
    <row r="119" spans="4:4" ht="15.75" customHeight="1" x14ac:dyDescent="0.3">
      <c r="D119" s="2"/>
    </row>
    <row r="120" spans="4:4" ht="15.75" customHeight="1" x14ac:dyDescent="0.3">
      <c r="D120" s="2"/>
    </row>
    <row r="121" spans="4:4" ht="15.75" customHeight="1" x14ac:dyDescent="0.3">
      <c r="D121" s="2"/>
    </row>
    <row r="122" spans="4:4" ht="15.75" customHeight="1" x14ac:dyDescent="0.3">
      <c r="D122" s="2"/>
    </row>
    <row r="123" spans="4:4" ht="15.75" customHeight="1" x14ac:dyDescent="0.3">
      <c r="D123" s="2"/>
    </row>
    <row r="124" spans="4:4" ht="15.75" customHeight="1" x14ac:dyDescent="0.3">
      <c r="D124" s="2"/>
    </row>
    <row r="125" spans="4:4" ht="15.75" customHeight="1" x14ac:dyDescent="0.3">
      <c r="D125" s="2"/>
    </row>
    <row r="126" spans="4:4" ht="15.75" customHeight="1" x14ac:dyDescent="0.3">
      <c r="D126" s="2"/>
    </row>
    <row r="127" spans="4:4" ht="15.75" customHeight="1" x14ac:dyDescent="0.3">
      <c r="D127" s="2"/>
    </row>
    <row r="128" spans="4:4" ht="15.75" customHeight="1" x14ac:dyDescent="0.3">
      <c r="D128" s="2"/>
    </row>
    <row r="129" spans="4:4" ht="15.75" customHeight="1" x14ac:dyDescent="0.3">
      <c r="D129" s="2"/>
    </row>
    <row r="130" spans="4:4" ht="15.75" customHeight="1" x14ac:dyDescent="0.3">
      <c r="D130" s="2"/>
    </row>
    <row r="131" spans="4:4" ht="15.75" customHeight="1" x14ac:dyDescent="0.3">
      <c r="D131" s="2"/>
    </row>
    <row r="132" spans="4:4" ht="15.75" customHeight="1" x14ac:dyDescent="0.3">
      <c r="D132" s="2"/>
    </row>
    <row r="133" spans="4:4" ht="15.75" customHeight="1" x14ac:dyDescent="0.3">
      <c r="D133" s="2"/>
    </row>
    <row r="134" spans="4:4" ht="15.75" customHeight="1" x14ac:dyDescent="0.3">
      <c r="D134" s="2"/>
    </row>
    <row r="135" spans="4:4" ht="15.75" customHeight="1" x14ac:dyDescent="0.3">
      <c r="D135" s="2"/>
    </row>
    <row r="136" spans="4:4" ht="15.75" customHeight="1" x14ac:dyDescent="0.3">
      <c r="D136" s="2"/>
    </row>
    <row r="137" spans="4:4" ht="15.75" customHeight="1" x14ac:dyDescent="0.3">
      <c r="D137" s="2"/>
    </row>
    <row r="138" spans="4:4" ht="15.75" customHeight="1" x14ac:dyDescent="0.3">
      <c r="D138" s="2"/>
    </row>
    <row r="139" spans="4:4" ht="15.75" customHeight="1" x14ac:dyDescent="0.3">
      <c r="D139" s="2"/>
    </row>
    <row r="140" spans="4:4" ht="15.75" customHeight="1" x14ac:dyDescent="0.3">
      <c r="D140" s="2"/>
    </row>
    <row r="141" spans="4:4" ht="15.75" customHeight="1" x14ac:dyDescent="0.3">
      <c r="D141" s="2"/>
    </row>
    <row r="142" spans="4:4" ht="15.75" customHeight="1" x14ac:dyDescent="0.3">
      <c r="D142" s="2"/>
    </row>
    <row r="143" spans="4:4" ht="15.75" customHeight="1" x14ac:dyDescent="0.3">
      <c r="D143" s="2"/>
    </row>
    <row r="144" spans="4:4" ht="15.75" customHeight="1" x14ac:dyDescent="0.3">
      <c r="D144" s="2"/>
    </row>
    <row r="145" spans="4:4" ht="15.75" customHeight="1" x14ac:dyDescent="0.3">
      <c r="D145" s="2"/>
    </row>
    <row r="146" spans="4:4" ht="15.75" customHeight="1" x14ac:dyDescent="0.3">
      <c r="D146" s="2"/>
    </row>
    <row r="147" spans="4:4" ht="15.75" customHeight="1" x14ac:dyDescent="0.3">
      <c r="D147" s="2"/>
    </row>
    <row r="148" spans="4:4" ht="15.75" customHeight="1" x14ac:dyDescent="0.3">
      <c r="D148" s="2"/>
    </row>
    <row r="149" spans="4:4" ht="15.75" customHeight="1" x14ac:dyDescent="0.3">
      <c r="D149" s="2"/>
    </row>
    <row r="150" spans="4:4" ht="15.75" customHeight="1" x14ac:dyDescent="0.3">
      <c r="D150" s="2"/>
    </row>
    <row r="151" spans="4:4" ht="15.75" customHeight="1" x14ac:dyDescent="0.3">
      <c r="D151" s="2"/>
    </row>
    <row r="152" spans="4:4" ht="15.75" customHeight="1" x14ac:dyDescent="0.3">
      <c r="D152" s="2"/>
    </row>
    <row r="153" spans="4:4" ht="15.75" customHeight="1" x14ac:dyDescent="0.3">
      <c r="D153" s="2"/>
    </row>
    <row r="154" spans="4:4" ht="15.75" customHeight="1" x14ac:dyDescent="0.3">
      <c r="D154" s="2"/>
    </row>
    <row r="155" spans="4:4" ht="15.75" customHeight="1" x14ac:dyDescent="0.3">
      <c r="D155" s="2"/>
    </row>
    <row r="156" spans="4:4" ht="15.75" customHeight="1" x14ac:dyDescent="0.3">
      <c r="D156" s="2"/>
    </row>
    <row r="157" spans="4:4" ht="15.75" customHeight="1" x14ac:dyDescent="0.3">
      <c r="D157" s="2"/>
    </row>
    <row r="158" spans="4:4" ht="15.75" customHeight="1" x14ac:dyDescent="0.3">
      <c r="D158" s="2"/>
    </row>
    <row r="159" spans="4:4" ht="15.75" customHeight="1" x14ac:dyDescent="0.3">
      <c r="D159" s="2"/>
    </row>
    <row r="160" spans="4:4" ht="15.75" customHeight="1" x14ac:dyDescent="0.3">
      <c r="D160" s="2"/>
    </row>
    <row r="161" spans="4:4" ht="15.75" customHeight="1" x14ac:dyDescent="0.3">
      <c r="D161" s="2"/>
    </row>
    <row r="162" spans="4:4" ht="15.75" customHeight="1" x14ac:dyDescent="0.3">
      <c r="D162" s="2"/>
    </row>
    <row r="163" spans="4:4" ht="15.75" customHeight="1" x14ac:dyDescent="0.3">
      <c r="D163" s="2"/>
    </row>
    <row r="164" spans="4:4" ht="15.75" customHeight="1" x14ac:dyDescent="0.3">
      <c r="D164" s="2"/>
    </row>
    <row r="165" spans="4:4" ht="15.75" customHeight="1" x14ac:dyDescent="0.3">
      <c r="D165" s="2"/>
    </row>
    <row r="166" spans="4:4" ht="15.75" customHeight="1" x14ac:dyDescent="0.3">
      <c r="D166" s="2"/>
    </row>
    <row r="167" spans="4:4" ht="15.75" customHeight="1" x14ac:dyDescent="0.3">
      <c r="D167" s="2"/>
    </row>
    <row r="168" spans="4:4" ht="15.75" customHeight="1" x14ac:dyDescent="0.3">
      <c r="D168" s="2"/>
    </row>
    <row r="169" spans="4:4" ht="15.75" customHeight="1" x14ac:dyDescent="0.3">
      <c r="D169" s="2"/>
    </row>
    <row r="170" spans="4:4" ht="15.75" customHeight="1" x14ac:dyDescent="0.3">
      <c r="D170" s="2"/>
    </row>
    <row r="171" spans="4:4" ht="15.75" customHeight="1" x14ac:dyDescent="0.3">
      <c r="D171" s="2"/>
    </row>
    <row r="172" spans="4:4" ht="15.75" customHeight="1" x14ac:dyDescent="0.3">
      <c r="D172" s="2"/>
    </row>
    <row r="173" spans="4:4" ht="15.75" customHeight="1" x14ac:dyDescent="0.3">
      <c r="D173" s="2"/>
    </row>
    <row r="174" spans="4:4" ht="15.75" customHeight="1" x14ac:dyDescent="0.3">
      <c r="D174" s="2"/>
    </row>
    <row r="175" spans="4:4" ht="15.75" customHeight="1" x14ac:dyDescent="0.3">
      <c r="D175" s="2"/>
    </row>
    <row r="176" spans="4:4" ht="15.75" customHeight="1" x14ac:dyDescent="0.3">
      <c r="D176" s="2"/>
    </row>
    <row r="177" spans="4:4" ht="15.75" customHeight="1" x14ac:dyDescent="0.3">
      <c r="D177" s="2"/>
    </row>
    <row r="178" spans="4:4" ht="15.75" customHeight="1" x14ac:dyDescent="0.3">
      <c r="D178" s="2"/>
    </row>
    <row r="179" spans="4:4" ht="15.75" customHeight="1" x14ac:dyDescent="0.3">
      <c r="D179" s="2"/>
    </row>
    <row r="180" spans="4:4" ht="15.75" customHeight="1" x14ac:dyDescent="0.3">
      <c r="D180" s="2"/>
    </row>
    <row r="181" spans="4:4" ht="15.75" customHeight="1" x14ac:dyDescent="0.3">
      <c r="D181" s="2"/>
    </row>
    <row r="182" spans="4:4" ht="15.75" customHeight="1" x14ac:dyDescent="0.3">
      <c r="D182" s="2"/>
    </row>
    <row r="183" spans="4:4" ht="15.75" customHeight="1" x14ac:dyDescent="0.3">
      <c r="D183" s="2"/>
    </row>
    <row r="184" spans="4:4" ht="15.75" customHeight="1" x14ac:dyDescent="0.3">
      <c r="D184" s="2"/>
    </row>
    <row r="185" spans="4:4" ht="15.75" customHeight="1" x14ac:dyDescent="0.3">
      <c r="D185" s="2"/>
    </row>
    <row r="186" spans="4:4" ht="15.75" customHeight="1" x14ac:dyDescent="0.3">
      <c r="D186" s="2"/>
    </row>
    <row r="187" spans="4:4" ht="15.75" customHeight="1" x14ac:dyDescent="0.3">
      <c r="D187" s="2"/>
    </row>
    <row r="188" spans="4:4" ht="15.75" customHeight="1" x14ac:dyDescent="0.3">
      <c r="D188" s="2"/>
    </row>
    <row r="189" spans="4:4" ht="15.75" customHeight="1" x14ac:dyDescent="0.3">
      <c r="D189" s="2"/>
    </row>
    <row r="190" spans="4:4" ht="15.75" customHeight="1" x14ac:dyDescent="0.3">
      <c r="D190" s="2"/>
    </row>
    <row r="191" spans="4:4" ht="15.75" customHeight="1" x14ac:dyDescent="0.3">
      <c r="D191" s="2"/>
    </row>
    <row r="192" spans="4:4" ht="15.75" customHeight="1" x14ac:dyDescent="0.3">
      <c r="D192" s="2"/>
    </row>
    <row r="193" spans="4:4" ht="15.75" customHeight="1" x14ac:dyDescent="0.3">
      <c r="D193" s="2"/>
    </row>
    <row r="194" spans="4:4" ht="15.75" customHeight="1" x14ac:dyDescent="0.3">
      <c r="D194" s="2"/>
    </row>
    <row r="195" spans="4:4" ht="15.75" customHeight="1" x14ac:dyDescent="0.3">
      <c r="D195" s="2"/>
    </row>
    <row r="196" spans="4:4" ht="15.75" customHeight="1" x14ac:dyDescent="0.3">
      <c r="D196" s="2"/>
    </row>
    <row r="197" spans="4:4" ht="15.75" customHeight="1" x14ac:dyDescent="0.3">
      <c r="D197" s="2"/>
    </row>
    <row r="198" spans="4:4" ht="15.75" customHeight="1" x14ac:dyDescent="0.3">
      <c r="D198" s="2"/>
    </row>
    <row r="199" spans="4:4" ht="15.75" customHeight="1" x14ac:dyDescent="0.3">
      <c r="D199" s="2"/>
    </row>
    <row r="200" spans="4:4" ht="15.75" customHeight="1" x14ac:dyDescent="0.3">
      <c r="D200" s="2"/>
    </row>
    <row r="201" spans="4:4" ht="15.75" customHeight="1" x14ac:dyDescent="0.3">
      <c r="D201" s="2"/>
    </row>
    <row r="202" spans="4:4" ht="15.75" customHeight="1" x14ac:dyDescent="0.3">
      <c r="D202" s="2"/>
    </row>
    <row r="203" spans="4:4" ht="15.75" customHeight="1" x14ac:dyDescent="0.3">
      <c r="D203" s="2"/>
    </row>
    <row r="204" spans="4:4" ht="15.75" customHeight="1" x14ac:dyDescent="0.3">
      <c r="D204" s="2"/>
    </row>
    <row r="205" spans="4:4" ht="15.75" customHeight="1" x14ac:dyDescent="0.3">
      <c r="D205" s="2"/>
    </row>
    <row r="206" spans="4:4" ht="15.75" customHeight="1" x14ac:dyDescent="0.3">
      <c r="D206" s="2"/>
    </row>
    <row r="207" spans="4:4" ht="15.75" customHeight="1" x14ac:dyDescent="0.3">
      <c r="D207" s="2"/>
    </row>
    <row r="208" spans="4:4" ht="15.75" customHeight="1" x14ac:dyDescent="0.3">
      <c r="D208" s="2"/>
    </row>
    <row r="209" spans="4:4" ht="15.75" customHeight="1" x14ac:dyDescent="0.3">
      <c r="D209" s="2"/>
    </row>
    <row r="210" spans="4:4" ht="15.75" customHeight="1" x14ac:dyDescent="0.3">
      <c r="D210" s="2"/>
    </row>
    <row r="211" spans="4:4" ht="15.75" customHeight="1" x14ac:dyDescent="0.3">
      <c r="D211" s="2"/>
    </row>
    <row r="212" spans="4:4" ht="15.75" customHeight="1" x14ac:dyDescent="0.3">
      <c r="D212" s="2"/>
    </row>
    <row r="213" spans="4:4" ht="15.75" customHeight="1" x14ac:dyDescent="0.3">
      <c r="D213" s="2"/>
    </row>
    <row r="214" spans="4:4" ht="15.75" customHeight="1" x14ac:dyDescent="0.3">
      <c r="D214" s="2"/>
    </row>
    <row r="215" spans="4:4" ht="15.75" customHeight="1" x14ac:dyDescent="0.3">
      <c r="D215" s="2"/>
    </row>
    <row r="216" spans="4:4" ht="15.75" customHeight="1" x14ac:dyDescent="0.3">
      <c r="D216" s="2"/>
    </row>
    <row r="217" spans="4:4" ht="15.75" customHeight="1" x14ac:dyDescent="0.3">
      <c r="D217" s="2"/>
    </row>
    <row r="218" spans="4:4" ht="15.75" customHeight="1" x14ac:dyDescent="0.3">
      <c r="D218" s="2"/>
    </row>
    <row r="219" spans="4:4" ht="15.75" customHeight="1" x14ac:dyDescent="0.3">
      <c r="D219" s="2"/>
    </row>
    <row r="220" spans="4:4" ht="15.75" customHeight="1" x14ac:dyDescent="0.3">
      <c r="D220" s="2"/>
    </row>
    <row r="221" spans="4:4" ht="15.75" customHeight="1" x14ac:dyDescent="0.3">
      <c r="D221" s="2"/>
    </row>
    <row r="222" spans="4:4" ht="15.75" customHeight="1" x14ac:dyDescent="0.3">
      <c r="D222" s="2"/>
    </row>
    <row r="223" spans="4:4" ht="15.75" customHeight="1" x14ac:dyDescent="0.3">
      <c r="D223" s="2"/>
    </row>
    <row r="224" spans="4:4" ht="15.75" customHeight="1" x14ac:dyDescent="0.3">
      <c r="D224" s="2"/>
    </row>
    <row r="225" spans="4:4" ht="15.75" customHeight="1" x14ac:dyDescent="0.3">
      <c r="D225" s="2"/>
    </row>
    <row r="226" spans="4:4" ht="15.75" customHeight="1" x14ac:dyDescent="0.3">
      <c r="D226" s="2"/>
    </row>
    <row r="227" spans="4:4" ht="15.75" customHeight="1" x14ac:dyDescent="0.3">
      <c r="D227" s="2"/>
    </row>
    <row r="228" spans="4:4" ht="15.75" customHeight="1" x14ac:dyDescent="0.3">
      <c r="D228" s="2"/>
    </row>
    <row r="229" spans="4:4" ht="15.75" customHeight="1" x14ac:dyDescent="0.3">
      <c r="D229" s="2"/>
    </row>
    <row r="230" spans="4:4" ht="15.75" customHeight="1" x14ac:dyDescent="0.3">
      <c r="D230" s="2"/>
    </row>
    <row r="231" spans="4:4" ht="15.75" customHeight="1" x14ac:dyDescent="0.3">
      <c r="D231" s="2"/>
    </row>
    <row r="232" spans="4:4" ht="15.75" customHeight="1" x14ac:dyDescent="0.3">
      <c r="D232" s="2"/>
    </row>
    <row r="233" spans="4:4" ht="15.75" customHeight="1" x14ac:dyDescent="0.3">
      <c r="D233" s="2"/>
    </row>
    <row r="234" spans="4:4" ht="15.75" customHeight="1" x14ac:dyDescent="0.3">
      <c r="D234" s="2"/>
    </row>
    <row r="235" spans="4:4" ht="15.75" customHeight="1" x14ac:dyDescent="0.3">
      <c r="D235" s="2"/>
    </row>
    <row r="236" spans="4:4" ht="15.75" customHeight="1" x14ac:dyDescent="0.3">
      <c r="D236" s="2"/>
    </row>
    <row r="237" spans="4:4" ht="15.75" customHeight="1" x14ac:dyDescent="0.3">
      <c r="D237" s="2"/>
    </row>
    <row r="238" spans="4:4" ht="15.75" customHeight="1" x14ac:dyDescent="0.3">
      <c r="D238" s="2"/>
    </row>
    <row r="239" spans="4:4" ht="15.75" customHeight="1" x14ac:dyDescent="0.3">
      <c r="D239" s="2"/>
    </row>
    <row r="240" spans="4:4" ht="15.75" customHeight="1" x14ac:dyDescent="0.3">
      <c r="D240" s="2"/>
    </row>
    <row r="241" spans="4:4" ht="15.75" customHeight="1" x14ac:dyDescent="0.3">
      <c r="D241" s="2"/>
    </row>
    <row r="242" spans="4:4" ht="15.75" customHeight="1" x14ac:dyDescent="0.3">
      <c r="D242" s="2"/>
    </row>
    <row r="243" spans="4:4" ht="15.75" customHeight="1" x14ac:dyDescent="0.3">
      <c r="D243" s="2"/>
    </row>
    <row r="244" spans="4:4" ht="15.75" customHeight="1" x14ac:dyDescent="0.3">
      <c r="D244" s="2"/>
    </row>
    <row r="245" spans="4:4" ht="15.75" customHeight="1" x14ac:dyDescent="0.3">
      <c r="D245" s="2"/>
    </row>
    <row r="246" spans="4:4" ht="15.75" customHeight="1" x14ac:dyDescent="0.3">
      <c r="D246" s="2"/>
    </row>
    <row r="247" spans="4:4" ht="15.75" customHeight="1" x14ac:dyDescent="0.3">
      <c r="D247" s="2"/>
    </row>
    <row r="248" spans="4:4" ht="15.75" customHeight="1" x14ac:dyDescent="0.3">
      <c r="D248" s="2"/>
    </row>
    <row r="249" spans="4:4" ht="15.75" customHeight="1" x14ac:dyDescent="0.3">
      <c r="D249" s="2"/>
    </row>
    <row r="250" spans="4:4" ht="15.75" customHeight="1" x14ac:dyDescent="0.3">
      <c r="D250" s="2"/>
    </row>
    <row r="251" spans="4:4" ht="15.75" customHeight="1" x14ac:dyDescent="0.3">
      <c r="D251" s="2"/>
    </row>
    <row r="252" spans="4:4" ht="15.75" customHeight="1" x14ac:dyDescent="0.3">
      <c r="D252" s="2"/>
    </row>
    <row r="253" spans="4:4" ht="15.75" customHeight="1" x14ac:dyDescent="0.3">
      <c r="D253" s="2"/>
    </row>
    <row r="254" spans="4:4" ht="15.75" customHeight="1" x14ac:dyDescent="0.3">
      <c r="D254" s="2"/>
    </row>
    <row r="255" spans="4:4" ht="15.75" customHeight="1" x14ac:dyDescent="0.3">
      <c r="D255" s="2"/>
    </row>
    <row r="256" spans="4:4" ht="15.75" customHeight="1" x14ac:dyDescent="0.3">
      <c r="D256" s="2"/>
    </row>
    <row r="257" spans="4:4" ht="15.75" customHeight="1" x14ac:dyDescent="0.3">
      <c r="D257" s="2"/>
    </row>
    <row r="258" spans="4:4" ht="15.75" customHeight="1" x14ac:dyDescent="0.3">
      <c r="D258" s="2"/>
    </row>
    <row r="259" spans="4:4" ht="15.75" customHeight="1" x14ac:dyDescent="0.3">
      <c r="D259" s="2"/>
    </row>
    <row r="260" spans="4:4" ht="15.75" customHeight="1" x14ac:dyDescent="0.3">
      <c r="D260" s="2"/>
    </row>
    <row r="261" spans="4:4" ht="15.75" customHeight="1" x14ac:dyDescent="0.3">
      <c r="D261" s="2"/>
    </row>
    <row r="262" spans="4:4" ht="15.75" customHeight="1" x14ac:dyDescent="0.3">
      <c r="D262" s="2"/>
    </row>
    <row r="263" spans="4:4" ht="15.75" customHeight="1" x14ac:dyDescent="0.3">
      <c r="D263" s="2"/>
    </row>
    <row r="264" spans="4:4" ht="15.75" customHeight="1" x14ac:dyDescent="0.3">
      <c r="D264" s="2"/>
    </row>
    <row r="265" spans="4:4" ht="15.75" customHeight="1" x14ac:dyDescent="0.3">
      <c r="D265" s="2"/>
    </row>
    <row r="266" spans="4:4" ht="15.75" customHeight="1" x14ac:dyDescent="0.3">
      <c r="D266" s="2"/>
    </row>
    <row r="267" spans="4:4" ht="15.75" customHeight="1" x14ac:dyDescent="0.3">
      <c r="D267" s="2"/>
    </row>
    <row r="268" spans="4:4" ht="15.75" customHeight="1" x14ac:dyDescent="0.3">
      <c r="D268" s="2"/>
    </row>
    <row r="269" spans="4:4" ht="15.75" customHeight="1" x14ac:dyDescent="0.3">
      <c r="D269" s="2"/>
    </row>
    <row r="270" spans="4:4" ht="15.75" customHeight="1" x14ac:dyDescent="0.3">
      <c r="D270" s="2"/>
    </row>
    <row r="271" spans="4:4" ht="15.75" customHeight="1" x14ac:dyDescent="0.3">
      <c r="D271" s="2"/>
    </row>
    <row r="272" spans="4:4" ht="15.75" customHeight="1" x14ac:dyDescent="0.3">
      <c r="D272" s="2"/>
    </row>
    <row r="273" spans="4:4" ht="15.75" customHeight="1" x14ac:dyDescent="0.3">
      <c r="D273" s="2"/>
    </row>
    <row r="274" spans="4:4" ht="15.75" customHeight="1" x14ac:dyDescent="0.3">
      <c r="D274" s="2"/>
    </row>
    <row r="275" spans="4:4" ht="15.75" customHeight="1" x14ac:dyDescent="0.3">
      <c r="D275" s="2"/>
    </row>
    <row r="276" spans="4:4" ht="15.75" customHeight="1" x14ac:dyDescent="0.3">
      <c r="D276" s="2"/>
    </row>
    <row r="277" spans="4:4" ht="15.75" customHeight="1" x14ac:dyDescent="0.3">
      <c r="D277" s="2"/>
    </row>
    <row r="278" spans="4:4" ht="15.75" customHeight="1" x14ac:dyDescent="0.3">
      <c r="D278" s="2"/>
    </row>
    <row r="279" spans="4:4" ht="15.75" customHeight="1" x14ac:dyDescent="0.3">
      <c r="D279" s="2"/>
    </row>
    <row r="280" spans="4:4" ht="15.75" customHeight="1" x14ac:dyDescent="0.3">
      <c r="D280" s="2"/>
    </row>
    <row r="281" spans="4:4" ht="15.75" customHeight="1" x14ac:dyDescent="0.3">
      <c r="D281" s="2"/>
    </row>
    <row r="282" spans="4:4" ht="15.75" customHeight="1" x14ac:dyDescent="0.3">
      <c r="D282" s="2"/>
    </row>
    <row r="283" spans="4:4" ht="15.75" customHeight="1" x14ac:dyDescent="0.3">
      <c r="D283" s="2"/>
    </row>
    <row r="284" spans="4:4" ht="15.75" customHeight="1" x14ac:dyDescent="0.3">
      <c r="D284" s="2"/>
    </row>
    <row r="285" spans="4:4" ht="15.75" customHeight="1" x14ac:dyDescent="0.3">
      <c r="D285" s="2"/>
    </row>
    <row r="286" spans="4:4" ht="15.75" customHeight="1" x14ac:dyDescent="0.3">
      <c r="D286" s="2"/>
    </row>
    <row r="287" spans="4:4" ht="15.75" customHeight="1" x14ac:dyDescent="0.3">
      <c r="D287" s="2"/>
    </row>
    <row r="288" spans="4:4" ht="15.75" customHeight="1" x14ac:dyDescent="0.3">
      <c r="D288" s="2"/>
    </row>
    <row r="289" spans="4:4" ht="15.75" customHeight="1" x14ac:dyDescent="0.3">
      <c r="D289" s="2"/>
    </row>
    <row r="290" spans="4:4" ht="15.75" customHeight="1" x14ac:dyDescent="0.3">
      <c r="D290" s="2"/>
    </row>
    <row r="291" spans="4:4" ht="15.75" customHeight="1" x14ac:dyDescent="0.3">
      <c r="D291" s="2"/>
    </row>
    <row r="292" spans="4:4" ht="15.75" customHeight="1" x14ac:dyDescent="0.3">
      <c r="D292" s="2"/>
    </row>
    <row r="293" spans="4:4" ht="15.75" customHeight="1" x14ac:dyDescent="0.3">
      <c r="D293" s="2"/>
    </row>
    <row r="294" spans="4:4" ht="15.75" customHeight="1" x14ac:dyDescent="0.3">
      <c r="D294" s="2"/>
    </row>
    <row r="295" spans="4:4" ht="15.75" customHeight="1" x14ac:dyDescent="0.3">
      <c r="D295" s="2"/>
    </row>
    <row r="296" spans="4:4" ht="15.75" customHeight="1" x14ac:dyDescent="0.3">
      <c r="D296" s="2"/>
    </row>
    <row r="297" spans="4:4" ht="15.75" customHeight="1" x14ac:dyDescent="0.3">
      <c r="D297" s="2"/>
    </row>
    <row r="298" spans="4:4" ht="15.75" customHeight="1" x14ac:dyDescent="0.3">
      <c r="D298" s="2"/>
    </row>
    <row r="299" spans="4:4" ht="15.75" customHeight="1" x14ac:dyDescent="0.3">
      <c r="D299" s="2"/>
    </row>
    <row r="300" spans="4:4" ht="15.75" customHeight="1" x14ac:dyDescent="0.3">
      <c r="D300" s="2"/>
    </row>
    <row r="301" spans="4:4" ht="15.75" customHeight="1" x14ac:dyDescent="0.3">
      <c r="D301" s="2"/>
    </row>
    <row r="302" spans="4:4" ht="15.75" customHeight="1" x14ac:dyDescent="0.3">
      <c r="D302" s="2"/>
    </row>
    <row r="303" spans="4:4" ht="15.75" customHeight="1" x14ac:dyDescent="0.3">
      <c r="D303" s="2"/>
    </row>
    <row r="304" spans="4:4" ht="15.75" customHeight="1" x14ac:dyDescent="0.3">
      <c r="D304" s="2"/>
    </row>
    <row r="305" spans="4:4" ht="15.75" customHeight="1" x14ac:dyDescent="0.3">
      <c r="D305" s="2"/>
    </row>
    <row r="306" spans="4:4" ht="15.75" customHeight="1" x14ac:dyDescent="0.3">
      <c r="D306" s="2"/>
    </row>
    <row r="307" spans="4:4" ht="15.75" customHeight="1" x14ac:dyDescent="0.3">
      <c r="D307" s="2"/>
    </row>
    <row r="308" spans="4:4" ht="15.75" customHeight="1" x14ac:dyDescent="0.3">
      <c r="D308" s="2"/>
    </row>
    <row r="309" spans="4:4" ht="15.75" customHeight="1" x14ac:dyDescent="0.3">
      <c r="D309" s="2"/>
    </row>
    <row r="310" spans="4:4" ht="15.75" customHeight="1" x14ac:dyDescent="0.3">
      <c r="D310" s="2"/>
    </row>
    <row r="311" spans="4:4" ht="15.75" customHeight="1" x14ac:dyDescent="0.3">
      <c r="D311" s="2"/>
    </row>
    <row r="312" spans="4:4" ht="15.75" customHeight="1" x14ac:dyDescent="0.3">
      <c r="D312" s="2"/>
    </row>
    <row r="313" spans="4:4" ht="15.75" customHeight="1" x14ac:dyDescent="0.3">
      <c r="D313" s="2"/>
    </row>
    <row r="314" spans="4:4" ht="15.75" customHeight="1" x14ac:dyDescent="0.3">
      <c r="D314" s="2"/>
    </row>
    <row r="315" spans="4:4" ht="15.75" customHeight="1" x14ac:dyDescent="0.3">
      <c r="D315" s="2"/>
    </row>
    <row r="316" spans="4:4" ht="15.75" customHeight="1" x14ac:dyDescent="0.3">
      <c r="D316" s="2"/>
    </row>
    <row r="317" spans="4:4" ht="15.75" customHeight="1" x14ac:dyDescent="0.3">
      <c r="D317" s="2"/>
    </row>
    <row r="318" spans="4:4" ht="15.75" customHeight="1" x14ac:dyDescent="0.3">
      <c r="D318" s="2"/>
    </row>
    <row r="319" spans="4:4" ht="15.75" customHeight="1" x14ac:dyDescent="0.3">
      <c r="D319" s="2"/>
    </row>
    <row r="320" spans="4:4" ht="15.75" customHeight="1" x14ac:dyDescent="0.3">
      <c r="D320" s="2"/>
    </row>
    <row r="321" spans="4:4" ht="15.75" customHeight="1" x14ac:dyDescent="0.3">
      <c r="D321" s="2"/>
    </row>
    <row r="322" spans="4:4" ht="15.75" customHeight="1" x14ac:dyDescent="0.3">
      <c r="D322" s="2"/>
    </row>
    <row r="323" spans="4:4" ht="15.75" customHeight="1" x14ac:dyDescent="0.3">
      <c r="D323" s="2"/>
    </row>
    <row r="324" spans="4:4" ht="15.75" customHeight="1" x14ac:dyDescent="0.3">
      <c r="D324" s="2"/>
    </row>
    <row r="325" spans="4:4" ht="15.75" customHeight="1" x14ac:dyDescent="0.3">
      <c r="D325" s="2"/>
    </row>
    <row r="326" spans="4:4" ht="15.75" customHeight="1" x14ac:dyDescent="0.3">
      <c r="D326" s="2"/>
    </row>
    <row r="327" spans="4:4" ht="15.75" customHeight="1" x14ac:dyDescent="0.3">
      <c r="D327" s="2"/>
    </row>
    <row r="328" spans="4:4" ht="15.75" customHeight="1" x14ac:dyDescent="0.3">
      <c r="D328" s="2"/>
    </row>
    <row r="329" spans="4:4" ht="15.75" customHeight="1" x14ac:dyDescent="0.3">
      <c r="D329" s="2"/>
    </row>
    <row r="330" spans="4:4" ht="15.75" customHeight="1" x14ac:dyDescent="0.3">
      <c r="D330" s="2"/>
    </row>
    <row r="331" spans="4:4" ht="15.75" customHeight="1" x14ac:dyDescent="0.3">
      <c r="D331" s="2"/>
    </row>
    <row r="332" spans="4:4" ht="15.75" customHeight="1" x14ac:dyDescent="0.3">
      <c r="D332" s="2"/>
    </row>
    <row r="333" spans="4:4" ht="15.75" customHeight="1" x14ac:dyDescent="0.3">
      <c r="D333" s="2"/>
    </row>
    <row r="334" spans="4:4" ht="15.75" customHeight="1" x14ac:dyDescent="0.3">
      <c r="D334" s="2"/>
    </row>
    <row r="335" spans="4:4" ht="15.75" customHeight="1" x14ac:dyDescent="0.3">
      <c r="D335" s="2"/>
    </row>
    <row r="336" spans="4:4" ht="15.75" customHeight="1" x14ac:dyDescent="0.3">
      <c r="D336" s="2"/>
    </row>
    <row r="337" spans="4:4" ht="15.75" customHeight="1" x14ac:dyDescent="0.3">
      <c r="D337" s="2"/>
    </row>
    <row r="338" spans="4:4" ht="15.75" customHeight="1" x14ac:dyDescent="0.3">
      <c r="D338" s="2"/>
    </row>
    <row r="339" spans="4:4" ht="15.75" customHeight="1" x14ac:dyDescent="0.3">
      <c r="D339" s="2"/>
    </row>
    <row r="340" spans="4:4" ht="15.75" customHeight="1" x14ac:dyDescent="0.3">
      <c r="D340" s="2"/>
    </row>
    <row r="341" spans="4:4" ht="15.75" customHeight="1" x14ac:dyDescent="0.3">
      <c r="D341" s="2"/>
    </row>
    <row r="342" spans="4:4" ht="15.75" customHeight="1" x14ac:dyDescent="0.3">
      <c r="D342" s="2"/>
    </row>
    <row r="343" spans="4:4" ht="15.75" customHeight="1" x14ac:dyDescent="0.3">
      <c r="D343" s="2"/>
    </row>
    <row r="344" spans="4:4" ht="15.75" customHeight="1" x14ac:dyDescent="0.3">
      <c r="D344" s="2"/>
    </row>
    <row r="345" spans="4:4" ht="15.75" customHeight="1" x14ac:dyDescent="0.3">
      <c r="D345" s="2"/>
    </row>
    <row r="346" spans="4:4" ht="15.75" customHeight="1" x14ac:dyDescent="0.3">
      <c r="D346" s="2"/>
    </row>
    <row r="347" spans="4:4" ht="15.75" customHeight="1" x14ac:dyDescent="0.3">
      <c r="D347" s="2"/>
    </row>
    <row r="348" spans="4:4" ht="15.75" customHeight="1" x14ac:dyDescent="0.3">
      <c r="D348" s="2"/>
    </row>
    <row r="349" spans="4:4" ht="15.75" customHeight="1" x14ac:dyDescent="0.3">
      <c r="D349" s="2"/>
    </row>
    <row r="350" spans="4:4" ht="15.75" customHeight="1" x14ac:dyDescent="0.3">
      <c r="D350" s="2"/>
    </row>
    <row r="351" spans="4:4" ht="15.75" customHeight="1" x14ac:dyDescent="0.3">
      <c r="D351" s="2"/>
    </row>
    <row r="352" spans="4:4" ht="15.75" customHeight="1" x14ac:dyDescent="0.3">
      <c r="D352" s="2"/>
    </row>
    <row r="353" spans="4:4" ht="15.75" customHeight="1" x14ac:dyDescent="0.3">
      <c r="D353" s="2"/>
    </row>
    <row r="354" spans="4:4" ht="15.75" customHeight="1" x14ac:dyDescent="0.3">
      <c r="D354" s="2"/>
    </row>
    <row r="355" spans="4:4" ht="15.75" customHeight="1" x14ac:dyDescent="0.3">
      <c r="D355" s="2"/>
    </row>
    <row r="356" spans="4:4" ht="15.75" customHeight="1" x14ac:dyDescent="0.3">
      <c r="D356" s="2"/>
    </row>
    <row r="357" spans="4:4" ht="15.75" customHeight="1" x14ac:dyDescent="0.3">
      <c r="D357" s="2"/>
    </row>
    <row r="358" spans="4:4" ht="15.75" customHeight="1" x14ac:dyDescent="0.3">
      <c r="D358" s="2"/>
    </row>
    <row r="359" spans="4:4" ht="15.75" customHeight="1" x14ac:dyDescent="0.3">
      <c r="D359" s="2"/>
    </row>
    <row r="360" spans="4:4" ht="15.75" customHeight="1" x14ac:dyDescent="0.3">
      <c r="D360" s="2"/>
    </row>
    <row r="361" spans="4:4" ht="15.75" customHeight="1" x14ac:dyDescent="0.3">
      <c r="D361" s="2"/>
    </row>
    <row r="362" spans="4:4" ht="15.75" customHeight="1" x14ac:dyDescent="0.3">
      <c r="D362" s="2"/>
    </row>
    <row r="363" spans="4:4" ht="15.75" customHeight="1" x14ac:dyDescent="0.3">
      <c r="D363" s="2"/>
    </row>
    <row r="364" spans="4:4" ht="15.75" customHeight="1" x14ac:dyDescent="0.3">
      <c r="D364" s="2"/>
    </row>
    <row r="365" spans="4:4" ht="15.75" customHeight="1" x14ac:dyDescent="0.3">
      <c r="D365" s="2"/>
    </row>
    <row r="366" spans="4:4" ht="15.75" customHeight="1" x14ac:dyDescent="0.3">
      <c r="D366" s="2"/>
    </row>
    <row r="367" spans="4:4" ht="15.75" customHeight="1" x14ac:dyDescent="0.3">
      <c r="D367" s="2"/>
    </row>
    <row r="368" spans="4:4" ht="15.75" customHeight="1" x14ac:dyDescent="0.3">
      <c r="D368" s="2"/>
    </row>
    <row r="369" spans="4:4" ht="15.75" customHeight="1" x14ac:dyDescent="0.3">
      <c r="D369" s="2"/>
    </row>
    <row r="370" spans="4:4" ht="15.75" customHeight="1" x14ac:dyDescent="0.3">
      <c r="D370" s="2"/>
    </row>
    <row r="371" spans="4:4" ht="15.75" customHeight="1" x14ac:dyDescent="0.3">
      <c r="D371" s="2"/>
    </row>
    <row r="372" spans="4:4" ht="15.75" customHeight="1" x14ac:dyDescent="0.3">
      <c r="D372" s="2"/>
    </row>
    <row r="373" spans="4:4" ht="15.75" customHeight="1" x14ac:dyDescent="0.3">
      <c r="D373" s="2"/>
    </row>
    <row r="374" spans="4:4" ht="15.75" customHeight="1" x14ac:dyDescent="0.3">
      <c r="D374" s="2"/>
    </row>
    <row r="375" spans="4:4" ht="15.75" customHeight="1" x14ac:dyDescent="0.3">
      <c r="D375" s="2"/>
    </row>
    <row r="376" spans="4:4" ht="15.75" customHeight="1" x14ac:dyDescent="0.3">
      <c r="D376" s="2"/>
    </row>
    <row r="377" spans="4:4" ht="15.75" customHeight="1" x14ac:dyDescent="0.3">
      <c r="D377" s="2"/>
    </row>
    <row r="378" spans="4:4" ht="15.75" customHeight="1" x14ac:dyDescent="0.3">
      <c r="D378" s="2"/>
    </row>
    <row r="379" spans="4:4" ht="15.75" customHeight="1" x14ac:dyDescent="0.3">
      <c r="D379" s="2"/>
    </row>
    <row r="380" spans="4:4" ht="15.75" customHeight="1" x14ac:dyDescent="0.3">
      <c r="D380" s="2"/>
    </row>
    <row r="381" spans="4:4" ht="15.75" customHeight="1" x14ac:dyDescent="0.3">
      <c r="D381" s="2"/>
    </row>
    <row r="382" spans="4:4" ht="15.75" customHeight="1" x14ac:dyDescent="0.3">
      <c r="D382" s="2"/>
    </row>
    <row r="383" spans="4:4" ht="15.75" customHeight="1" x14ac:dyDescent="0.3">
      <c r="D383" s="2"/>
    </row>
    <row r="384" spans="4:4" ht="15.75" customHeight="1" x14ac:dyDescent="0.3">
      <c r="D384" s="2"/>
    </row>
    <row r="385" spans="4:4" ht="15.75" customHeight="1" x14ac:dyDescent="0.3">
      <c r="D385" s="2"/>
    </row>
    <row r="386" spans="4:4" ht="15.75" customHeight="1" x14ac:dyDescent="0.3">
      <c r="D386" s="2"/>
    </row>
    <row r="387" spans="4:4" ht="15.75" customHeight="1" x14ac:dyDescent="0.3">
      <c r="D387" s="2"/>
    </row>
    <row r="388" spans="4:4" ht="15.75" customHeight="1" x14ac:dyDescent="0.3">
      <c r="D388" s="2"/>
    </row>
    <row r="389" spans="4:4" ht="15.75" customHeight="1" x14ac:dyDescent="0.3">
      <c r="D389" s="2"/>
    </row>
    <row r="390" spans="4:4" ht="15.75" customHeight="1" x14ac:dyDescent="0.3">
      <c r="D390" s="2"/>
    </row>
    <row r="391" spans="4:4" ht="15.75" customHeight="1" x14ac:dyDescent="0.3">
      <c r="D391" s="2"/>
    </row>
    <row r="392" spans="4:4" ht="15.75" customHeight="1" x14ac:dyDescent="0.3">
      <c r="D392" s="2"/>
    </row>
    <row r="393" spans="4:4" ht="15.75" customHeight="1" x14ac:dyDescent="0.3">
      <c r="D393" s="2"/>
    </row>
    <row r="394" spans="4:4" ht="15.75" customHeight="1" x14ac:dyDescent="0.3">
      <c r="D394" s="2"/>
    </row>
    <row r="395" spans="4:4" ht="15.75" customHeight="1" x14ac:dyDescent="0.3">
      <c r="D395" s="2"/>
    </row>
    <row r="396" spans="4:4" ht="15.75" customHeight="1" x14ac:dyDescent="0.3">
      <c r="D396" s="2"/>
    </row>
    <row r="397" spans="4:4" ht="15.75" customHeight="1" x14ac:dyDescent="0.3">
      <c r="D397" s="2"/>
    </row>
    <row r="398" spans="4:4" ht="15.75" customHeight="1" x14ac:dyDescent="0.3">
      <c r="D398" s="2"/>
    </row>
    <row r="399" spans="4:4" ht="15.75" customHeight="1" x14ac:dyDescent="0.3">
      <c r="D399" s="2"/>
    </row>
    <row r="400" spans="4:4" ht="15.75" customHeight="1" x14ac:dyDescent="0.3">
      <c r="D400" s="2"/>
    </row>
    <row r="401" spans="4:4" ht="15.75" customHeight="1" x14ac:dyDescent="0.3">
      <c r="D401" s="2"/>
    </row>
    <row r="402" spans="4:4" ht="15.75" customHeight="1" x14ac:dyDescent="0.3">
      <c r="D402" s="2"/>
    </row>
    <row r="403" spans="4:4" ht="15.75" customHeight="1" x14ac:dyDescent="0.3">
      <c r="D403" s="2"/>
    </row>
    <row r="404" spans="4:4" ht="15.75" customHeight="1" x14ac:dyDescent="0.3">
      <c r="D404" s="2"/>
    </row>
    <row r="405" spans="4:4" ht="15.75" customHeight="1" x14ac:dyDescent="0.3">
      <c r="D405" s="2"/>
    </row>
    <row r="406" spans="4:4" ht="15.75" customHeight="1" x14ac:dyDescent="0.3">
      <c r="D406" s="2"/>
    </row>
    <row r="407" spans="4:4" ht="15.75" customHeight="1" x14ac:dyDescent="0.3">
      <c r="D407" s="2"/>
    </row>
    <row r="408" spans="4:4" ht="15.75" customHeight="1" x14ac:dyDescent="0.3">
      <c r="D408" s="2"/>
    </row>
    <row r="409" spans="4:4" ht="15.75" customHeight="1" x14ac:dyDescent="0.3">
      <c r="D409" s="2"/>
    </row>
    <row r="410" spans="4:4" ht="15.75" customHeight="1" x14ac:dyDescent="0.3">
      <c r="D410" s="2"/>
    </row>
    <row r="411" spans="4:4" ht="15.75" customHeight="1" x14ac:dyDescent="0.3">
      <c r="D411" s="2"/>
    </row>
    <row r="412" spans="4:4" ht="15.75" customHeight="1" x14ac:dyDescent="0.3">
      <c r="D412" s="2"/>
    </row>
    <row r="413" spans="4:4" ht="15.75" customHeight="1" x14ac:dyDescent="0.3">
      <c r="D413" s="2"/>
    </row>
    <row r="414" spans="4:4" ht="15.75" customHeight="1" x14ac:dyDescent="0.3">
      <c r="D414" s="2"/>
    </row>
    <row r="415" spans="4:4" ht="15.75" customHeight="1" x14ac:dyDescent="0.3">
      <c r="D415" s="2"/>
    </row>
    <row r="416" spans="4:4" ht="15.75" customHeight="1" x14ac:dyDescent="0.3">
      <c r="D416" s="2"/>
    </row>
    <row r="417" spans="4:4" ht="15.75" customHeight="1" x14ac:dyDescent="0.3">
      <c r="D417" s="2"/>
    </row>
    <row r="418" spans="4:4" ht="15.75" customHeight="1" x14ac:dyDescent="0.3">
      <c r="D418" s="2"/>
    </row>
    <row r="419" spans="4:4" ht="15.75" customHeight="1" x14ac:dyDescent="0.3">
      <c r="D419" s="2"/>
    </row>
    <row r="420" spans="4:4" ht="15.75" customHeight="1" x14ac:dyDescent="0.3">
      <c r="D420" s="2"/>
    </row>
    <row r="421" spans="4:4" ht="15.75" customHeight="1" x14ac:dyDescent="0.3">
      <c r="D421" s="2"/>
    </row>
    <row r="422" spans="4:4" ht="15.75" customHeight="1" x14ac:dyDescent="0.3">
      <c r="D422" s="2"/>
    </row>
    <row r="423" spans="4:4" ht="15.75" customHeight="1" x14ac:dyDescent="0.3">
      <c r="D423" s="2"/>
    </row>
    <row r="424" spans="4:4" ht="15.75" customHeight="1" x14ac:dyDescent="0.3">
      <c r="D424" s="2"/>
    </row>
    <row r="425" spans="4:4" ht="15.75" customHeight="1" x14ac:dyDescent="0.3">
      <c r="D425" s="2"/>
    </row>
    <row r="426" spans="4:4" ht="15.75" customHeight="1" x14ac:dyDescent="0.3">
      <c r="D426" s="2"/>
    </row>
    <row r="427" spans="4:4" ht="15.75" customHeight="1" x14ac:dyDescent="0.3">
      <c r="D427" s="2"/>
    </row>
    <row r="428" spans="4:4" ht="15.75" customHeight="1" x14ac:dyDescent="0.3">
      <c r="D428" s="2"/>
    </row>
    <row r="429" spans="4:4" ht="15.75" customHeight="1" x14ac:dyDescent="0.3">
      <c r="D429" s="2"/>
    </row>
    <row r="430" spans="4:4" ht="15.75" customHeight="1" x14ac:dyDescent="0.3">
      <c r="D430" s="2"/>
    </row>
    <row r="431" spans="4:4" ht="15.75" customHeight="1" x14ac:dyDescent="0.3">
      <c r="D431" s="2"/>
    </row>
    <row r="432" spans="4:4" ht="15.75" customHeight="1" x14ac:dyDescent="0.3">
      <c r="D432" s="2"/>
    </row>
    <row r="433" spans="4:4" ht="15.75" customHeight="1" x14ac:dyDescent="0.3">
      <c r="D433" s="2"/>
    </row>
    <row r="434" spans="4:4" ht="15.75" customHeight="1" x14ac:dyDescent="0.3">
      <c r="D434" s="2"/>
    </row>
    <row r="435" spans="4:4" ht="15.75" customHeight="1" x14ac:dyDescent="0.3">
      <c r="D435" s="2"/>
    </row>
    <row r="436" spans="4:4" ht="15.75" customHeight="1" x14ac:dyDescent="0.3">
      <c r="D436" s="2"/>
    </row>
    <row r="437" spans="4:4" ht="15.75" customHeight="1" x14ac:dyDescent="0.3">
      <c r="D437" s="2"/>
    </row>
    <row r="438" spans="4:4" ht="15.75" customHeight="1" x14ac:dyDescent="0.3">
      <c r="D438" s="2"/>
    </row>
    <row r="439" spans="4:4" ht="15.75" customHeight="1" x14ac:dyDescent="0.3">
      <c r="D439" s="2"/>
    </row>
    <row r="440" spans="4:4" ht="15.75" customHeight="1" x14ac:dyDescent="0.3">
      <c r="D440" s="2"/>
    </row>
    <row r="441" spans="4:4" ht="15.75" customHeight="1" x14ac:dyDescent="0.3">
      <c r="D441" s="2"/>
    </row>
    <row r="442" spans="4:4" ht="15.75" customHeight="1" x14ac:dyDescent="0.3">
      <c r="D442" s="2"/>
    </row>
    <row r="443" spans="4:4" ht="15.75" customHeight="1" x14ac:dyDescent="0.3">
      <c r="D443" s="2"/>
    </row>
    <row r="444" spans="4:4" ht="15.75" customHeight="1" x14ac:dyDescent="0.3">
      <c r="D444" s="2"/>
    </row>
    <row r="445" spans="4:4" ht="15.75" customHeight="1" x14ac:dyDescent="0.3">
      <c r="D445" s="2"/>
    </row>
    <row r="446" spans="4:4" ht="15.75" customHeight="1" x14ac:dyDescent="0.3">
      <c r="D446" s="2"/>
    </row>
    <row r="447" spans="4:4" ht="15.75" customHeight="1" x14ac:dyDescent="0.3">
      <c r="D447" s="2"/>
    </row>
    <row r="448" spans="4:4" ht="15.75" customHeight="1" x14ac:dyDescent="0.3">
      <c r="D448" s="2"/>
    </row>
    <row r="449" spans="4:4" ht="15.75" customHeight="1" x14ac:dyDescent="0.3">
      <c r="D449" s="2"/>
    </row>
    <row r="450" spans="4:4" ht="15.75" customHeight="1" x14ac:dyDescent="0.3">
      <c r="D450" s="2"/>
    </row>
    <row r="451" spans="4:4" ht="15.75" customHeight="1" x14ac:dyDescent="0.3">
      <c r="D451" s="2"/>
    </row>
    <row r="452" spans="4:4" ht="15.75" customHeight="1" x14ac:dyDescent="0.3">
      <c r="D452" s="2"/>
    </row>
    <row r="453" spans="4:4" ht="15.75" customHeight="1" x14ac:dyDescent="0.3">
      <c r="D453" s="2"/>
    </row>
    <row r="454" spans="4:4" ht="15.75" customHeight="1" x14ac:dyDescent="0.3">
      <c r="D454" s="2"/>
    </row>
    <row r="455" spans="4:4" ht="15.75" customHeight="1" x14ac:dyDescent="0.3">
      <c r="D455" s="2"/>
    </row>
    <row r="456" spans="4:4" ht="15.75" customHeight="1" x14ac:dyDescent="0.3">
      <c r="D456" s="2"/>
    </row>
    <row r="457" spans="4:4" ht="15.75" customHeight="1" x14ac:dyDescent="0.3">
      <c r="D457" s="2"/>
    </row>
    <row r="458" spans="4:4" ht="15.75" customHeight="1" x14ac:dyDescent="0.3">
      <c r="D458" s="2"/>
    </row>
    <row r="459" spans="4:4" ht="15.75" customHeight="1" x14ac:dyDescent="0.3">
      <c r="D459" s="2"/>
    </row>
    <row r="460" spans="4:4" ht="15.75" customHeight="1" x14ac:dyDescent="0.3">
      <c r="D460" s="2"/>
    </row>
    <row r="461" spans="4:4" ht="15.75" customHeight="1" x14ac:dyDescent="0.3">
      <c r="D461" s="2"/>
    </row>
    <row r="462" spans="4:4" ht="15.75" customHeight="1" x14ac:dyDescent="0.3">
      <c r="D462" s="2"/>
    </row>
    <row r="463" spans="4:4" ht="15.75" customHeight="1" x14ac:dyDescent="0.3">
      <c r="D463" s="2"/>
    </row>
    <row r="464" spans="4:4" ht="15.75" customHeight="1" x14ac:dyDescent="0.3">
      <c r="D464" s="2"/>
    </row>
    <row r="465" spans="4:4" ht="15.75" customHeight="1" x14ac:dyDescent="0.3">
      <c r="D465" s="2"/>
    </row>
    <row r="466" spans="4:4" ht="15.75" customHeight="1" x14ac:dyDescent="0.3">
      <c r="D466" s="2"/>
    </row>
    <row r="467" spans="4:4" ht="15.75" customHeight="1" x14ac:dyDescent="0.3">
      <c r="D467" s="2"/>
    </row>
    <row r="468" spans="4:4" ht="15.75" customHeight="1" x14ac:dyDescent="0.3">
      <c r="D468" s="2"/>
    </row>
    <row r="469" spans="4:4" ht="15.75" customHeight="1" x14ac:dyDescent="0.3">
      <c r="D469" s="2"/>
    </row>
    <row r="470" spans="4:4" ht="15.75" customHeight="1" x14ac:dyDescent="0.3">
      <c r="D470" s="2"/>
    </row>
    <row r="471" spans="4:4" ht="15.75" customHeight="1" x14ac:dyDescent="0.3">
      <c r="D471" s="2"/>
    </row>
    <row r="472" spans="4:4" ht="15.75" customHeight="1" x14ac:dyDescent="0.3">
      <c r="D472" s="2"/>
    </row>
    <row r="473" spans="4:4" ht="15.75" customHeight="1" x14ac:dyDescent="0.3">
      <c r="D473" s="2"/>
    </row>
    <row r="474" spans="4:4" ht="15.75" customHeight="1" x14ac:dyDescent="0.3">
      <c r="D474" s="2"/>
    </row>
    <row r="475" spans="4:4" ht="15.75" customHeight="1" x14ac:dyDescent="0.3">
      <c r="D475" s="2"/>
    </row>
    <row r="476" spans="4:4" ht="15.75" customHeight="1" x14ac:dyDescent="0.3">
      <c r="D476" s="2"/>
    </row>
    <row r="477" spans="4:4" ht="15.75" customHeight="1" x14ac:dyDescent="0.3">
      <c r="D477" s="2"/>
    </row>
    <row r="478" spans="4:4" ht="15.75" customHeight="1" x14ac:dyDescent="0.3">
      <c r="D478" s="2"/>
    </row>
    <row r="479" spans="4:4" ht="15.75" customHeight="1" x14ac:dyDescent="0.3">
      <c r="D479" s="2"/>
    </row>
    <row r="480" spans="4:4" ht="15.75" customHeight="1" x14ac:dyDescent="0.3">
      <c r="D480" s="2"/>
    </row>
    <row r="481" spans="4:4" ht="15.75" customHeight="1" x14ac:dyDescent="0.3">
      <c r="D481" s="2"/>
    </row>
    <row r="482" spans="4:4" ht="15.75" customHeight="1" x14ac:dyDescent="0.3">
      <c r="D482" s="2"/>
    </row>
    <row r="483" spans="4:4" ht="15.75" customHeight="1" x14ac:dyDescent="0.3">
      <c r="D483" s="2"/>
    </row>
    <row r="484" spans="4:4" ht="15.75" customHeight="1" x14ac:dyDescent="0.3">
      <c r="D484" s="2"/>
    </row>
    <row r="485" spans="4:4" ht="15.75" customHeight="1" x14ac:dyDescent="0.3">
      <c r="D485" s="2"/>
    </row>
    <row r="486" spans="4:4" ht="15.75" customHeight="1" x14ac:dyDescent="0.3">
      <c r="D486" s="2"/>
    </row>
    <row r="487" spans="4:4" ht="15.75" customHeight="1" x14ac:dyDescent="0.3">
      <c r="D487" s="2"/>
    </row>
    <row r="488" spans="4:4" ht="15.75" customHeight="1" x14ac:dyDescent="0.3">
      <c r="D488" s="2"/>
    </row>
    <row r="489" spans="4:4" ht="15.75" customHeight="1" x14ac:dyDescent="0.3">
      <c r="D489" s="2"/>
    </row>
    <row r="490" spans="4:4" ht="15.75" customHeight="1" x14ac:dyDescent="0.3">
      <c r="D490" s="2"/>
    </row>
    <row r="491" spans="4:4" ht="15.75" customHeight="1" x14ac:dyDescent="0.3">
      <c r="D491" s="2"/>
    </row>
    <row r="492" spans="4:4" ht="15.75" customHeight="1" x14ac:dyDescent="0.3">
      <c r="D492" s="2"/>
    </row>
    <row r="493" spans="4:4" ht="15.75" customHeight="1" x14ac:dyDescent="0.3">
      <c r="D493" s="2"/>
    </row>
    <row r="494" spans="4:4" ht="15.75" customHeight="1" x14ac:dyDescent="0.3">
      <c r="D494" s="2"/>
    </row>
    <row r="495" spans="4:4" ht="15.75" customHeight="1" x14ac:dyDescent="0.3">
      <c r="D495" s="2"/>
    </row>
    <row r="496" spans="4:4" ht="15.75" customHeight="1" x14ac:dyDescent="0.3">
      <c r="D496" s="2"/>
    </row>
    <row r="497" spans="4:4" ht="15.75" customHeight="1" x14ac:dyDescent="0.3">
      <c r="D497" s="2"/>
    </row>
    <row r="498" spans="4:4" ht="15.75" customHeight="1" x14ac:dyDescent="0.3">
      <c r="D498" s="2"/>
    </row>
    <row r="499" spans="4:4" ht="15.75" customHeight="1" x14ac:dyDescent="0.3">
      <c r="D499" s="2"/>
    </row>
    <row r="500" spans="4:4" ht="15.75" customHeight="1" x14ac:dyDescent="0.3">
      <c r="D500" s="2"/>
    </row>
    <row r="501" spans="4:4" ht="15.75" customHeight="1" x14ac:dyDescent="0.3">
      <c r="D501" s="2"/>
    </row>
    <row r="502" spans="4:4" ht="15.75" customHeight="1" x14ac:dyDescent="0.3">
      <c r="D502" s="2"/>
    </row>
    <row r="503" spans="4:4" ht="15.75" customHeight="1" x14ac:dyDescent="0.3">
      <c r="D503" s="2"/>
    </row>
    <row r="504" spans="4:4" ht="15.75" customHeight="1" x14ac:dyDescent="0.3">
      <c r="D504" s="2"/>
    </row>
    <row r="505" spans="4:4" ht="15.75" customHeight="1" x14ac:dyDescent="0.3">
      <c r="D505" s="2"/>
    </row>
    <row r="506" spans="4:4" ht="15.75" customHeight="1" x14ac:dyDescent="0.3">
      <c r="D506" s="2"/>
    </row>
    <row r="507" spans="4:4" ht="15.75" customHeight="1" x14ac:dyDescent="0.3">
      <c r="D507" s="2"/>
    </row>
    <row r="508" spans="4:4" ht="15.75" customHeight="1" x14ac:dyDescent="0.3">
      <c r="D508" s="2"/>
    </row>
    <row r="509" spans="4:4" ht="15.75" customHeight="1" x14ac:dyDescent="0.3">
      <c r="D509" s="2"/>
    </row>
    <row r="510" spans="4:4" ht="15.75" customHeight="1" x14ac:dyDescent="0.3">
      <c r="D510" s="2"/>
    </row>
    <row r="511" spans="4:4" ht="15.75" customHeight="1" x14ac:dyDescent="0.3">
      <c r="D511" s="2"/>
    </row>
    <row r="512" spans="4:4" ht="15.75" customHeight="1" x14ac:dyDescent="0.3">
      <c r="D512" s="2"/>
    </row>
    <row r="513" spans="4:4" ht="15.75" customHeight="1" x14ac:dyDescent="0.3">
      <c r="D513" s="2"/>
    </row>
    <row r="514" spans="4:4" ht="15.75" customHeight="1" x14ac:dyDescent="0.3">
      <c r="D514" s="2"/>
    </row>
    <row r="515" spans="4:4" ht="15.75" customHeight="1" x14ac:dyDescent="0.3">
      <c r="D515" s="2"/>
    </row>
    <row r="516" spans="4:4" ht="15.75" customHeight="1" x14ac:dyDescent="0.3">
      <c r="D516" s="2"/>
    </row>
    <row r="517" spans="4:4" ht="15.75" customHeight="1" x14ac:dyDescent="0.3">
      <c r="D517" s="2"/>
    </row>
    <row r="518" spans="4:4" ht="15.75" customHeight="1" x14ac:dyDescent="0.3">
      <c r="D518" s="2"/>
    </row>
    <row r="519" spans="4:4" ht="15.75" customHeight="1" x14ac:dyDescent="0.3">
      <c r="D519" s="2"/>
    </row>
    <row r="520" spans="4:4" ht="15.75" customHeight="1" x14ac:dyDescent="0.3">
      <c r="D520" s="2"/>
    </row>
    <row r="521" spans="4:4" ht="15.75" customHeight="1" x14ac:dyDescent="0.3">
      <c r="D521" s="2"/>
    </row>
    <row r="522" spans="4:4" ht="15.75" customHeight="1" x14ac:dyDescent="0.3">
      <c r="D522" s="2"/>
    </row>
    <row r="523" spans="4:4" ht="15.75" customHeight="1" x14ac:dyDescent="0.3">
      <c r="D523" s="2"/>
    </row>
    <row r="524" spans="4:4" ht="15.75" customHeight="1" x14ac:dyDescent="0.3">
      <c r="D524" s="2"/>
    </row>
    <row r="525" spans="4:4" ht="15.75" customHeight="1" x14ac:dyDescent="0.3">
      <c r="D525" s="2"/>
    </row>
    <row r="526" spans="4:4" ht="15.75" customHeight="1" x14ac:dyDescent="0.3">
      <c r="D526" s="2"/>
    </row>
    <row r="527" spans="4:4" ht="15.75" customHeight="1" x14ac:dyDescent="0.3">
      <c r="D527" s="2"/>
    </row>
    <row r="528" spans="4:4" ht="15.75" customHeight="1" x14ac:dyDescent="0.3">
      <c r="D528" s="2"/>
    </row>
    <row r="529" spans="4:4" ht="15.75" customHeight="1" x14ac:dyDescent="0.3">
      <c r="D529" s="2"/>
    </row>
    <row r="530" spans="4:4" ht="15.75" customHeight="1" x14ac:dyDescent="0.3">
      <c r="D530" s="2"/>
    </row>
    <row r="531" spans="4:4" ht="15.75" customHeight="1" x14ac:dyDescent="0.3">
      <c r="D531" s="2"/>
    </row>
    <row r="532" spans="4:4" ht="15.75" customHeight="1" x14ac:dyDescent="0.3">
      <c r="D532" s="2"/>
    </row>
    <row r="533" spans="4:4" ht="15.75" customHeight="1" x14ac:dyDescent="0.3">
      <c r="D533" s="2"/>
    </row>
    <row r="534" spans="4:4" ht="15.75" customHeight="1" x14ac:dyDescent="0.3">
      <c r="D534" s="2"/>
    </row>
    <row r="535" spans="4:4" ht="15.75" customHeight="1" x14ac:dyDescent="0.3">
      <c r="D535" s="2"/>
    </row>
    <row r="536" spans="4:4" ht="15.75" customHeight="1" x14ac:dyDescent="0.3">
      <c r="D536" s="2"/>
    </row>
    <row r="537" spans="4:4" ht="15.75" customHeight="1" x14ac:dyDescent="0.3">
      <c r="D537" s="2"/>
    </row>
    <row r="538" spans="4:4" ht="15.75" customHeight="1" x14ac:dyDescent="0.3">
      <c r="D538" s="2"/>
    </row>
    <row r="539" spans="4:4" ht="15.75" customHeight="1" x14ac:dyDescent="0.3">
      <c r="D539" s="2"/>
    </row>
    <row r="540" spans="4:4" ht="15.75" customHeight="1" x14ac:dyDescent="0.3">
      <c r="D540" s="2"/>
    </row>
    <row r="541" spans="4:4" ht="15.75" customHeight="1" x14ac:dyDescent="0.3">
      <c r="D541" s="2"/>
    </row>
    <row r="542" spans="4:4" ht="15.75" customHeight="1" x14ac:dyDescent="0.3">
      <c r="D542" s="2"/>
    </row>
    <row r="543" spans="4:4" ht="15.75" customHeight="1" x14ac:dyDescent="0.3">
      <c r="D543" s="2"/>
    </row>
    <row r="544" spans="4:4" ht="15.75" customHeight="1" x14ac:dyDescent="0.3">
      <c r="D544" s="2"/>
    </row>
    <row r="545" spans="4:4" ht="15.75" customHeight="1" x14ac:dyDescent="0.3">
      <c r="D545" s="2"/>
    </row>
    <row r="546" spans="4:4" ht="15.75" customHeight="1" x14ac:dyDescent="0.3">
      <c r="D546" s="2"/>
    </row>
    <row r="547" spans="4:4" ht="15.75" customHeight="1" x14ac:dyDescent="0.3">
      <c r="D547" s="2"/>
    </row>
    <row r="548" spans="4:4" ht="15.75" customHeight="1" x14ac:dyDescent="0.3">
      <c r="D548" s="2"/>
    </row>
    <row r="549" spans="4:4" ht="15.75" customHeight="1" x14ac:dyDescent="0.3">
      <c r="D549" s="2"/>
    </row>
    <row r="550" spans="4:4" ht="15.75" customHeight="1" x14ac:dyDescent="0.3">
      <c r="D550" s="2"/>
    </row>
    <row r="551" spans="4:4" ht="15.75" customHeight="1" x14ac:dyDescent="0.3">
      <c r="D551" s="2"/>
    </row>
    <row r="552" spans="4:4" ht="15.75" customHeight="1" x14ac:dyDescent="0.3">
      <c r="D552" s="2"/>
    </row>
    <row r="553" spans="4:4" ht="15.75" customHeight="1" x14ac:dyDescent="0.3">
      <c r="D553" s="2"/>
    </row>
    <row r="554" spans="4:4" ht="15.75" customHeight="1" x14ac:dyDescent="0.3">
      <c r="D554" s="2"/>
    </row>
    <row r="555" spans="4:4" ht="15.75" customHeight="1" x14ac:dyDescent="0.3">
      <c r="D555" s="2"/>
    </row>
    <row r="556" spans="4:4" ht="15.75" customHeight="1" x14ac:dyDescent="0.3">
      <c r="D556" s="2"/>
    </row>
    <row r="557" spans="4:4" ht="15.75" customHeight="1" x14ac:dyDescent="0.3">
      <c r="D557" s="2"/>
    </row>
    <row r="558" spans="4:4" ht="15.75" customHeight="1" x14ac:dyDescent="0.3">
      <c r="D558" s="2"/>
    </row>
    <row r="559" spans="4:4" ht="15.75" customHeight="1" x14ac:dyDescent="0.3">
      <c r="D559" s="2"/>
    </row>
    <row r="560" spans="4:4" ht="15.75" customHeight="1" x14ac:dyDescent="0.3">
      <c r="D560" s="2"/>
    </row>
    <row r="561" spans="4:4" ht="15.75" customHeight="1" x14ac:dyDescent="0.3">
      <c r="D561" s="2"/>
    </row>
    <row r="562" spans="4:4" ht="15.75" customHeight="1" x14ac:dyDescent="0.3">
      <c r="D562" s="2"/>
    </row>
    <row r="563" spans="4:4" ht="15.75" customHeight="1" x14ac:dyDescent="0.3">
      <c r="D563" s="2"/>
    </row>
    <row r="564" spans="4:4" ht="15.75" customHeight="1" x14ac:dyDescent="0.3">
      <c r="D564" s="2"/>
    </row>
    <row r="565" spans="4:4" ht="15.75" customHeight="1" x14ac:dyDescent="0.3">
      <c r="D565" s="2"/>
    </row>
    <row r="566" spans="4:4" ht="15.75" customHeight="1" x14ac:dyDescent="0.3">
      <c r="D566" s="2"/>
    </row>
    <row r="567" spans="4:4" ht="15.75" customHeight="1" x14ac:dyDescent="0.3">
      <c r="D567" s="2"/>
    </row>
    <row r="568" spans="4:4" ht="15.75" customHeight="1" x14ac:dyDescent="0.3">
      <c r="D568" s="2"/>
    </row>
    <row r="569" spans="4:4" ht="15.75" customHeight="1" x14ac:dyDescent="0.3">
      <c r="D569" s="2"/>
    </row>
    <row r="570" spans="4:4" ht="15.75" customHeight="1" x14ac:dyDescent="0.3">
      <c r="D570" s="2"/>
    </row>
    <row r="571" spans="4:4" ht="15.75" customHeight="1" x14ac:dyDescent="0.3">
      <c r="D571" s="2"/>
    </row>
    <row r="572" spans="4:4" ht="15.75" customHeight="1" x14ac:dyDescent="0.3">
      <c r="D572" s="2"/>
    </row>
    <row r="573" spans="4:4" ht="15.75" customHeight="1" x14ac:dyDescent="0.3">
      <c r="D573" s="2"/>
    </row>
    <row r="574" spans="4:4" ht="15.75" customHeight="1" x14ac:dyDescent="0.3">
      <c r="D574" s="2"/>
    </row>
    <row r="575" spans="4:4" ht="15.75" customHeight="1" x14ac:dyDescent="0.3">
      <c r="D575" s="2"/>
    </row>
    <row r="576" spans="4:4" ht="15.75" customHeight="1" x14ac:dyDescent="0.3">
      <c r="D576" s="2"/>
    </row>
    <row r="577" spans="4:4" ht="15.75" customHeight="1" x14ac:dyDescent="0.3">
      <c r="D577" s="2"/>
    </row>
    <row r="578" spans="4:4" ht="15.75" customHeight="1" x14ac:dyDescent="0.3">
      <c r="D578" s="2"/>
    </row>
    <row r="579" spans="4:4" ht="15.75" customHeight="1" x14ac:dyDescent="0.3">
      <c r="D579" s="2"/>
    </row>
    <row r="580" spans="4:4" ht="15.75" customHeight="1" x14ac:dyDescent="0.3">
      <c r="D580" s="2"/>
    </row>
    <row r="581" spans="4:4" ht="15.75" customHeight="1" x14ac:dyDescent="0.3">
      <c r="D581" s="2"/>
    </row>
    <row r="582" spans="4:4" ht="15.75" customHeight="1" x14ac:dyDescent="0.3">
      <c r="D582" s="2"/>
    </row>
    <row r="583" spans="4:4" ht="15.75" customHeight="1" x14ac:dyDescent="0.3">
      <c r="D583" s="2"/>
    </row>
    <row r="584" spans="4:4" ht="15.75" customHeight="1" x14ac:dyDescent="0.3">
      <c r="D584" s="2"/>
    </row>
    <row r="585" spans="4:4" ht="15.75" customHeight="1" x14ac:dyDescent="0.3">
      <c r="D585" s="2"/>
    </row>
    <row r="586" spans="4:4" ht="15.75" customHeight="1" x14ac:dyDescent="0.3">
      <c r="D586" s="2"/>
    </row>
    <row r="587" spans="4:4" ht="15.75" customHeight="1" x14ac:dyDescent="0.3">
      <c r="D587" s="2"/>
    </row>
    <row r="588" spans="4:4" ht="15.75" customHeight="1" x14ac:dyDescent="0.3">
      <c r="D588" s="2"/>
    </row>
    <row r="589" spans="4:4" ht="15.75" customHeight="1" x14ac:dyDescent="0.3">
      <c r="D589" s="2"/>
    </row>
    <row r="590" spans="4:4" ht="15.75" customHeight="1" x14ac:dyDescent="0.3">
      <c r="D590" s="2"/>
    </row>
    <row r="591" spans="4:4" ht="15.75" customHeight="1" x14ac:dyDescent="0.3">
      <c r="D591" s="2"/>
    </row>
    <row r="592" spans="4:4" ht="15.75" customHeight="1" x14ac:dyDescent="0.3">
      <c r="D592" s="2"/>
    </row>
    <row r="593" spans="4:4" ht="15.75" customHeight="1" x14ac:dyDescent="0.3">
      <c r="D593" s="2"/>
    </row>
    <row r="594" spans="4:4" ht="15.75" customHeight="1" x14ac:dyDescent="0.3">
      <c r="D594" s="2"/>
    </row>
    <row r="595" spans="4:4" ht="15.75" customHeight="1" x14ac:dyDescent="0.3">
      <c r="D595" s="2"/>
    </row>
    <row r="596" spans="4:4" ht="15.75" customHeight="1" x14ac:dyDescent="0.3">
      <c r="D596" s="2"/>
    </row>
    <row r="597" spans="4:4" ht="15.75" customHeight="1" x14ac:dyDescent="0.3">
      <c r="D597" s="2"/>
    </row>
    <row r="598" spans="4:4" ht="15.75" customHeight="1" x14ac:dyDescent="0.3">
      <c r="D598" s="2"/>
    </row>
    <row r="599" spans="4:4" ht="15.75" customHeight="1" x14ac:dyDescent="0.3">
      <c r="D599" s="2"/>
    </row>
    <row r="600" spans="4:4" ht="15.75" customHeight="1" x14ac:dyDescent="0.3">
      <c r="D600" s="2"/>
    </row>
    <row r="601" spans="4:4" ht="15.75" customHeight="1" x14ac:dyDescent="0.3">
      <c r="D601" s="2"/>
    </row>
    <row r="602" spans="4:4" ht="15.75" customHeight="1" x14ac:dyDescent="0.3">
      <c r="D602" s="2"/>
    </row>
    <row r="603" spans="4:4" ht="15.75" customHeight="1" x14ac:dyDescent="0.3">
      <c r="D603" s="2"/>
    </row>
    <row r="604" spans="4:4" ht="15.75" customHeight="1" x14ac:dyDescent="0.3">
      <c r="D604" s="2"/>
    </row>
    <row r="605" spans="4:4" ht="15.75" customHeight="1" x14ac:dyDescent="0.3">
      <c r="D605" s="2"/>
    </row>
    <row r="606" spans="4:4" ht="15.75" customHeight="1" x14ac:dyDescent="0.3">
      <c r="D606" s="2"/>
    </row>
    <row r="607" spans="4:4" ht="15.75" customHeight="1" x14ac:dyDescent="0.3">
      <c r="D607" s="2"/>
    </row>
    <row r="608" spans="4:4" ht="15.75" customHeight="1" x14ac:dyDescent="0.3">
      <c r="D608" s="2"/>
    </row>
    <row r="609" spans="4:4" ht="15.75" customHeight="1" x14ac:dyDescent="0.3">
      <c r="D609" s="2"/>
    </row>
    <row r="610" spans="4:4" ht="15.75" customHeight="1" x14ac:dyDescent="0.3">
      <c r="D610" s="2"/>
    </row>
    <row r="611" spans="4:4" ht="15.75" customHeight="1" x14ac:dyDescent="0.3">
      <c r="D611" s="2"/>
    </row>
    <row r="612" spans="4:4" ht="15.75" customHeight="1" x14ac:dyDescent="0.3">
      <c r="D612" s="2"/>
    </row>
    <row r="613" spans="4:4" ht="15.75" customHeight="1" x14ac:dyDescent="0.3">
      <c r="D613" s="2"/>
    </row>
    <row r="614" spans="4:4" ht="15.75" customHeight="1" x14ac:dyDescent="0.3">
      <c r="D614" s="2"/>
    </row>
    <row r="615" spans="4:4" ht="15.75" customHeight="1" x14ac:dyDescent="0.3">
      <c r="D615" s="2"/>
    </row>
    <row r="616" spans="4:4" ht="15.75" customHeight="1" x14ac:dyDescent="0.3">
      <c r="D616" s="2"/>
    </row>
    <row r="617" spans="4:4" ht="15.75" customHeight="1" x14ac:dyDescent="0.3">
      <c r="D617" s="2"/>
    </row>
    <row r="618" spans="4:4" ht="15.75" customHeight="1" x14ac:dyDescent="0.3">
      <c r="D618" s="2"/>
    </row>
    <row r="619" spans="4:4" ht="15.75" customHeight="1" x14ac:dyDescent="0.3">
      <c r="D619" s="2"/>
    </row>
    <row r="620" spans="4:4" ht="15.75" customHeight="1" x14ac:dyDescent="0.3">
      <c r="D620" s="2"/>
    </row>
    <row r="621" spans="4:4" ht="15.75" customHeight="1" x14ac:dyDescent="0.3">
      <c r="D621" s="2"/>
    </row>
    <row r="622" spans="4:4" ht="15.75" customHeight="1" x14ac:dyDescent="0.3">
      <c r="D622" s="2"/>
    </row>
    <row r="623" spans="4:4" ht="15.75" customHeight="1" x14ac:dyDescent="0.3">
      <c r="D623" s="2"/>
    </row>
    <row r="624" spans="4:4" ht="15.75" customHeight="1" x14ac:dyDescent="0.3">
      <c r="D624" s="2"/>
    </row>
    <row r="625" spans="4:4" ht="15.75" customHeight="1" x14ac:dyDescent="0.3">
      <c r="D625" s="2"/>
    </row>
    <row r="626" spans="4:4" ht="15.75" customHeight="1" x14ac:dyDescent="0.3">
      <c r="D626" s="2"/>
    </row>
    <row r="627" spans="4:4" ht="15.75" customHeight="1" x14ac:dyDescent="0.3">
      <c r="D627" s="2"/>
    </row>
    <row r="628" spans="4:4" ht="15.75" customHeight="1" x14ac:dyDescent="0.3">
      <c r="D628" s="2"/>
    </row>
    <row r="629" spans="4:4" ht="15.75" customHeight="1" x14ac:dyDescent="0.3">
      <c r="D629" s="2"/>
    </row>
    <row r="630" spans="4:4" ht="15.75" customHeight="1" x14ac:dyDescent="0.3">
      <c r="D630" s="2"/>
    </row>
    <row r="631" spans="4:4" ht="15.75" customHeight="1" x14ac:dyDescent="0.3">
      <c r="D631" s="2"/>
    </row>
    <row r="632" spans="4:4" ht="15.75" customHeight="1" x14ac:dyDescent="0.3">
      <c r="D632" s="2"/>
    </row>
    <row r="633" spans="4:4" ht="15.75" customHeight="1" x14ac:dyDescent="0.3">
      <c r="D633" s="2"/>
    </row>
    <row r="634" spans="4:4" ht="15.75" customHeight="1" x14ac:dyDescent="0.3">
      <c r="D634" s="2"/>
    </row>
    <row r="635" spans="4:4" ht="15.75" customHeight="1" x14ac:dyDescent="0.3">
      <c r="D635" s="2"/>
    </row>
    <row r="636" spans="4:4" ht="15.75" customHeight="1" x14ac:dyDescent="0.3">
      <c r="D636" s="2"/>
    </row>
    <row r="637" spans="4:4" ht="15.75" customHeight="1" x14ac:dyDescent="0.3">
      <c r="D637" s="2"/>
    </row>
    <row r="638" spans="4:4" ht="15.75" customHeight="1" x14ac:dyDescent="0.3">
      <c r="D638" s="2"/>
    </row>
    <row r="639" spans="4:4" ht="15.75" customHeight="1" x14ac:dyDescent="0.3">
      <c r="D639" s="2"/>
    </row>
    <row r="640" spans="4:4" ht="15.75" customHeight="1" x14ac:dyDescent="0.3">
      <c r="D640" s="2"/>
    </row>
    <row r="641" spans="4:4" ht="15.75" customHeight="1" x14ac:dyDescent="0.3">
      <c r="D641" s="2"/>
    </row>
    <row r="642" spans="4:4" ht="15.75" customHeight="1" x14ac:dyDescent="0.3">
      <c r="D642" s="2"/>
    </row>
    <row r="643" spans="4:4" ht="15.75" customHeight="1" x14ac:dyDescent="0.3">
      <c r="D643" s="2"/>
    </row>
    <row r="644" spans="4:4" ht="15.75" customHeight="1" x14ac:dyDescent="0.3">
      <c r="D644" s="2"/>
    </row>
    <row r="645" spans="4:4" ht="15.75" customHeight="1" x14ac:dyDescent="0.3">
      <c r="D645" s="2"/>
    </row>
    <row r="646" spans="4:4" ht="15.75" customHeight="1" x14ac:dyDescent="0.3">
      <c r="D646" s="2"/>
    </row>
    <row r="647" spans="4:4" ht="15.75" customHeight="1" x14ac:dyDescent="0.3">
      <c r="D647" s="2"/>
    </row>
    <row r="648" spans="4:4" ht="15.75" customHeight="1" x14ac:dyDescent="0.3">
      <c r="D648" s="2"/>
    </row>
    <row r="649" spans="4:4" ht="15.75" customHeight="1" x14ac:dyDescent="0.3">
      <c r="D649" s="2"/>
    </row>
    <row r="650" spans="4:4" ht="15.75" customHeight="1" x14ac:dyDescent="0.3">
      <c r="D650" s="2"/>
    </row>
    <row r="651" spans="4:4" ht="15.75" customHeight="1" x14ac:dyDescent="0.3">
      <c r="D651" s="2"/>
    </row>
    <row r="652" spans="4:4" ht="15.75" customHeight="1" x14ac:dyDescent="0.3">
      <c r="D652" s="2"/>
    </row>
    <row r="653" spans="4:4" ht="15.75" customHeight="1" x14ac:dyDescent="0.3">
      <c r="D653" s="2"/>
    </row>
    <row r="654" spans="4:4" ht="15.75" customHeight="1" x14ac:dyDescent="0.3">
      <c r="D654" s="2"/>
    </row>
    <row r="655" spans="4:4" ht="15.75" customHeight="1" x14ac:dyDescent="0.3">
      <c r="D655" s="2"/>
    </row>
    <row r="656" spans="4:4" ht="15.75" customHeight="1" x14ac:dyDescent="0.3">
      <c r="D656" s="2"/>
    </row>
    <row r="657" spans="4:4" ht="15.75" customHeight="1" x14ac:dyDescent="0.3">
      <c r="D657" s="2"/>
    </row>
    <row r="658" spans="4:4" ht="15.75" customHeight="1" x14ac:dyDescent="0.3">
      <c r="D658" s="2"/>
    </row>
    <row r="659" spans="4:4" ht="15.75" customHeight="1" x14ac:dyDescent="0.3">
      <c r="D659" s="2"/>
    </row>
    <row r="660" spans="4:4" ht="15.75" customHeight="1" x14ac:dyDescent="0.3">
      <c r="D660" s="2"/>
    </row>
    <row r="661" spans="4:4" ht="15.75" customHeight="1" x14ac:dyDescent="0.3">
      <c r="D661" s="2"/>
    </row>
    <row r="662" spans="4:4" ht="15.75" customHeight="1" x14ac:dyDescent="0.3">
      <c r="D662" s="2"/>
    </row>
    <row r="663" spans="4:4" ht="15.75" customHeight="1" x14ac:dyDescent="0.3">
      <c r="D663" s="2"/>
    </row>
    <row r="664" spans="4:4" ht="15.75" customHeight="1" x14ac:dyDescent="0.3">
      <c r="D664" s="2"/>
    </row>
    <row r="665" spans="4:4" ht="15.75" customHeight="1" x14ac:dyDescent="0.3">
      <c r="D665" s="2"/>
    </row>
    <row r="666" spans="4:4" ht="15.75" customHeight="1" x14ac:dyDescent="0.3">
      <c r="D666" s="2"/>
    </row>
    <row r="667" spans="4:4" ht="15.75" customHeight="1" x14ac:dyDescent="0.3">
      <c r="D667" s="2"/>
    </row>
    <row r="668" spans="4:4" ht="15.75" customHeight="1" x14ac:dyDescent="0.3">
      <c r="D668" s="2"/>
    </row>
    <row r="669" spans="4:4" ht="15.75" customHeight="1" x14ac:dyDescent="0.3">
      <c r="D669" s="2"/>
    </row>
    <row r="670" spans="4:4" ht="15.75" customHeight="1" x14ac:dyDescent="0.3">
      <c r="D670" s="2"/>
    </row>
    <row r="671" spans="4:4" ht="15.75" customHeight="1" x14ac:dyDescent="0.3">
      <c r="D671" s="2"/>
    </row>
    <row r="672" spans="4:4" ht="15.75" customHeight="1" x14ac:dyDescent="0.3">
      <c r="D672" s="2"/>
    </row>
    <row r="673" spans="4:4" ht="15.75" customHeight="1" x14ac:dyDescent="0.3">
      <c r="D673" s="2"/>
    </row>
    <row r="674" spans="4:4" ht="15.75" customHeight="1" x14ac:dyDescent="0.3">
      <c r="D674" s="2"/>
    </row>
    <row r="675" spans="4:4" ht="15.75" customHeight="1" x14ac:dyDescent="0.3">
      <c r="D675" s="2"/>
    </row>
    <row r="676" spans="4:4" ht="15.75" customHeight="1" x14ac:dyDescent="0.3">
      <c r="D676" s="2"/>
    </row>
    <row r="677" spans="4:4" ht="15.75" customHeight="1" x14ac:dyDescent="0.3">
      <c r="D677" s="2"/>
    </row>
    <row r="678" spans="4:4" ht="15.75" customHeight="1" x14ac:dyDescent="0.3">
      <c r="D678" s="2"/>
    </row>
    <row r="679" spans="4:4" ht="15.75" customHeight="1" x14ac:dyDescent="0.3">
      <c r="D679" s="2"/>
    </row>
    <row r="680" spans="4:4" ht="15.75" customHeight="1" x14ac:dyDescent="0.3">
      <c r="D680" s="2"/>
    </row>
    <row r="681" spans="4:4" ht="15.75" customHeight="1" x14ac:dyDescent="0.3">
      <c r="D681" s="2"/>
    </row>
    <row r="682" spans="4:4" ht="15.75" customHeight="1" x14ac:dyDescent="0.3">
      <c r="D682" s="2"/>
    </row>
    <row r="683" spans="4:4" ht="15.75" customHeight="1" x14ac:dyDescent="0.3">
      <c r="D683" s="2"/>
    </row>
    <row r="684" spans="4:4" ht="15.75" customHeight="1" x14ac:dyDescent="0.3">
      <c r="D684" s="2"/>
    </row>
    <row r="685" spans="4:4" ht="15.75" customHeight="1" x14ac:dyDescent="0.3">
      <c r="D685" s="2"/>
    </row>
    <row r="686" spans="4:4" ht="15.75" customHeight="1" x14ac:dyDescent="0.3">
      <c r="D686" s="2"/>
    </row>
    <row r="687" spans="4:4" ht="15.75" customHeight="1" x14ac:dyDescent="0.3">
      <c r="D687" s="2"/>
    </row>
    <row r="688" spans="4:4" ht="15.75" customHeight="1" x14ac:dyDescent="0.3">
      <c r="D688" s="2"/>
    </row>
    <row r="689" spans="4:4" ht="15.75" customHeight="1" x14ac:dyDescent="0.3">
      <c r="D689" s="2"/>
    </row>
    <row r="690" spans="4:4" ht="15.75" customHeight="1" x14ac:dyDescent="0.3">
      <c r="D690" s="2"/>
    </row>
    <row r="691" spans="4:4" ht="15.75" customHeight="1" x14ac:dyDescent="0.3">
      <c r="D691" s="2"/>
    </row>
    <row r="692" spans="4:4" ht="15.75" customHeight="1" x14ac:dyDescent="0.3">
      <c r="D692" s="2"/>
    </row>
    <row r="693" spans="4:4" ht="15.75" customHeight="1" x14ac:dyDescent="0.3">
      <c r="D693" s="2"/>
    </row>
    <row r="694" spans="4:4" ht="15.75" customHeight="1" x14ac:dyDescent="0.3">
      <c r="D694" s="2"/>
    </row>
    <row r="695" spans="4:4" ht="15.75" customHeight="1" x14ac:dyDescent="0.3">
      <c r="D695" s="2"/>
    </row>
    <row r="696" spans="4:4" ht="15.75" customHeight="1" x14ac:dyDescent="0.3">
      <c r="D696" s="2"/>
    </row>
    <row r="697" spans="4:4" ht="15.75" customHeight="1" x14ac:dyDescent="0.3">
      <c r="D697" s="2"/>
    </row>
    <row r="698" spans="4:4" ht="15.75" customHeight="1" x14ac:dyDescent="0.3">
      <c r="D698" s="2"/>
    </row>
    <row r="699" spans="4:4" ht="15.75" customHeight="1" x14ac:dyDescent="0.3">
      <c r="D699" s="2"/>
    </row>
    <row r="700" spans="4:4" ht="15.75" customHeight="1" x14ac:dyDescent="0.3">
      <c r="D700" s="2"/>
    </row>
    <row r="701" spans="4:4" ht="15.75" customHeight="1" x14ac:dyDescent="0.3">
      <c r="D701" s="2"/>
    </row>
    <row r="702" spans="4:4" ht="15.75" customHeight="1" x14ac:dyDescent="0.3">
      <c r="D702" s="2"/>
    </row>
    <row r="703" spans="4:4" ht="15.75" customHeight="1" x14ac:dyDescent="0.3">
      <c r="D703" s="2"/>
    </row>
    <row r="704" spans="4:4" ht="15.75" customHeight="1" x14ac:dyDescent="0.3">
      <c r="D704" s="2"/>
    </row>
    <row r="705" spans="4:4" ht="15.75" customHeight="1" x14ac:dyDescent="0.3">
      <c r="D705" s="2"/>
    </row>
    <row r="706" spans="4:4" ht="15.75" customHeight="1" x14ac:dyDescent="0.3">
      <c r="D706" s="2"/>
    </row>
    <row r="707" spans="4:4" ht="15.75" customHeight="1" x14ac:dyDescent="0.3">
      <c r="D707" s="2"/>
    </row>
    <row r="708" spans="4:4" ht="15.75" customHeight="1" x14ac:dyDescent="0.3">
      <c r="D708" s="2"/>
    </row>
    <row r="709" spans="4:4" ht="15.75" customHeight="1" x14ac:dyDescent="0.3">
      <c r="D709" s="2"/>
    </row>
    <row r="710" spans="4:4" ht="15.75" customHeight="1" x14ac:dyDescent="0.3">
      <c r="D710" s="2"/>
    </row>
    <row r="711" spans="4:4" ht="15.75" customHeight="1" x14ac:dyDescent="0.3">
      <c r="D711" s="2"/>
    </row>
    <row r="712" spans="4:4" ht="15.75" customHeight="1" x14ac:dyDescent="0.3">
      <c r="D712" s="2"/>
    </row>
    <row r="713" spans="4:4" ht="15.75" customHeight="1" x14ac:dyDescent="0.3">
      <c r="D713" s="2"/>
    </row>
    <row r="714" spans="4:4" ht="15.75" customHeight="1" x14ac:dyDescent="0.3">
      <c r="D714" s="2"/>
    </row>
    <row r="715" spans="4:4" ht="15.75" customHeight="1" x14ac:dyDescent="0.3">
      <c r="D715" s="2"/>
    </row>
    <row r="716" spans="4:4" ht="15.75" customHeight="1" x14ac:dyDescent="0.3">
      <c r="D716" s="2"/>
    </row>
    <row r="717" spans="4:4" ht="15.75" customHeight="1" x14ac:dyDescent="0.3">
      <c r="D717" s="2"/>
    </row>
    <row r="718" spans="4:4" ht="15.75" customHeight="1" x14ac:dyDescent="0.3">
      <c r="D718" s="2"/>
    </row>
    <row r="719" spans="4:4" ht="15.75" customHeight="1" x14ac:dyDescent="0.3">
      <c r="D719" s="2"/>
    </row>
    <row r="720" spans="4:4" ht="15.75" customHeight="1" x14ac:dyDescent="0.3">
      <c r="D720" s="2"/>
    </row>
    <row r="721" spans="4:4" ht="15.75" customHeight="1" x14ac:dyDescent="0.3">
      <c r="D721" s="2"/>
    </row>
    <row r="722" spans="4:4" ht="15.75" customHeight="1" x14ac:dyDescent="0.3">
      <c r="D722" s="2"/>
    </row>
    <row r="723" spans="4:4" ht="15.75" customHeight="1" x14ac:dyDescent="0.3">
      <c r="D723" s="2"/>
    </row>
    <row r="724" spans="4:4" ht="15.75" customHeight="1" x14ac:dyDescent="0.3">
      <c r="D724" s="2"/>
    </row>
    <row r="725" spans="4:4" ht="15.75" customHeight="1" x14ac:dyDescent="0.3">
      <c r="D725" s="2"/>
    </row>
    <row r="726" spans="4:4" ht="15.75" customHeight="1" x14ac:dyDescent="0.3">
      <c r="D726" s="2"/>
    </row>
    <row r="727" spans="4:4" ht="15.75" customHeight="1" x14ac:dyDescent="0.3">
      <c r="D727" s="2"/>
    </row>
    <row r="728" spans="4:4" ht="15.75" customHeight="1" x14ac:dyDescent="0.3">
      <c r="D728" s="2"/>
    </row>
    <row r="729" spans="4:4" ht="15.75" customHeight="1" x14ac:dyDescent="0.3">
      <c r="D729" s="2"/>
    </row>
    <row r="730" spans="4:4" ht="15.75" customHeight="1" x14ac:dyDescent="0.3">
      <c r="D730" s="2"/>
    </row>
    <row r="731" spans="4:4" ht="15.75" customHeight="1" x14ac:dyDescent="0.3">
      <c r="D731" s="2"/>
    </row>
    <row r="732" spans="4:4" ht="15.75" customHeight="1" x14ac:dyDescent="0.3">
      <c r="D732" s="2"/>
    </row>
    <row r="733" spans="4:4" ht="15.75" customHeight="1" x14ac:dyDescent="0.3">
      <c r="D733" s="2"/>
    </row>
    <row r="734" spans="4:4" ht="15.75" customHeight="1" x14ac:dyDescent="0.3">
      <c r="D734" s="2"/>
    </row>
    <row r="735" spans="4:4" ht="15.75" customHeight="1" x14ac:dyDescent="0.3">
      <c r="D735" s="2"/>
    </row>
    <row r="736" spans="4:4" ht="15.75" customHeight="1" x14ac:dyDescent="0.3">
      <c r="D736" s="2"/>
    </row>
    <row r="737" spans="4:4" ht="15.75" customHeight="1" x14ac:dyDescent="0.3">
      <c r="D737" s="2"/>
    </row>
    <row r="738" spans="4:4" ht="15.75" customHeight="1" x14ac:dyDescent="0.3">
      <c r="D738" s="2"/>
    </row>
    <row r="739" spans="4:4" ht="15.75" customHeight="1" x14ac:dyDescent="0.3">
      <c r="D739" s="2"/>
    </row>
    <row r="740" spans="4:4" ht="15.75" customHeight="1" x14ac:dyDescent="0.3">
      <c r="D740" s="2"/>
    </row>
    <row r="741" spans="4:4" ht="15.75" customHeight="1" x14ac:dyDescent="0.3">
      <c r="D741" s="2"/>
    </row>
    <row r="742" spans="4:4" ht="15.75" customHeight="1" x14ac:dyDescent="0.3">
      <c r="D742" s="2"/>
    </row>
    <row r="743" spans="4:4" ht="15.75" customHeight="1" x14ac:dyDescent="0.3">
      <c r="D743" s="2"/>
    </row>
    <row r="744" spans="4:4" ht="15.75" customHeight="1" x14ac:dyDescent="0.3">
      <c r="D744" s="2"/>
    </row>
    <row r="745" spans="4:4" ht="15.75" customHeight="1" x14ac:dyDescent="0.3">
      <c r="D745" s="2"/>
    </row>
    <row r="746" spans="4:4" ht="15.75" customHeight="1" x14ac:dyDescent="0.3">
      <c r="D746" s="2"/>
    </row>
    <row r="747" spans="4:4" ht="15.75" customHeight="1" x14ac:dyDescent="0.3">
      <c r="D747" s="2"/>
    </row>
    <row r="748" spans="4:4" ht="15.75" customHeight="1" x14ac:dyDescent="0.3">
      <c r="D748" s="2"/>
    </row>
    <row r="749" spans="4:4" ht="15.75" customHeight="1" x14ac:dyDescent="0.3">
      <c r="D749" s="2"/>
    </row>
    <row r="750" spans="4:4" ht="15.75" customHeight="1" x14ac:dyDescent="0.3">
      <c r="D750" s="2"/>
    </row>
    <row r="751" spans="4:4" ht="15.75" customHeight="1" x14ac:dyDescent="0.3">
      <c r="D751" s="2"/>
    </row>
    <row r="752" spans="4:4" ht="15.75" customHeight="1" x14ac:dyDescent="0.3">
      <c r="D752" s="2"/>
    </row>
    <row r="753" spans="4:4" ht="15.75" customHeight="1" x14ac:dyDescent="0.3">
      <c r="D753" s="2"/>
    </row>
    <row r="754" spans="4:4" ht="15.75" customHeight="1" x14ac:dyDescent="0.3">
      <c r="D754" s="2"/>
    </row>
    <row r="755" spans="4:4" ht="15.75" customHeight="1" x14ac:dyDescent="0.3">
      <c r="D755" s="2"/>
    </row>
    <row r="756" spans="4:4" ht="15.75" customHeight="1" x14ac:dyDescent="0.3">
      <c r="D756" s="2"/>
    </row>
    <row r="757" spans="4:4" ht="15.75" customHeight="1" x14ac:dyDescent="0.3">
      <c r="D757" s="2"/>
    </row>
    <row r="758" spans="4:4" ht="15.75" customHeight="1" x14ac:dyDescent="0.3">
      <c r="D758" s="2"/>
    </row>
    <row r="759" spans="4:4" ht="15.75" customHeight="1" x14ac:dyDescent="0.3">
      <c r="D759" s="2"/>
    </row>
    <row r="760" spans="4:4" ht="15.75" customHeight="1" x14ac:dyDescent="0.3">
      <c r="D760" s="2"/>
    </row>
    <row r="761" spans="4:4" ht="15.75" customHeight="1" x14ac:dyDescent="0.3">
      <c r="D761" s="2"/>
    </row>
    <row r="762" spans="4:4" ht="15.75" customHeight="1" x14ac:dyDescent="0.3">
      <c r="D762" s="2"/>
    </row>
    <row r="763" spans="4:4" ht="15.75" customHeight="1" x14ac:dyDescent="0.3">
      <c r="D763" s="2"/>
    </row>
    <row r="764" spans="4:4" ht="15.75" customHeight="1" x14ac:dyDescent="0.3">
      <c r="D764" s="2"/>
    </row>
    <row r="765" spans="4:4" ht="15.75" customHeight="1" x14ac:dyDescent="0.3">
      <c r="D765" s="2"/>
    </row>
    <row r="766" spans="4:4" ht="15.75" customHeight="1" x14ac:dyDescent="0.3">
      <c r="D766" s="2"/>
    </row>
    <row r="767" spans="4:4" ht="15.75" customHeight="1" x14ac:dyDescent="0.3">
      <c r="D767" s="2"/>
    </row>
    <row r="768" spans="4:4" ht="15.75" customHeight="1" x14ac:dyDescent="0.3">
      <c r="D768" s="2"/>
    </row>
    <row r="769" spans="4:4" ht="15.75" customHeight="1" x14ac:dyDescent="0.3">
      <c r="D769" s="2"/>
    </row>
    <row r="770" spans="4:4" ht="15.75" customHeight="1" x14ac:dyDescent="0.3">
      <c r="D770" s="2"/>
    </row>
    <row r="771" spans="4:4" ht="15.75" customHeight="1" x14ac:dyDescent="0.3">
      <c r="D771" s="2"/>
    </row>
    <row r="772" spans="4:4" ht="15.75" customHeight="1" x14ac:dyDescent="0.3">
      <c r="D772" s="2"/>
    </row>
    <row r="773" spans="4:4" ht="15.75" customHeight="1" x14ac:dyDescent="0.3">
      <c r="D773" s="2"/>
    </row>
    <row r="774" spans="4:4" ht="15.75" customHeight="1" x14ac:dyDescent="0.3">
      <c r="D774" s="2"/>
    </row>
    <row r="775" spans="4:4" ht="15.75" customHeight="1" x14ac:dyDescent="0.3">
      <c r="D775" s="2"/>
    </row>
    <row r="776" spans="4:4" ht="15.75" customHeight="1" x14ac:dyDescent="0.3">
      <c r="D776" s="2"/>
    </row>
    <row r="777" spans="4:4" ht="15.75" customHeight="1" x14ac:dyDescent="0.3">
      <c r="D777" s="2"/>
    </row>
    <row r="778" spans="4:4" ht="15.75" customHeight="1" x14ac:dyDescent="0.3">
      <c r="D778" s="2"/>
    </row>
    <row r="779" spans="4:4" ht="15.75" customHeight="1" x14ac:dyDescent="0.3">
      <c r="D779" s="2"/>
    </row>
    <row r="780" spans="4:4" ht="15.75" customHeight="1" x14ac:dyDescent="0.3">
      <c r="D780" s="2"/>
    </row>
    <row r="781" spans="4:4" ht="15.75" customHeight="1" x14ac:dyDescent="0.3">
      <c r="D781" s="2"/>
    </row>
    <row r="782" spans="4:4" ht="15.75" customHeight="1" x14ac:dyDescent="0.3">
      <c r="D782" s="2"/>
    </row>
    <row r="783" spans="4:4" ht="15.75" customHeight="1" x14ac:dyDescent="0.3">
      <c r="D783" s="2"/>
    </row>
    <row r="784" spans="4:4" ht="15.75" customHeight="1" x14ac:dyDescent="0.3">
      <c r="D784" s="2"/>
    </row>
    <row r="785" spans="4:4" ht="15.75" customHeight="1" x14ac:dyDescent="0.3">
      <c r="D785" s="2"/>
    </row>
    <row r="786" spans="4:4" ht="15.75" customHeight="1" x14ac:dyDescent="0.3">
      <c r="D786" s="2"/>
    </row>
    <row r="787" spans="4:4" ht="15.75" customHeight="1" x14ac:dyDescent="0.3">
      <c r="D787" s="2"/>
    </row>
    <row r="788" spans="4:4" ht="15.75" customHeight="1" x14ac:dyDescent="0.3">
      <c r="D788" s="2"/>
    </row>
    <row r="789" spans="4:4" ht="15.75" customHeight="1" x14ac:dyDescent="0.3">
      <c r="D789" s="2"/>
    </row>
    <row r="790" spans="4:4" ht="15.75" customHeight="1" x14ac:dyDescent="0.3">
      <c r="D790" s="2"/>
    </row>
    <row r="791" spans="4:4" ht="15.75" customHeight="1" x14ac:dyDescent="0.3">
      <c r="D791" s="2"/>
    </row>
    <row r="792" spans="4:4" ht="15.75" customHeight="1" x14ac:dyDescent="0.3">
      <c r="D792" s="2"/>
    </row>
    <row r="793" spans="4:4" ht="15.75" customHeight="1" x14ac:dyDescent="0.3">
      <c r="D793" s="2"/>
    </row>
    <row r="794" spans="4:4" ht="15.75" customHeight="1" x14ac:dyDescent="0.3">
      <c r="D794" s="2"/>
    </row>
    <row r="795" spans="4:4" ht="15.75" customHeight="1" x14ac:dyDescent="0.3">
      <c r="D795" s="2"/>
    </row>
    <row r="796" spans="4:4" ht="15.75" customHeight="1" x14ac:dyDescent="0.3">
      <c r="D796" s="2"/>
    </row>
    <row r="797" spans="4:4" ht="15.75" customHeight="1" x14ac:dyDescent="0.3">
      <c r="D797" s="2"/>
    </row>
    <row r="798" spans="4:4" ht="15.75" customHeight="1" x14ac:dyDescent="0.3">
      <c r="D798" s="2"/>
    </row>
    <row r="799" spans="4:4" ht="15.75" customHeight="1" x14ac:dyDescent="0.3">
      <c r="D799" s="2"/>
    </row>
    <row r="800" spans="4:4" ht="15.75" customHeight="1" x14ac:dyDescent="0.3">
      <c r="D800" s="2"/>
    </row>
    <row r="801" spans="4:4" ht="15.75" customHeight="1" x14ac:dyDescent="0.3">
      <c r="D801" s="2"/>
    </row>
    <row r="802" spans="4:4" ht="15.75" customHeight="1" x14ac:dyDescent="0.3">
      <c r="D802" s="2"/>
    </row>
    <row r="803" spans="4:4" ht="15.75" customHeight="1" x14ac:dyDescent="0.3">
      <c r="D803" s="2"/>
    </row>
    <row r="804" spans="4:4" ht="15.75" customHeight="1" x14ac:dyDescent="0.3">
      <c r="D804" s="2"/>
    </row>
    <row r="805" spans="4:4" ht="15.75" customHeight="1" x14ac:dyDescent="0.3">
      <c r="D805" s="2"/>
    </row>
    <row r="806" spans="4:4" ht="15.75" customHeight="1" x14ac:dyDescent="0.3">
      <c r="D806" s="2"/>
    </row>
    <row r="807" spans="4:4" ht="15.75" customHeight="1" x14ac:dyDescent="0.3">
      <c r="D807" s="2"/>
    </row>
    <row r="808" spans="4:4" ht="15.75" customHeight="1" x14ac:dyDescent="0.3">
      <c r="D808" s="2"/>
    </row>
    <row r="809" spans="4:4" ht="15.75" customHeight="1" x14ac:dyDescent="0.3">
      <c r="D809" s="2"/>
    </row>
    <row r="810" spans="4:4" ht="15.75" customHeight="1" x14ac:dyDescent="0.3">
      <c r="D810" s="2"/>
    </row>
    <row r="811" spans="4:4" ht="15.75" customHeight="1" x14ac:dyDescent="0.3">
      <c r="D811" s="2"/>
    </row>
    <row r="812" spans="4:4" ht="15.75" customHeight="1" x14ac:dyDescent="0.3">
      <c r="D812" s="2"/>
    </row>
    <row r="813" spans="4:4" ht="15.75" customHeight="1" x14ac:dyDescent="0.3">
      <c r="D813" s="2"/>
    </row>
    <row r="814" spans="4:4" ht="15.75" customHeight="1" x14ac:dyDescent="0.3">
      <c r="D814" s="2"/>
    </row>
    <row r="815" spans="4:4" ht="15.75" customHeight="1" x14ac:dyDescent="0.3">
      <c r="D815" s="2"/>
    </row>
    <row r="816" spans="4:4" ht="15.75" customHeight="1" x14ac:dyDescent="0.3">
      <c r="D816" s="2"/>
    </row>
    <row r="817" spans="4:4" ht="15.75" customHeight="1" x14ac:dyDescent="0.3">
      <c r="D817" s="2"/>
    </row>
    <row r="818" spans="4:4" ht="15.75" customHeight="1" x14ac:dyDescent="0.3">
      <c r="D818" s="2"/>
    </row>
    <row r="819" spans="4:4" ht="15.75" customHeight="1" x14ac:dyDescent="0.3">
      <c r="D819" s="2"/>
    </row>
    <row r="820" spans="4:4" ht="15.75" customHeight="1" x14ac:dyDescent="0.3">
      <c r="D820" s="2"/>
    </row>
    <row r="821" spans="4:4" ht="15.75" customHeight="1" x14ac:dyDescent="0.3">
      <c r="D821" s="2"/>
    </row>
    <row r="822" spans="4:4" ht="15.75" customHeight="1" x14ac:dyDescent="0.3">
      <c r="D822" s="2"/>
    </row>
    <row r="823" spans="4:4" ht="15.75" customHeight="1" x14ac:dyDescent="0.3">
      <c r="D823" s="2"/>
    </row>
    <row r="824" spans="4:4" ht="15.75" customHeight="1" x14ac:dyDescent="0.3">
      <c r="D824" s="2"/>
    </row>
    <row r="825" spans="4:4" ht="15.75" customHeight="1" x14ac:dyDescent="0.3">
      <c r="D825" s="2"/>
    </row>
    <row r="826" spans="4:4" ht="15.75" customHeight="1" x14ac:dyDescent="0.3">
      <c r="D826" s="2"/>
    </row>
    <row r="827" spans="4:4" ht="15.75" customHeight="1" x14ac:dyDescent="0.3">
      <c r="D827" s="2"/>
    </row>
    <row r="828" spans="4:4" ht="15.75" customHeight="1" x14ac:dyDescent="0.3">
      <c r="D828" s="2"/>
    </row>
    <row r="829" spans="4:4" ht="15.75" customHeight="1" x14ac:dyDescent="0.3">
      <c r="D829" s="2"/>
    </row>
    <row r="830" spans="4:4" ht="15.75" customHeight="1" x14ac:dyDescent="0.3">
      <c r="D830" s="2"/>
    </row>
    <row r="831" spans="4:4" ht="15.75" customHeight="1" x14ac:dyDescent="0.3">
      <c r="D831" s="2"/>
    </row>
    <row r="832" spans="4:4" ht="15.75" customHeight="1" x14ac:dyDescent="0.3">
      <c r="D832" s="2"/>
    </row>
    <row r="833" spans="4:4" ht="15.75" customHeight="1" x14ac:dyDescent="0.3">
      <c r="D833" s="2"/>
    </row>
    <row r="834" spans="4:4" ht="15.75" customHeight="1" x14ac:dyDescent="0.3">
      <c r="D834" s="2"/>
    </row>
    <row r="835" spans="4:4" ht="15.75" customHeight="1" x14ac:dyDescent="0.3">
      <c r="D835" s="2"/>
    </row>
    <row r="836" spans="4:4" ht="15.75" customHeight="1" x14ac:dyDescent="0.3">
      <c r="D836" s="2"/>
    </row>
    <row r="837" spans="4:4" ht="15.75" customHeight="1" x14ac:dyDescent="0.3">
      <c r="D837" s="2"/>
    </row>
    <row r="838" spans="4:4" ht="15.75" customHeight="1" x14ac:dyDescent="0.3">
      <c r="D838" s="2"/>
    </row>
    <row r="839" spans="4:4" ht="15.75" customHeight="1" x14ac:dyDescent="0.3">
      <c r="D839" s="2"/>
    </row>
    <row r="840" spans="4:4" ht="15.75" customHeight="1" x14ac:dyDescent="0.3">
      <c r="D840" s="2"/>
    </row>
    <row r="841" spans="4:4" ht="15.75" customHeight="1" x14ac:dyDescent="0.3">
      <c r="D841" s="2"/>
    </row>
    <row r="842" spans="4:4" ht="15.75" customHeight="1" x14ac:dyDescent="0.3">
      <c r="D842" s="2"/>
    </row>
    <row r="843" spans="4:4" ht="15.75" customHeight="1" x14ac:dyDescent="0.3">
      <c r="D843" s="2"/>
    </row>
    <row r="844" spans="4:4" ht="15.75" customHeight="1" x14ac:dyDescent="0.3">
      <c r="D844" s="2"/>
    </row>
    <row r="845" spans="4:4" ht="15.75" customHeight="1" x14ac:dyDescent="0.3">
      <c r="D845" s="2"/>
    </row>
    <row r="846" spans="4:4" ht="15.75" customHeight="1" x14ac:dyDescent="0.3">
      <c r="D846" s="2"/>
    </row>
    <row r="847" spans="4:4" ht="15.75" customHeight="1" x14ac:dyDescent="0.3">
      <c r="D847" s="2"/>
    </row>
    <row r="848" spans="4:4" ht="15.75" customHeight="1" x14ac:dyDescent="0.3">
      <c r="D848" s="2"/>
    </row>
    <row r="849" spans="4:4" ht="15.75" customHeight="1" x14ac:dyDescent="0.3">
      <c r="D849" s="2"/>
    </row>
    <row r="850" spans="4:4" ht="15.75" customHeight="1" x14ac:dyDescent="0.3">
      <c r="D850" s="2"/>
    </row>
    <row r="851" spans="4:4" ht="15.75" customHeight="1" x14ac:dyDescent="0.3">
      <c r="D851" s="2"/>
    </row>
    <row r="852" spans="4:4" ht="15.75" customHeight="1" x14ac:dyDescent="0.3">
      <c r="D852" s="2"/>
    </row>
    <row r="853" spans="4:4" ht="15.75" customHeight="1" x14ac:dyDescent="0.3">
      <c r="D853" s="2"/>
    </row>
    <row r="854" spans="4:4" ht="15.75" customHeight="1" x14ac:dyDescent="0.3">
      <c r="D854" s="2"/>
    </row>
    <row r="855" spans="4:4" ht="15.75" customHeight="1" x14ac:dyDescent="0.3">
      <c r="D855" s="2"/>
    </row>
    <row r="856" spans="4:4" ht="15.75" customHeight="1" x14ac:dyDescent="0.3">
      <c r="D856" s="2"/>
    </row>
    <row r="857" spans="4:4" ht="15.75" customHeight="1" x14ac:dyDescent="0.3">
      <c r="D857" s="2"/>
    </row>
    <row r="858" spans="4:4" ht="15.75" customHeight="1" x14ac:dyDescent="0.3">
      <c r="D858" s="2"/>
    </row>
    <row r="859" spans="4:4" ht="15.75" customHeight="1" x14ac:dyDescent="0.3">
      <c r="D859" s="2"/>
    </row>
    <row r="860" spans="4:4" ht="15.75" customHeight="1" x14ac:dyDescent="0.3">
      <c r="D860" s="2"/>
    </row>
    <row r="861" spans="4:4" ht="15.75" customHeight="1" x14ac:dyDescent="0.3">
      <c r="D861" s="2"/>
    </row>
    <row r="862" spans="4:4" ht="15.75" customHeight="1" x14ac:dyDescent="0.3">
      <c r="D862" s="2"/>
    </row>
    <row r="863" spans="4:4" ht="15.75" customHeight="1" x14ac:dyDescent="0.3">
      <c r="D863" s="2"/>
    </row>
    <row r="864" spans="4:4" ht="15.75" customHeight="1" x14ac:dyDescent="0.3">
      <c r="D864" s="2"/>
    </row>
    <row r="865" spans="4:4" ht="15.75" customHeight="1" x14ac:dyDescent="0.3">
      <c r="D865" s="2"/>
    </row>
    <row r="866" spans="4:4" ht="15.75" customHeight="1" x14ac:dyDescent="0.3">
      <c r="D866" s="2"/>
    </row>
    <row r="867" spans="4:4" ht="15.75" customHeight="1" x14ac:dyDescent="0.3">
      <c r="D867" s="2"/>
    </row>
    <row r="868" spans="4:4" ht="15.75" customHeight="1" x14ac:dyDescent="0.3">
      <c r="D868" s="2"/>
    </row>
    <row r="869" spans="4:4" ht="15.75" customHeight="1" x14ac:dyDescent="0.3">
      <c r="D869" s="2"/>
    </row>
    <row r="870" spans="4:4" ht="15.75" customHeight="1" x14ac:dyDescent="0.3">
      <c r="D870" s="2"/>
    </row>
    <row r="871" spans="4:4" ht="15.75" customHeight="1" x14ac:dyDescent="0.3">
      <c r="D871" s="2"/>
    </row>
    <row r="872" spans="4:4" ht="15.75" customHeight="1" x14ac:dyDescent="0.3">
      <c r="D872" s="2"/>
    </row>
    <row r="873" spans="4:4" ht="15.75" customHeight="1" x14ac:dyDescent="0.3">
      <c r="D873" s="2"/>
    </row>
    <row r="874" spans="4:4" ht="15.75" customHeight="1" x14ac:dyDescent="0.3">
      <c r="D874" s="2"/>
    </row>
    <row r="875" spans="4:4" ht="15.75" customHeight="1" x14ac:dyDescent="0.3">
      <c r="D875" s="2"/>
    </row>
    <row r="876" spans="4:4" ht="15.75" customHeight="1" x14ac:dyDescent="0.3">
      <c r="D876" s="2"/>
    </row>
    <row r="877" spans="4:4" ht="15.75" customHeight="1" x14ac:dyDescent="0.3">
      <c r="D877" s="2"/>
    </row>
    <row r="878" spans="4:4" ht="15.75" customHeight="1" x14ac:dyDescent="0.3">
      <c r="D878" s="2"/>
    </row>
    <row r="879" spans="4:4" ht="15.75" customHeight="1" x14ac:dyDescent="0.3">
      <c r="D879" s="2"/>
    </row>
    <row r="880" spans="4:4" ht="15.75" customHeight="1" x14ac:dyDescent="0.3">
      <c r="D880" s="2"/>
    </row>
    <row r="881" spans="4:4" ht="15.75" customHeight="1" x14ac:dyDescent="0.3">
      <c r="D881" s="2"/>
    </row>
    <row r="882" spans="4:4" ht="15.75" customHeight="1" x14ac:dyDescent="0.3">
      <c r="D882" s="2"/>
    </row>
    <row r="883" spans="4:4" ht="15.75" customHeight="1" x14ac:dyDescent="0.3">
      <c r="D883" s="2"/>
    </row>
    <row r="884" spans="4:4" ht="15.75" customHeight="1" x14ac:dyDescent="0.3">
      <c r="D884" s="2"/>
    </row>
    <row r="885" spans="4:4" ht="15.75" customHeight="1" x14ac:dyDescent="0.3">
      <c r="D885" s="2"/>
    </row>
    <row r="886" spans="4:4" ht="15.75" customHeight="1" x14ac:dyDescent="0.3">
      <c r="D886" s="2"/>
    </row>
    <row r="887" spans="4:4" ht="15.75" customHeight="1" x14ac:dyDescent="0.3">
      <c r="D887" s="2"/>
    </row>
    <row r="888" spans="4:4" ht="15.75" customHeight="1" x14ac:dyDescent="0.3">
      <c r="D888" s="2"/>
    </row>
    <row r="889" spans="4:4" ht="15.75" customHeight="1" x14ac:dyDescent="0.3">
      <c r="D889" s="2"/>
    </row>
    <row r="890" spans="4:4" ht="15.75" customHeight="1" x14ac:dyDescent="0.3">
      <c r="D890" s="2"/>
    </row>
    <row r="891" spans="4:4" ht="15.75" customHeight="1" x14ac:dyDescent="0.3">
      <c r="D891" s="2"/>
    </row>
    <row r="892" spans="4:4" ht="15.75" customHeight="1" x14ac:dyDescent="0.3">
      <c r="D892" s="2"/>
    </row>
    <row r="893" spans="4:4" ht="15.75" customHeight="1" x14ac:dyDescent="0.3">
      <c r="D893" s="2"/>
    </row>
    <row r="894" spans="4:4" ht="15.75" customHeight="1" x14ac:dyDescent="0.3">
      <c r="D894" s="2"/>
    </row>
    <row r="895" spans="4:4" ht="15.75" customHeight="1" x14ac:dyDescent="0.3">
      <c r="D895" s="2"/>
    </row>
    <row r="896" spans="4:4" ht="15.75" customHeight="1" x14ac:dyDescent="0.3">
      <c r="D896" s="2"/>
    </row>
    <row r="897" spans="4:4" ht="15.75" customHeight="1" x14ac:dyDescent="0.3">
      <c r="D897" s="2"/>
    </row>
    <row r="898" spans="4:4" ht="15.75" customHeight="1" x14ac:dyDescent="0.3">
      <c r="D898" s="2"/>
    </row>
    <row r="899" spans="4:4" ht="15.75" customHeight="1" x14ac:dyDescent="0.3">
      <c r="D899" s="2"/>
    </row>
    <row r="900" spans="4:4" ht="15.75" customHeight="1" x14ac:dyDescent="0.3">
      <c r="D900" s="2"/>
    </row>
    <row r="901" spans="4:4" ht="15.75" customHeight="1" x14ac:dyDescent="0.3">
      <c r="D901" s="2"/>
    </row>
    <row r="902" spans="4:4" ht="15.75" customHeight="1" x14ac:dyDescent="0.3">
      <c r="D902" s="2"/>
    </row>
    <row r="903" spans="4:4" ht="15.75" customHeight="1" x14ac:dyDescent="0.3">
      <c r="D903" s="2"/>
    </row>
    <row r="904" spans="4:4" ht="15.75" customHeight="1" x14ac:dyDescent="0.3">
      <c r="D904" s="2"/>
    </row>
    <row r="905" spans="4:4" ht="15.75" customHeight="1" x14ac:dyDescent="0.3">
      <c r="D905" s="2"/>
    </row>
    <row r="906" spans="4:4" ht="15.75" customHeight="1" x14ac:dyDescent="0.3">
      <c r="D906" s="2"/>
    </row>
    <row r="907" spans="4:4" ht="15.75" customHeight="1" x14ac:dyDescent="0.3">
      <c r="D907" s="2"/>
    </row>
    <row r="908" spans="4:4" ht="15.75" customHeight="1" x14ac:dyDescent="0.3">
      <c r="D908" s="2"/>
    </row>
    <row r="909" spans="4:4" ht="15.75" customHeight="1" x14ac:dyDescent="0.3">
      <c r="D909" s="2"/>
    </row>
    <row r="910" spans="4:4" ht="15.75" customHeight="1" x14ac:dyDescent="0.3">
      <c r="D910" s="2"/>
    </row>
    <row r="911" spans="4:4" ht="15.75" customHeight="1" x14ac:dyDescent="0.3">
      <c r="D911" s="2"/>
    </row>
    <row r="912" spans="4:4" ht="15.75" customHeight="1" x14ac:dyDescent="0.3">
      <c r="D912" s="2"/>
    </row>
    <row r="913" spans="4:4" ht="15.75" customHeight="1" x14ac:dyDescent="0.3">
      <c r="D913" s="2"/>
    </row>
    <row r="914" spans="4:4" ht="15.75" customHeight="1" x14ac:dyDescent="0.3">
      <c r="D914" s="2"/>
    </row>
    <row r="915" spans="4:4" ht="15.75" customHeight="1" x14ac:dyDescent="0.3">
      <c r="D915" s="2"/>
    </row>
    <row r="916" spans="4:4" ht="15.75" customHeight="1" x14ac:dyDescent="0.3">
      <c r="D916" s="2"/>
    </row>
    <row r="917" spans="4:4" ht="15.75" customHeight="1" x14ac:dyDescent="0.3">
      <c r="D917" s="2"/>
    </row>
    <row r="918" spans="4:4" ht="15.75" customHeight="1" x14ac:dyDescent="0.3">
      <c r="D918" s="2"/>
    </row>
    <row r="919" spans="4:4" ht="15.75" customHeight="1" x14ac:dyDescent="0.3">
      <c r="D919" s="2"/>
    </row>
    <row r="920" spans="4:4" ht="15.75" customHeight="1" x14ac:dyDescent="0.3">
      <c r="D920" s="2"/>
    </row>
    <row r="921" spans="4:4" ht="15.75" customHeight="1" x14ac:dyDescent="0.3">
      <c r="D921" s="2"/>
    </row>
    <row r="922" spans="4:4" ht="15.75" customHeight="1" x14ac:dyDescent="0.3">
      <c r="D922" s="2"/>
    </row>
    <row r="923" spans="4:4" ht="15.75" customHeight="1" x14ac:dyDescent="0.3">
      <c r="D923" s="2"/>
    </row>
    <row r="924" spans="4:4" ht="15.75" customHeight="1" x14ac:dyDescent="0.3">
      <c r="D924" s="2"/>
    </row>
    <row r="925" spans="4:4" ht="15.75" customHeight="1" x14ac:dyDescent="0.3">
      <c r="D925" s="2"/>
    </row>
    <row r="926" spans="4:4" ht="15.75" customHeight="1" x14ac:dyDescent="0.3">
      <c r="D926" s="2"/>
    </row>
    <row r="927" spans="4:4" ht="15.75" customHeight="1" x14ac:dyDescent="0.3">
      <c r="D927" s="2"/>
    </row>
    <row r="928" spans="4:4" ht="15.75" customHeight="1" x14ac:dyDescent="0.3">
      <c r="D928" s="2"/>
    </row>
    <row r="929" spans="4:4" ht="15.75" customHeight="1" x14ac:dyDescent="0.3">
      <c r="D929" s="2"/>
    </row>
    <row r="930" spans="4:4" ht="15.75" customHeight="1" x14ac:dyDescent="0.3">
      <c r="D930" s="2"/>
    </row>
    <row r="931" spans="4:4" ht="15.75" customHeight="1" x14ac:dyDescent="0.3">
      <c r="D931" s="2"/>
    </row>
    <row r="932" spans="4:4" ht="15.75" customHeight="1" x14ac:dyDescent="0.3">
      <c r="D932" s="2"/>
    </row>
    <row r="933" spans="4:4" ht="15.75" customHeight="1" x14ac:dyDescent="0.3">
      <c r="D933" s="2"/>
    </row>
    <row r="934" spans="4:4" ht="15.75" customHeight="1" x14ac:dyDescent="0.3">
      <c r="D934" s="2"/>
    </row>
    <row r="935" spans="4:4" ht="15.75" customHeight="1" x14ac:dyDescent="0.3">
      <c r="D935" s="2"/>
    </row>
    <row r="936" spans="4:4" ht="15.75" customHeight="1" x14ac:dyDescent="0.3">
      <c r="D936" s="2"/>
    </row>
    <row r="937" spans="4:4" ht="15.75" customHeight="1" x14ac:dyDescent="0.3">
      <c r="D937" s="2"/>
    </row>
    <row r="938" spans="4:4" ht="15.75" customHeight="1" x14ac:dyDescent="0.3">
      <c r="D938" s="2"/>
    </row>
    <row r="939" spans="4:4" ht="15.75" customHeight="1" x14ac:dyDescent="0.3">
      <c r="D939" s="2"/>
    </row>
    <row r="940" spans="4:4" ht="15.75" customHeight="1" x14ac:dyDescent="0.3">
      <c r="D940" s="2"/>
    </row>
    <row r="941" spans="4:4" ht="15.75" customHeight="1" x14ac:dyDescent="0.3">
      <c r="D941" s="2"/>
    </row>
    <row r="942" spans="4:4" ht="15.75" customHeight="1" x14ac:dyDescent="0.3">
      <c r="D942" s="2"/>
    </row>
    <row r="943" spans="4:4" ht="15.75" customHeight="1" x14ac:dyDescent="0.3">
      <c r="D943" s="2"/>
    </row>
    <row r="944" spans="4:4" ht="15.75" customHeight="1" x14ac:dyDescent="0.3">
      <c r="D944" s="2"/>
    </row>
    <row r="945" spans="4:4" ht="15.75" customHeight="1" x14ac:dyDescent="0.3">
      <c r="D945" s="2"/>
    </row>
    <row r="946" spans="4:4" ht="15.75" customHeight="1" x14ac:dyDescent="0.3">
      <c r="D946" s="2"/>
    </row>
    <row r="947" spans="4:4" ht="15.75" customHeight="1" x14ac:dyDescent="0.3">
      <c r="D947" s="2"/>
    </row>
    <row r="948" spans="4:4" ht="15.75" customHeight="1" x14ac:dyDescent="0.3">
      <c r="D948" s="2"/>
    </row>
    <row r="949" spans="4:4" ht="15.75" customHeight="1" x14ac:dyDescent="0.3">
      <c r="D949" s="2"/>
    </row>
    <row r="950" spans="4:4" ht="15.75" customHeight="1" x14ac:dyDescent="0.3">
      <c r="D950" s="2"/>
    </row>
    <row r="951" spans="4:4" ht="15.75" customHeight="1" x14ac:dyDescent="0.3">
      <c r="D951" s="2"/>
    </row>
    <row r="952" spans="4:4" ht="15.75" customHeight="1" x14ac:dyDescent="0.3">
      <c r="D952" s="2"/>
    </row>
    <row r="953" spans="4:4" ht="15.75" customHeight="1" x14ac:dyDescent="0.3">
      <c r="D953" s="2"/>
    </row>
    <row r="954" spans="4:4" ht="15.75" customHeight="1" x14ac:dyDescent="0.3">
      <c r="D954" s="2"/>
    </row>
    <row r="955" spans="4:4" ht="15.75" customHeight="1" x14ac:dyDescent="0.3">
      <c r="D955" s="2"/>
    </row>
    <row r="956" spans="4:4" ht="15.75" customHeight="1" x14ac:dyDescent="0.3">
      <c r="D956" s="2"/>
    </row>
    <row r="957" spans="4:4" ht="15.75" customHeight="1" x14ac:dyDescent="0.3">
      <c r="D957" s="2"/>
    </row>
    <row r="958" spans="4:4" ht="15.75" customHeight="1" x14ac:dyDescent="0.3">
      <c r="D958" s="2"/>
    </row>
    <row r="959" spans="4:4" ht="15.75" customHeight="1" x14ac:dyDescent="0.3">
      <c r="D959" s="2"/>
    </row>
    <row r="960" spans="4:4" ht="15.75" customHeight="1" x14ac:dyDescent="0.3">
      <c r="D960" s="2"/>
    </row>
    <row r="961" spans="4:4" ht="15.75" customHeight="1" x14ac:dyDescent="0.3">
      <c r="D961" s="2"/>
    </row>
    <row r="962" spans="4:4" ht="15.75" customHeight="1" x14ac:dyDescent="0.3">
      <c r="D962" s="2"/>
    </row>
    <row r="963" spans="4:4" ht="15.75" customHeight="1" x14ac:dyDescent="0.3">
      <c r="D963" s="2"/>
    </row>
    <row r="964" spans="4:4" ht="15.75" customHeight="1" x14ac:dyDescent="0.3">
      <c r="D964" s="2"/>
    </row>
    <row r="965" spans="4:4" ht="15.75" customHeight="1" x14ac:dyDescent="0.3">
      <c r="D965" s="2"/>
    </row>
    <row r="966" spans="4:4" ht="15.75" customHeight="1" x14ac:dyDescent="0.3">
      <c r="D966" s="2"/>
    </row>
    <row r="967" spans="4:4" ht="15.75" customHeight="1" x14ac:dyDescent="0.3">
      <c r="D967" s="2"/>
    </row>
    <row r="968" spans="4:4" ht="15.75" customHeight="1" x14ac:dyDescent="0.3">
      <c r="D968" s="2"/>
    </row>
    <row r="969" spans="4:4" ht="15.75" customHeight="1" x14ac:dyDescent="0.3">
      <c r="D969" s="2"/>
    </row>
    <row r="970" spans="4:4" ht="15.75" customHeight="1" x14ac:dyDescent="0.3">
      <c r="D970" s="2"/>
    </row>
    <row r="971" spans="4:4" ht="15.75" customHeight="1" x14ac:dyDescent="0.3">
      <c r="D971" s="2"/>
    </row>
    <row r="972" spans="4:4" ht="15.75" customHeight="1" x14ac:dyDescent="0.3">
      <c r="D972" s="2"/>
    </row>
    <row r="973" spans="4:4" ht="15.75" customHeight="1" x14ac:dyDescent="0.3">
      <c r="D973" s="2"/>
    </row>
    <row r="974" spans="4:4" ht="15.75" customHeight="1" x14ac:dyDescent="0.3">
      <c r="D974" s="2"/>
    </row>
    <row r="975" spans="4:4" ht="15.75" customHeight="1" x14ac:dyDescent="0.3">
      <c r="D975" s="2"/>
    </row>
    <row r="976" spans="4:4" ht="15.75" customHeight="1" x14ac:dyDescent="0.3">
      <c r="D976" s="2"/>
    </row>
    <row r="977" spans="4:4" ht="15.75" customHeight="1" x14ac:dyDescent="0.3">
      <c r="D977" s="2"/>
    </row>
    <row r="978" spans="4:4" ht="15.75" customHeight="1" x14ac:dyDescent="0.3">
      <c r="D978" s="2"/>
    </row>
    <row r="979" spans="4:4" ht="15.75" customHeight="1" x14ac:dyDescent="0.3">
      <c r="D979" s="2"/>
    </row>
    <row r="980" spans="4:4" ht="15.75" customHeight="1" x14ac:dyDescent="0.3">
      <c r="D980" s="2"/>
    </row>
    <row r="981" spans="4:4" ht="15.75" customHeight="1" x14ac:dyDescent="0.3">
      <c r="D981" s="2"/>
    </row>
    <row r="982" spans="4:4" ht="15.75" customHeight="1" x14ac:dyDescent="0.3">
      <c r="D982" s="2"/>
    </row>
    <row r="983" spans="4:4" ht="15.75" customHeight="1" x14ac:dyDescent="0.3">
      <c r="D983" s="2"/>
    </row>
    <row r="984" spans="4:4" ht="15.75" customHeight="1" x14ac:dyDescent="0.3">
      <c r="D984" s="2"/>
    </row>
    <row r="985" spans="4:4" ht="15.75" customHeight="1" x14ac:dyDescent="0.3">
      <c r="D985" s="2"/>
    </row>
    <row r="986" spans="4:4" ht="15.75" customHeight="1" x14ac:dyDescent="0.3">
      <c r="D986" s="2"/>
    </row>
    <row r="987" spans="4:4" ht="15.75" customHeight="1" x14ac:dyDescent="0.3">
      <c r="D987" s="2"/>
    </row>
    <row r="988" spans="4:4" ht="15.75" customHeight="1" x14ac:dyDescent="0.3">
      <c r="D988" s="2"/>
    </row>
    <row r="989" spans="4:4" ht="15.75" customHeight="1" x14ac:dyDescent="0.3">
      <c r="D989" s="2"/>
    </row>
    <row r="990" spans="4:4" ht="15.75" customHeight="1" x14ac:dyDescent="0.3">
      <c r="D990" s="2"/>
    </row>
    <row r="991" spans="4:4" ht="15.75" customHeight="1" x14ac:dyDescent="0.3">
      <c r="D991" s="2"/>
    </row>
    <row r="992" spans="4:4" ht="15.75" customHeight="1" x14ac:dyDescent="0.3">
      <c r="D992" s="2"/>
    </row>
    <row r="993" spans="4:4" ht="15.75" customHeight="1" x14ac:dyDescent="0.3">
      <c r="D993" s="2"/>
    </row>
    <row r="994" spans="4:4" ht="15.75" customHeight="1" x14ac:dyDescent="0.3">
      <c r="D994" s="2"/>
    </row>
    <row r="995" spans="4:4" ht="15.75" customHeight="1" x14ac:dyDescent="0.3">
      <c r="D995" s="2"/>
    </row>
    <row r="996" spans="4:4" ht="15.75" customHeight="1" x14ac:dyDescent="0.3">
      <c r="D996" s="2"/>
    </row>
    <row r="997" spans="4:4" ht="15.75" customHeight="1" x14ac:dyDescent="0.3">
      <c r="D997" s="2"/>
    </row>
    <row r="998" spans="4:4" ht="15.75" customHeight="1" x14ac:dyDescent="0.3">
      <c r="D998" s="2"/>
    </row>
    <row r="999" spans="4:4" ht="15.75" customHeight="1" x14ac:dyDescent="0.3">
      <c r="D999" s="2"/>
    </row>
    <row r="1000" spans="4:4" ht="15.75" customHeight="1" x14ac:dyDescent="0.3">
      <c r="D1000" s="2"/>
    </row>
  </sheetData>
  <mergeCells count="1">
    <mergeCell ref="A1:Q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sqref="A1:F1"/>
    </sheetView>
  </sheetViews>
  <sheetFormatPr defaultColWidth="12.6640625" defaultRowHeight="15" customHeight="1" x14ac:dyDescent="0.3"/>
  <cols>
    <col min="1" max="1" width="32" customWidth="1"/>
    <col min="2" max="6" width="16.4140625" customWidth="1"/>
    <col min="7" max="26" width="7.6640625" customWidth="1"/>
  </cols>
  <sheetData>
    <row r="1" spans="1:17" ht="87" customHeight="1" x14ac:dyDescent="0.35">
      <c r="A1" s="193" t="s">
        <v>0</v>
      </c>
      <c r="B1" s="175"/>
      <c r="C1" s="175"/>
      <c r="D1" s="175"/>
      <c r="E1" s="175"/>
      <c r="F1" s="175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ht="14" x14ac:dyDescent="0.3">
      <c r="A3" s="181" t="s">
        <v>74</v>
      </c>
      <c r="B3" s="183" t="s">
        <v>75</v>
      </c>
      <c r="C3" s="183" t="s">
        <v>76</v>
      </c>
      <c r="D3" s="183" t="s">
        <v>1</v>
      </c>
      <c r="E3" s="183" t="s">
        <v>77</v>
      </c>
      <c r="F3" s="183" t="s">
        <v>78</v>
      </c>
    </row>
    <row r="4" spans="1:17" ht="14" x14ac:dyDescent="0.3">
      <c r="A4" s="182"/>
      <c r="B4" s="182"/>
      <c r="C4" s="182"/>
      <c r="D4" s="182"/>
      <c r="E4" s="182"/>
      <c r="F4" s="182"/>
    </row>
    <row r="5" spans="1:17" ht="14" x14ac:dyDescent="0.3">
      <c r="A5" s="74" t="s">
        <v>79</v>
      </c>
      <c r="B5" s="75" t="s">
        <v>80</v>
      </c>
      <c r="C5" s="75" t="s">
        <v>81</v>
      </c>
      <c r="D5" s="75" t="s">
        <v>80</v>
      </c>
      <c r="E5" s="75" t="s">
        <v>81</v>
      </c>
      <c r="F5" s="75" t="s">
        <v>80</v>
      </c>
    </row>
    <row r="6" spans="1:17" ht="14" x14ac:dyDescent="0.3">
      <c r="A6" s="77" t="s">
        <v>82</v>
      </c>
      <c r="B6" s="78" t="s">
        <v>83</v>
      </c>
      <c r="C6" s="79" t="s">
        <v>84</v>
      </c>
      <c r="D6" s="79" t="s">
        <v>85</v>
      </c>
      <c r="E6" s="79" t="s">
        <v>83</v>
      </c>
      <c r="F6" s="79" t="s">
        <v>86</v>
      </c>
    </row>
    <row r="7" spans="1:17" ht="14" x14ac:dyDescent="0.3">
      <c r="A7" s="80"/>
      <c r="B7" s="81" t="s">
        <v>59</v>
      </c>
      <c r="C7" s="82" t="s">
        <v>87</v>
      </c>
      <c r="D7" s="83" t="s">
        <v>60</v>
      </c>
      <c r="E7" s="83" t="s">
        <v>88</v>
      </c>
      <c r="F7" s="83" t="s">
        <v>61</v>
      </c>
    </row>
    <row r="8" spans="1:17" ht="14" x14ac:dyDescent="0.3">
      <c r="A8" s="84"/>
      <c r="B8" s="85" t="s">
        <v>60</v>
      </c>
      <c r="C8" s="86" t="s">
        <v>88</v>
      </c>
      <c r="D8" s="85" t="s">
        <v>60</v>
      </c>
      <c r="E8" s="85" t="s">
        <v>88</v>
      </c>
      <c r="F8" s="85" t="s">
        <v>61</v>
      </c>
    </row>
    <row r="9" spans="1:17" ht="14" x14ac:dyDescent="0.3">
      <c r="A9" s="84"/>
      <c r="B9" s="85" t="s">
        <v>59</v>
      </c>
      <c r="C9" s="86" t="s">
        <v>88</v>
      </c>
      <c r="D9" s="85" t="s">
        <v>59</v>
      </c>
      <c r="E9" s="85" t="s">
        <v>88</v>
      </c>
      <c r="F9" s="85" t="s">
        <v>60</v>
      </c>
    </row>
    <row r="10" spans="1:17" ht="14" x14ac:dyDescent="0.3">
      <c r="A10" s="84"/>
      <c r="B10" s="85" t="s">
        <v>59</v>
      </c>
      <c r="C10" s="86" t="s">
        <v>59</v>
      </c>
      <c r="D10" s="85" t="s">
        <v>87</v>
      </c>
      <c r="E10" s="85" t="s">
        <v>88</v>
      </c>
      <c r="F10" s="85" t="s">
        <v>87</v>
      </c>
    </row>
    <row r="11" spans="1:17" ht="14" x14ac:dyDescent="0.3">
      <c r="A11" s="84"/>
      <c r="B11" s="85" t="s">
        <v>59</v>
      </c>
      <c r="C11" s="86" t="s">
        <v>88</v>
      </c>
      <c r="D11" s="85" t="s">
        <v>60</v>
      </c>
      <c r="E11" s="85" t="s">
        <v>89</v>
      </c>
      <c r="F11" s="85" t="s">
        <v>61</v>
      </c>
    </row>
    <row r="12" spans="1:17" ht="14" x14ac:dyDescent="0.3">
      <c r="A12" s="84"/>
      <c r="B12" s="85" t="s">
        <v>60</v>
      </c>
      <c r="C12" s="86" t="s">
        <v>59</v>
      </c>
      <c r="D12" s="85" t="s">
        <v>59</v>
      </c>
      <c r="E12" s="85" t="s">
        <v>89</v>
      </c>
      <c r="F12" s="85" t="s">
        <v>61</v>
      </c>
    </row>
    <row r="13" spans="1:17" ht="14" x14ac:dyDescent="0.3">
      <c r="A13" s="84"/>
      <c r="B13" s="85" t="s">
        <v>59</v>
      </c>
      <c r="C13" s="86" t="s">
        <v>59</v>
      </c>
      <c r="D13" s="85" t="s">
        <v>59</v>
      </c>
      <c r="E13" s="85" t="s">
        <v>88</v>
      </c>
      <c r="F13" s="85" t="s">
        <v>60</v>
      </c>
    </row>
    <row r="14" spans="1:17" ht="14" x14ac:dyDescent="0.3">
      <c r="A14" s="84"/>
      <c r="B14" s="85" t="s">
        <v>60</v>
      </c>
      <c r="C14" s="86" t="s">
        <v>61</v>
      </c>
      <c r="D14" s="85" t="s">
        <v>60</v>
      </c>
      <c r="E14" s="85" t="s">
        <v>88</v>
      </c>
      <c r="F14" s="85" t="s">
        <v>60</v>
      </c>
    </row>
    <row r="15" spans="1:17" ht="14" x14ac:dyDescent="0.3">
      <c r="A15" s="84"/>
      <c r="B15" s="85" t="s">
        <v>59</v>
      </c>
      <c r="C15" s="86" t="s">
        <v>88</v>
      </c>
      <c r="D15" s="85" t="s">
        <v>61</v>
      </c>
      <c r="E15" s="85" t="s">
        <v>88</v>
      </c>
      <c r="F15" s="85" t="s">
        <v>61</v>
      </c>
    </row>
    <row r="16" spans="1:17" ht="14" x14ac:dyDescent="0.3">
      <c r="A16" s="84"/>
      <c r="B16" s="85" t="s">
        <v>60</v>
      </c>
      <c r="C16" s="86" t="s">
        <v>59</v>
      </c>
      <c r="D16" s="85" t="s">
        <v>59</v>
      </c>
      <c r="E16" s="85" t="s">
        <v>88</v>
      </c>
      <c r="F16" s="85" t="s">
        <v>60</v>
      </c>
    </row>
    <row r="17" spans="1:6" ht="14" x14ac:dyDescent="0.3">
      <c r="A17" s="84"/>
      <c r="B17" s="85" t="s">
        <v>60</v>
      </c>
      <c r="C17" s="86" t="s">
        <v>59</v>
      </c>
      <c r="D17" s="85" t="s">
        <v>59</v>
      </c>
      <c r="E17" s="85" t="s">
        <v>88</v>
      </c>
      <c r="F17" s="85" t="s">
        <v>60</v>
      </c>
    </row>
    <row r="18" spans="1:6" ht="14" x14ac:dyDescent="0.3">
      <c r="A18" s="84"/>
      <c r="B18" s="85" t="s">
        <v>59</v>
      </c>
      <c r="C18" s="86" t="s">
        <v>59</v>
      </c>
      <c r="D18" s="85" t="s">
        <v>59</v>
      </c>
      <c r="E18" s="85" t="s">
        <v>61</v>
      </c>
      <c r="F18" s="85" t="s">
        <v>60</v>
      </c>
    </row>
    <row r="19" spans="1:6" ht="14" x14ac:dyDescent="0.3">
      <c r="A19" s="84"/>
      <c r="B19" s="85" t="s">
        <v>59</v>
      </c>
      <c r="C19" s="86" t="s">
        <v>59</v>
      </c>
      <c r="D19" s="85" t="s">
        <v>59</v>
      </c>
      <c r="E19" s="85" t="s">
        <v>88</v>
      </c>
      <c r="F19" s="85" t="s">
        <v>60</v>
      </c>
    </row>
    <row r="20" spans="1:6" ht="14" x14ac:dyDescent="0.3">
      <c r="A20" s="84"/>
      <c r="B20" s="85" t="s">
        <v>59</v>
      </c>
      <c r="C20" s="86" t="s">
        <v>59</v>
      </c>
      <c r="D20" s="85" t="s">
        <v>59</v>
      </c>
      <c r="E20" s="85" t="s">
        <v>88</v>
      </c>
      <c r="F20" s="85" t="s">
        <v>60</v>
      </c>
    </row>
    <row r="21" spans="1:6" ht="15.75" customHeight="1" x14ac:dyDescent="0.3">
      <c r="A21" s="87"/>
      <c r="B21" s="85" t="s">
        <v>59</v>
      </c>
      <c r="C21" s="88" t="s">
        <v>88</v>
      </c>
      <c r="D21" s="89" t="s">
        <v>60</v>
      </c>
      <c r="E21" s="89" t="s">
        <v>61</v>
      </c>
      <c r="F21" s="89" t="s">
        <v>61</v>
      </c>
    </row>
    <row r="22" spans="1:6" ht="15.75" customHeight="1" x14ac:dyDescent="0.3">
      <c r="A22" s="90" t="s">
        <v>23</v>
      </c>
      <c r="B22" s="92" t="s">
        <v>59</v>
      </c>
      <c r="C22" s="94" t="s">
        <v>59</v>
      </c>
      <c r="D22" s="92" t="s">
        <v>59</v>
      </c>
      <c r="E22" s="92" t="s">
        <v>88</v>
      </c>
      <c r="F22" s="92" t="s">
        <v>60</v>
      </c>
    </row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E11" sqref="E11"/>
    </sheetView>
  </sheetViews>
  <sheetFormatPr defaultColWidth="12.6640625" defaultRowHeight="15" customHeight="1" x14ac:dyDescent="0.3"/>
  <cols>
    <col min="1" max="1" width="24.1640625" customWidth="1"/>
    <col min="2" max="4" width="13.75" customWidth="1"/>
    <col min="5" max="26" width="7.6640625" customWidth="1"/>
  </cols>
  <sheetData>
    <row r="1" spans="1:6" ht="96" customHeight="1" x14ac:dyDescent="0.35">
      <c r="A1" s="193" t="s">
        <v>0</v>
      </c>
      <c r="B1" s="194"/>
      <c r="C1" s="194"/>
      <c r="D1" s="194"/>
      <c r="E1" s="194"/>
      <c r="F1" s="194"/>
    </row>
    <row r="3" spans="1:6" ht="14" x14ac:dyDescent="0.3">
      <c r="A3" s="186" t="s">
        <v>90</v>
      </c>
      <c r="B3" s="186" t="s">
        <v>91</v>
      </c>
      <c r="C3" s="186" t="s">
        <v>92</v>
      </c>
      <c r="D3" s="186" t="s">
        <v>93</v>
      </c>
    </row>
    <row r="4" spans="1:6" ht="14" x14ac:dyDescent="0.3">
      <c r="A4" s="187"/>
      <c r="B4" s="187"/>
      <c r="C4" s="187"/>
      <c r="D4" s="187"/>
    </row>
    <row r="5" spans="1:6" ht="14" x14ac:dyDescent="0.3">
      <c r="A5" s="96"/>
      <c r="B5" s="97">
        <v>64686.752</v>
      </c>
      <c r="C5" s="98">
        <f t="shared" ref="C5:C19" si="0">B5/B$20</f>
        <v>1.2063472455335498</v>
      </c>
      <c r="D5" s="98">
        <f t="shared" ref="D5:D19" si="1">C$20/C5</f>
        <v>0.8289487158050538</v>
      </c>
    </row>
    <row r="6" spans="1:6" ht="14" x14ac:dyDescent="0.3">
      <c r="A6" s="96"/>
      <c r="B6" s="97">
        <v>65640.432000000015</v>
      </c>
      <c r="C6" s="98">
        <f t="shared" si="0"/>
        <v>1.2241324829361087</v>
      </c>
      <c r="D6" s="98">
        <f t="shared" si="1"/>
        <v>0.81690504413499265</v>
      </c>
    </row>
    <row r="7" spans="1:6" ht="14" x14ac:dyDescent="0.3">
      <c r="A7" s="96"/>
      <c r="B7" s="97">
        <v>51020</v>
      </c>
      <c r="C7" s="98">
        <f t="shared" si="0"/>
        <v>0.95147514080041773</v>
      </c>
      <c r="D7" s="98">
        <f t="shared" si="1"/>
        <v>1.050999607996864</v>
      </c>
    </row>
    <row r="8" spans="1:6" ht="14" x14ac:dyDescent="0.3">
      <c r="A8" s="96"/>
      <c r="B8" s="97">
        <v>65585.936000000002</v>
      </c>
      <c r="C8" s="98">
        <f t="shared" si="0"/>
        <v>1.2231161836559621</v>
      </c>
      <c r="D8" s="98">
        <f t="shared" si="1"/>
        <v>0.8175838185796418</v>
      </c>
    </row>
    <row r="9" spans="1:6" ht="14" x14ac:dyDescent="0.3">
      <c r="A9" s="96"/>
      <c r="B9" s="97">
        <v>60611</v>
      </c>
      <c r="C9" s="98">
        <f t="shared" si="0"/>
        <v>1.1303382939838127</v>
      </c>
      <c r="D9" s="98">
        <f t="shared" si="1"/>
        <v>0.88469089769183806</v>
      </c>
    </row>
    <row r="10" spans="1:6" ht="14" x14ac:dyDescent="0.3">
      <c r="A10" s="96"/>
      <c r="B10" s="97">
        <v>57505</v>
      </c>
      <c r="C10" s="98">
        <f t="shared" si="0"/>
        <v>1.0724143075603296</v>
      </c>
      <c r="D10" s="98">
        <f t="shared" si="1"/>
        <v>0.93247543691852885</v>
      </c>
    </row>
    <row r="11" spans="1:6" ht="14" x14ac:dyDescent="0.3">
      <c r="A11" s="96"/>
      <c r="B11" s="97">
        <v>66130.896000000008</v>
      </c>
      <c r="C11" s="98">
        <f t="shared" si="0"/>
        <v>1.2332791764574242</v>
      </c>
      <c r="D11" s="98">
        <f t="shared" si="1"/>
        <v>0.81084641587193973</v>
      </c>
    </row>
    <row r="12" spans="1:6" ht="14" x14ac:dyDescent="0.3">
      <c r="A12" s="96"/>
      <c r="B12" s="97">
        <v>59618.623999999996</v>
      </c>
      <c r="C12" s="98">
        <f t="shared" si="0"/>
        <v>1.1118314124799522</v>
      </c>
      <c r="D12" s="98">
        <f t="shared" si="1"/>
        <v>0.89941693387623312</v>
      </c>
    </row>
    <row r="13" spans="1:6" ht="14" x14ac:dyDescent="0.3">
      <c r="A13" s="96"/>
      <c r="B13" s="97">
        <v>64605.008000000009</v>
      </c>
      <c r="C13" s="98">
        <f t="shared" si="0"/>
        <v>1.2048227966133305</v>
      </c>
      <c r="D13" s="98">
        <f t="shared" si="1"/>
        <v>0.82999757542015928</v>
      </c>
    </row>
    <row r="14" spans="1:6" ht="14" x14ac:dyDescent="0.3">
      <c r="A14" s="96"/>
      <c r="B14" s="97">
        <v>85667.712000000014</v>
      </c>
      <c r="C14" s="98">
        <f t="shared" si="0"/>
        <v>1.5976224683898403</v>
      </c>
      <c r="D14" s="98">
        <f t="shared" si="1"/>
        <v>0.62593010538206029</v>
      </c>
    </row>
    <row r="15" spans="1:6" ht="14" x14ac:dyDescent="0.3">
      <c r="A15" s="96"/>
      <c r="B15" s="97">
        <v>73569.600000000006</v>
      </c>
      <c r="C15" s="98">
        <f t="shared" si="0"/>
        <v>1.3720040281973818</v>
      </c>
      <c r="D15" s="98">
        <f t="shared" si="1"/>
        <v>0.72886083382266587</v>
      </c>
    </row>
    <row r="16" spans="1:6" ht="14" x14ac:dyDescent="0.3">
      <c r="A16" s="96"/>
      <c r="B16" s="97">
        <v>73923.824000000008</v>
      </c>
      <c r="C16" s="98">
        <f t="shared" si="0"/>
        <v>1.3786099735183321</v>
      </c>
      <c r="D16" s="98">
        <f t="shared" si="1"/>
        <v>0.72536831969082116</v>
      </c>
    </row>
    <row r="17" spans="1:6" ht="14" x14ac:dyDescent="0.3">
      <c r="A17" s="96"/>
      <c r="B17" s="97">
        <v>85667.712000000014</v>
      </c>
      <c r="C17" s="98">
        <f t="shared" si="0"/>
        <v>1.5976224683898403</v>
      </c>
      <c r="D17" s="98">
        <f t="shared" si="1"/>
        <v>0.62593010538206029</v>
      </c>
    </row>
    <row r="18" spans="1:6" ht="14" x14ac:dyDescent="0.3">
      <c r="A18" s="96"/>
      <c r="B18" s="97">
        <v>59031</v>
      </c>
      <c r="C18" s="98">
        <f t="shared" si="0"/>
        <v>1.1008727760993622</v>
      </c>
      <c r="D18" s="98">
        <f t="shared" si="1"/>
        <v>0.90837017838085077</v>
      </c>
    </row>
    <row r="19" spans="1:6" ht="14" x14ac:dyDescent="0.3">
      <c r="A19" s="96"/>
      <c r="B19" s="97">
        <v>62370.672000000006</v>
      </c>
      <c r="C19" s="98">
        <f t="shared" si="0"/>
        <v>1.1631545261273359</v>
      </c>
      <c r="D19" s="98">
        <f t="shared" si="1"/>
        <v>0.85973099664534625</v>
      </c>
    </row>
    <row r="20" spans="1:6" ht="14" x14ac:dyDescent="0.3">
      <c r="A20" s="101" t="s">
        <v>23</v>
      </c>
      <c r="B20" s="102">
        <v>53622</v>
      </c>
      <c r="C20" s="103">
        <v>1</v>
      </c>
      <c r="D20" s="103"/>
    </row>
    <row r="21" spans="1:6" ht="15.75" customHeight="1" x14ac:dyDescent="0.3"/>
    <row r="22" spans="1:6" ht="15.75" customHeight="1" x14ac:dyDescent="0.3">
      <c r="A22" s="181" t="s">
        <v>90</v>
      </c>
      <c r="B22" s="183" t="s">
        <v>96</v>
      </c>
      <c r="C22" s="183" t="s">
        <v>97</v>
      </c>
      <c r="D22" s="184" t="s">
        <v>75</v>
      </c>
    </row>
    <row r="23" spans="1:6" ht="15.75" customHeight="1" x14ac:dyDescent="0.3">
      <c r="A23" s="182"/>
      <c r="B23" s="182"/>
      <c r="C23" s="182"/>
      <c r="D23" s="185"/>
    </row>
    <row r="24" spans="1:6" ht="15.75" customHeight="1" x14ac:dyDescent="0.35">
      <c r="A24" s="104"/>
      <c r="B24" s="105">
        <v>480000</v>
      </c>
      <c r="C24" s="105">
        <v>1367.52</v>
      </c>
      <c r="D24" s="106">
        <f t="shared" ref="D24:D39" si="2">B24/C24</f>
        <v>351.00035100035103</v>
      </c>
      <c r="E24" s="107" t="s">
        <v>59</v>
      </c>
      <c r="F24" s="107">
        <v>6</v>
      </c>
    </row>
    <row r="25" spans="1:6" ht="15.75" customHeight="1" x14ac:dyDescent="0.35">
      <c r="A25" s="108"/>
      <c r="B25" s="109">
        <v>520000</v>
      </c>
      <c r="C25" s="109">
        <v>6000</v>
      </c>
      <c r="D25" s="106">
        <f t="shared" si="2"/>
        <v>86.666666666666671</v>
      </c>
      <c r="E25" s="107" t="s">
        <v>60</v>
      </c>
      <c r="F25" s="107">
        <v>5</v>
      </c>
    </row>
    <row r="26" spans="1:6" ht="15.75" customHeight="1" x14ac:dyDescent="0.35">
      <c r="A26" s="108"/>
      <c r="B26" s="109">
        <v>1000000</v>
      </c>
      <c r="C26" s="109">
        <v>1800</v>
      </c>
      <c r="D26" s="106">
        <f t="shared" si="2"/>
        <v>555.55555555555554</v>
      </c>
      <c r="E26" s="107" t="s">
        <v>59</v>
      </c>
      <c r="F26" s="107">
        <v>6</v>
      </c>
    </row>
    <row r="27" spans="1:6" ht="15.75" customHeight="1" x14ac:dyDescent="0.35">
      <c r="A27" s="108"/>
      <c r="B27" s="109">
        <v>586000</v>
      </c>
      <c r="C27" s="109">
        <v>2116</v>
      </c>
      <c r="D27" s="106">
        <f t="shared" si="2"/>
        <v>276.93761814744801</v>
      </c>
      <c r="E27" s="107" t="s">
        <v>59</v>
      </c>
      <c r="F27" s="107">
        <v>6</v>
      </c>
    </row>
    <row r="28" spans="1:6" ht="15.75" customHeight="1" x14ac:dyDescent="0.35">
      <c r="A28" s="108"/>
      <c r="B28" s="109">
        <v>850000</v>
      </c>
      <c r="C28" s="109">
        <v>1087</v>
      </c>
      <c r="D28" s="106">
        <f t="shared" si="2"/>
        <v>781.96872125114999</v>
      </c>
      <c r="E28" s="107" t="s">
        <v>59</v>
      </c>
      <c r="F28" s="107">
        <v>6</v>
      </c>
    </row>
    <row r="29" spans="1:6" ht="15.75" customHeight="1" x14ac:dyDescent="0.35">
      <c r="A29" s="108"/>
      <c r="B29" s="109">
        <v>397000</v>
      </c>
      <c r="C29" s="109">
        <v>9500</v>
      </c>
      <c r="D29" s="106">
        <f t="shared" si="2"/>
        <v>41.789473684210527</v>
      </c>
      <c r="E29" s="107" t="s">
        <v>60</v>
      </c>
      <c r="F29" s="107">
        <v>5</v>
      </c>
    </row>
    <row r="30" spans="1:6" ht="15.75" customHeight="1" x14ac:dyDescent="0.35">
      <c r="A30" s="108"/>
      <c r="B30" s="109">
        <v>700000</v>
      </c>
      <c r="C30" s="109">
        <v>4403</v>
      </c>
      <c r="D30" s="106">
        <f t="shared" si="2"/>
        <v>158.98251192368841</v>
      </c>
      <c r="E30" s="107" t="s">
        <v>59</v>
      </c>
      <c r="F30" s="107">
        <v>6</v>
      </c>
    </row>
    <row r="31" spans="1:6" ht="15.75" customHeight="1" x14ac:dyDescent="0.35">
      <c r="A31" s="108"/>
      <c r="B31" s="109">
        <v>309000</v>
      </c>
      <c r="C31" s="109">
        <v>10057</v>
      </c>
      <c r="D31" s="106">
        <f t="shared" si="2"/>
        <v>30.724868250969475</v>
      </c>
      <c r="E31" s="107" t="s">
        <v>60</v>
      </c>
      <c r="F31" s="107">
        <v>5</v>
      </c>
    </row>
    <row r="32" spans="1:6" ht="15.75" customHeight="1" x14ac:dyDescent="0.35">
      <c r="A32" s="108"/>
      <c r="B32" s="109">
        <v>100000</v>
      </c>
      <c r="C32" s="109">
        <v>130</v>
      </c>
      <c r="D32" s="106">
        <f t="shared" si="2"/>
        <v>769.23076923076928</v>
      </c>
      <c r="E32" s="107" t="s">
        <v>59</v>
      </c>
      <c r="F32" s="107">
        <v>6</v>
      </c>
    </row>
    <row r="33" spans="1:6" ht="15.75" customHeight="1" x14ac:dyDescent="0.35">
      <c r="A33" s="108"/>
      <c r="B33" s="109">
        <v>1000000</v>
      </c>
      <c r="C33" s="109">
        <v>15540</v>
      </c>
      <c r="D33" s="106">
        <f t="shared" si="2"/>
        <v>64.350064350064343</v>
      </c>
      <c r="E33" s="107" t="s">
        <v>60</v>
      </c>
      <c r="F33" s="107">
        <v>5</v>
      </c>
    </row>
    <row r="34" spans="1:6" ht="15.75" customHeight="1" x14ac:dyDescent="0.35">
      <c r="A34" s="108"/>
      <c r="B34" s="109">
        <v>862000</v>
      </c>
      <c r="C34" s="109">
        <v>10360</v>
      </c>
      <c r="D34" s="106">
        <f t="shared" si="2"/>
        <v>83.204633204633211</v>
      </c>
      <c r="E34" s="107" t="s">
        <v>60</v>
      </c>
      <c r="F34" s="107">
        <v>5</v>
      </c>
    </row>
    <row r="35" spans="1:6" ht="15.75" customHeight="1" x14ac:dyDescent="0.35">
      <c r="A35" s="108"/>
      <c r="B35" s="109">
        <v>625000</v>
      </c>
      <c r="C35" s="109">
        <v>1431</v>
      </c>
      <c r="D35" s="106">
        <f t="shared" si="2"/>
        <v>436.75751222921036</v>
      </c>
      <c r="E35" s="107" t="s">
        <v>59</v>
      </c>
      <c r="F35" s="107">
        <v>6</v>
      </c>
    </row>
    <row r="36" spans="1:6" ht="15.75" customHeight="1" x14ac:dyDescent="0.35">
      <c r="A36" s="108"/>
      <c r="B36" s="109">
        <v>425000</v>
      </c>
      <c r="C36" s="109">
        <v>341.88</v>
      </c>
      <c r="D36" s="106">
        <f t="shared" si="2"/>
        <v>1243.1262431262433</v>
      </c>
      <c r="E36" s="107" t="s">
        <v>59</v>
      </c>
      <c r="F36" s="107">
        <v>6</v>
      </c>
    </row>
    <row r="37" spans="1:6" ht="15.75" customHeight="1" x14ac:dyDescent="0.35">
      <c r="A37" s="108"/>
      <c r="B37" s="109">
        <v>761000</v>
      </c>
      <c r="C37" s="109">
        <v>630</v>
      </c>
      <c r="D37" s="106">
        <f t="shared" si="2"/>
        <v>1207.936507936508</v>
      </c>
      <c r="E37" s="107" t="s">
        <v>59</v>
      </c>
      <c r="F37" s="107">
        <v>6</v>
      </c>
    </row>
    <row r="38" spans="1:6" ht="15.75" customHeight="1" x14ac:dyDescent="0.35">
      <c r="A38" s="108"/>
      <c r="B38" s="109">
        <v>424000</v>
      </c>
      <c r="C38" s="109">
        <v>2991</v>
      </c>
      <c r="D38" s="106">
        <f t="shared" si="2"/>
        <v>141.75860916081578</v>
      </c>
      <c r="E38" s="107" t="s">
        <v>59</v>
      </c>
      <c r="F38" s="107">
        <v>6</v>
      </c>
    </row>
    <row r="39" spans="1:6" ht="15.75" customHeight="1" x14ac:dyDescent="0.35">
      <c r="A39" s="110" t="s">
        <v>23</v>
      </c>
      <c r="B39" s="111">
        <v>331777</v>
      </c>
      <c r="C39" s="111">
        <v>1116</v>
      </c>
      <c r="D39" s="112">
        <f t="shared" si="2"/>
        <v>297.29121863799281</v>
      </c>
      <c r="E39" s="107" t="s">
        <v>59</v>
      </c>
      <c r="F39" s="107">
        <v>6</v>
      </c>
    </row>
    <row r="40" spans="1:6" ht="15.75" customHeight="1" x14ac:dyDescent="0.3"/>
    <row r="41" spans="1:6" ht="15.75" customHeight="1" x14ac:dyDescent="0.3"/>
    <row r="42" spans="1:6" ht="15.75" customHeight="1" x14ac:dyDescent="0.3"/>
    <row r="43" spans="1:6" ht="15.75" customHeight="1" x14ac:dyDescent="0.3"/>
    <row r="44" spans="1:6" ht="15.75" customHeight="1" x14ac:dyDescent="0.3"/>
    <row r="45" spans="1:6" ht="15.75" customHeight="1" x14ac:dyDescent="0.3"/>
    <row r="46" spans="1:6" ht="15.75" customHeight="1" x14ac:dyDescent="0.3"/>
    <row r="47" spans="1:6" ht="15.75" customHeight="1" x14ac:dyDescent="0.3"/>
    <row r="48" spans="1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22:C23"/>
    <mergeCell ref="D22:D23"/>
    <mergeCell ref="A1:F1"/>
    <mergeCell ref="A3:A4"/>
    <mergeCell ref="B3:B4"/>
    <mergeCell ref="C3:C4"/>
    <mergeCell ref="D3:D4"/>
    <mergeCell ref="A22:A23"/>
    <mergeCell ref="B22:B23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1"/>
  <sheetViews>
    <sheetView tabSelected="1" topLeftCell="B1" workbookViewId="0">
      <selection sqref="A1:R1"/>
    </sheetView>
  </sheetViews>
  <sheetFormatPr defaultColWidth="12.6640625" defaultRowHeight="15" customHeight="1" x14ac:dyDescent="0.3"/>
  <cols>
    <col min="1" max="1" width="24.9140625" customWidth="1"/>
    <col min="2" max="26" width="7.6640625" customWidth="1"/>
  </cols>
  <sheetData>
    <row r="1" spans="1:18" ht="90" customHeight="1" x14ac:dyDescent="0.35">
      <c r="A1" s="193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1:18" ht="14" x14ac:dyDescent="0.3">
      <c r="A2" s="113"/>
      <c r="B2" s="114"/>
      <c r="C2" s="114"/>
      <c r="D2" s="114"/>
      <c r="E2" s="114"/>
      <c r="F2" s="114"/>
      <c r="G2" s="113"/>
      <c r="H2" s="113"/>
      <c r="I2" s="115"/>
      <c r="J2" s="115"/>
      <c r="K2" s="115"/>
      <c r="L2" s="115"/>
    </row>
    <row r="3" spans="1:18" ht="14" x14ac:dyDescent="0.3">
      <c r="A3" s="181" t="s">
        <v>90</v>
      </c>
      <c r="B3" s="183" t="s">
        <v>75</v>
      </c>
      <c r="C3" s="183" t="s">
        <v>76</v>
      </c>
      <c r="D3" s="183" t="s">
        <v>1</v>
      </c>
      <c r="E3" s="183" t="s">
        <v>77</v>
      </c>
      <c r="F3" s="183" t="s">
        <v>78</v>
      </c>
      <c r="G3" s="188" t="s">
        <v>98</v>
      </c>
      <c r="H3" s="189"/>
      <c r="I3" s="190" t="s">
        <v>99</v>
      </c>
      <c r="J3" s="189"/>
      <c r="K3" s="190" t="s">
        <v>100</v>
      </c>
      <c r="L3" s="189"/>
    </row>
    <row r="4" spans="1:18" ht="14" x14ac:dyDescent="0.3">
      <c r="A4" s="182"/>
      <c r="B4" s="182"/>
      <c r="C4" s="182"/>
      <c r="D4" s="182"/>
      <c r="E4" s="182"/>
      <c r="F4" s="182"/>
      <c r="G4" s="116" t="s">
        <v>101</v>
      </c>
      <c r="H4" s="117" t="s">
        <v>92</v>
      </c>
      <c r="I4" s="118" t="s">
        <v>101</v>
      </c>
      <c r="J4" s="117" t="s">
        <v>92</v>
      </c>
      <c r="K4" s="118" t="s">
        <v>101</v>
      </c>
      <c r="L4" s="117" t="s">
        <v>92</v>
      </c>
    </row>
    <row r="5" spans="1:18" ht="14" x14ac:dyDescent="0.3">
      <c r="A5" s="104"/>
      <c r="B5" s="83">
        <f>'Wage Adjuster'!F24</f>
        <v>6</v>
      </c>
      <c r="C5" s="83">
        <v>6</v>
      </c>
      <c r="D5" s="83">
        <f>'External Factors'!E22</f>
        <v>5</v>
      </c>
      <c r="E5" s="83">
        <v>5</v>
      </c>
      <c r="F5" s="83">
        <v>4</v>
      </c>
      <c r="G5" s="119">
        <f t="shared" ref="G5:G20" si="0">B5+D5+E5+F5</f>
        <v>20</v>
      </c>
      <c r="H5" s="120">
        <f t="shared" ref="H5:H20" si="1">1+(($G$20-G5)/$G$20)</f>
        <v>1.0909090909090908</v>
      </c>
      <c r="I5" s="119">
        <f t="shared" ref="I5:I20" si="2">B5+C5+D5+E5</f>
        <v>22</v>
      </c>
      <c r="J5" s="120">
        <f t="shared" ref="J5:J19" si="3">1+($I$20-I5)/$I$20</f>
        <v>1.0434782608695652</v>
      </c>
      <c r="K5" s="119">
        <f t="shared" ref="K5:K20" si="4">D5+E5+F5</f>
        <v>14</v>
      </c>
      <c r="L5" s="120">
        <f t="shared" ref="L5:L19" si="5">1+($K$20-K5)/$K$20</f>
        <v>1.125</v>
      </c>
    </row>
    <row r="6" spans="1:18" ht="14" x14ac:dyDescent="0.3">
      <c r="A6" s="108"/>
      <c r="B6" s="83">
        <f>'Wage Adjuster'!F25</f>
        <v>5</v>
      </c>
      <c r="C6" s="85">
        <v>5</v>
      </c>
      <c r="D6" s="85">
        <f>'External Factors'!F22</f>
        <v>5</v>
      </c>
      <c r="E6" s="85">
        <v>5</v>
      </c>
      <c r="F6" s="85">
        <v>4</v>
      </c>
      <c r="G6" s="119">
        <f t="shared" si="0"/>
        <v>19</v>
      </c>
      <c r="H6" s="120">
        <f t="shared" si="1"/>
        <v>1.1363636363636362</v>
      </c>
      <c r="I6" s="119">
        <f t="shared" si="2"/>
        <v>20</v>
      </c>
      <c r="J6" s="121">
        <f t="shared" si="3"/>
        <v>1.1304347826086956</v>
      </c>
      <c r="K6" s="119">
        <f t="shared" si="4"/>
        <v>14</v>
      </c>
      <c r="L6" s="120">
        <f t="shared" si="5"/>
        <v>1.125</v>
      </c>
    </row>
    <row r="7" spans="1:18" ht="14" x14ac:dyDescent="0.3">
      <c r="A7" s="108"/>
      <c r="B7" s="83">
        <f>'Wage Adjuster'!F26</f>
        <v>6</v>
      </c>
      <c r="C7" s="85">
        <v>5</v>
      </c>
      <c r="D7" s="85">
        <f>'External Factors'!G22</f>
        <v>6</v>
      </c>
      <c r="E7" s="85">
        <v>5</v>
      </c>
      <c r="F7" s="85">
        <v>5</v>
      </c>
      <c r="G7" s="119">
        <f t="shared" si="0"/>
        <v>22</v>
      </c>
      <c r="H7" s="120">
        <f t="shared" si="1"/>
        <v>1</v>
      </c>
      <c r="I7" s="119">
        <f t="shared" si="2"/>
        <v>22</v>
      </c>
      <c r="J7" s="121">
        <f t="shared" si="3"/>
        <v>1.0434782608695652</v>
      </c>
      <c r="K7" s="119">
        <f t="shared" si="4"/>
        <v>16</v>
      </c>
      <c r="L7" s="120">
        <f t="shared" si="5"/>
        <v>1</v>
      </c>
    </row>
    <row r="8" spans="1:18" ht="14" x14ac:dyDescent="0.3">
      <c r="A8" s="108"/>
      <c r="B8" s="83">
        <f>'Wage Adjuster'!F27</f>
        <v>6</v>
      </c>
      <c r="C8" s="85">
        <v>6</v>
      </c>
      <c r="D8" s="85">
        <f>'External Factors'!P22</f>
        <v>6</v>
      </c>
      <c r="E8" s="85">
        <v>5</v>
      </c>
      <c r="F8" s="85">
        <v>6</v>
      </c>
      <c r="G8" s="119">
        <f t="shared" si="0"/>
        <v>23</v>
      </c>
      <c r="H8" s="120">
        <f t="shared" si="1"/>
        <v>0.95454545454545459</v>
      </c>
      <c r="I8" s="119">
        <f t="shared" si="2"/>
        <v>23</v>
      </c>
      <c r="J8" s="121">
        <f t="shared" si="3"/>
        <v>1</v>
      </c>
      <c r="K8" s="119">
        <f t="shared" si="4"/>
        <v>17</v>
      </c>
      <c r="L8" s="120">
        <f t="shared" si="5"/>
        <v>0.9375</v>
      </c>
    </row>
    <row r="9" spans="1:18" ht="14" x14ac:dyDescent="0.3">
      <c r="A9" s="108"/>
      <c r="B9" s="83">
        <f>'Wage Adjuster'!F28</f>
        <v>6</v>
      </c>
      <c r="C9" s="85">
        <v>5</v>
      </c>
      <c r="D9" s="85">
        <f>'External Factors'!I22</f>
        <v>5</v>
      </c>
      <c r="E9" s="85">
        <v>6</v>
      </c>
      <c r="F9" s="85">
        <v>4</v>
      </c>
      <c r="G9" s="119">
        <f t="shared" si="0"/>
        <v>21</v>
      </c>
      <c r="H9" s="120">
        <f t="shared" si="1"/>
        <v>1.0454545454545454</v>
      </c>
      <c r="I9" s="119">
        <f t="shared" si="2"/>
        <v>22</v>
      </c>
      <c r="J9" s="121">
        <f t="shared" si="3"/>
        <v>1.0434782608695652</v>
      </c>
      <c r="K9" s="119">
        <f t="shared" si="4"/>
        <v>15</v>
      </c>
      <c r="L9" s="120">
        <f t="shared" si="5"/>
        <v>1.0625</v>
      </c>
    </row>
    <row r="10" spans="1:18" ht="14" x14ac:dyDescent="0.3">
      <c r="A10" s="108"/>
      <c r="B10" s="83">
        <f>'Wage Adjuster'!F29</f>
        <v>5</v>
      </c>
      <c r="C10" s="85">
        <v>6</v>
      </c>
      <c r="D10" s="85">
        <f>'External Factors'!J22</f>
        <v>6</v>
      </c>
      <c r="E10" s="85">
        <v>6</v>
      </c>
      <c r="F10" s="85">
        <v>4</v>
      </c>
      <c r="G10" s="119">
        <f t="shared" si="0"/>
        <v>21</v>
      </c>
      <c r="H10" s="120">
        <f t="shared" si="1"/>
        <v>1.0454545454545454</v>
      </c>
      <c r="I10" s="119">
        <f t="shared" si="2"/>
        <v>23</v>
      </c>
      <c r="J10" s="121">
        <f t="shared" si="3"/>
        <v>1</v>
      </c>
      <c r="K10" s="119">
        <f t="shared" si="4"/>
        <v>16</v>
      </c>
      <c r="L10" s="120">
        <f t="shared" si="5"/>
        <v>1</v>
      </c>
    </row>
    <row r="11" spans="1:18" ht="14" x14ac:dyDescent="0.3">
      <c r="A11" s="108"/>
      <c r="B11" s="83">
        <f>'Wage Adjuster'!F30</f>
        <v>6</v>
      </c>
      <c r="C11" s="85">
        <v>6</v>
      </c>
      <c r="D11" s="85">
        <f>'External Factors'!C22</f>
        <v>6</v>
      </c>
      <c r="E11" s="85">
        <v>5</v>
      </c>
      <c r="F11" s="85">
        <v>5</v>
      </c>
      <c r="G11" s="119">
        <f t="shared" si="0"/>
        <v>22</v>
      </c>
      <c r="H11" s="120">
        <f t="shared" si="1"/>
        <v>1</v>
      </c>
      <c r="I11" s="119">
        <f t="shared" si="2"/>
        <v>23</v>
      </c>
      <c r="J11" s="121">
        <f t="shared" si="3"/>
        <v>1</v>
      </c>
      <c r="K11" s="119">
        <f t="shared" si="4"/>
        <v>16</v>
      </c>
      <c r="L11" s="120">
        <f t="shared" si="5"/>
        <v>1</v>
      </c>
    </row>
    <row r="12" spans="1:18" ht="14" x14ac:dyDescent="0.3">
      <c r="A12" s="108"/>
      <c r="B12" s="83">
        <f>'Wage Adjuster'!F31</f>
        <v>5</v>
      </c>
      <c r="C12" s="85">
        <v>4</v>
      </c>
      <c r="D12" s="85">
        <f>'External Factors'!D22</f>
        <v>5</v>
      </c>
      <c r="E12" s="85">
        <v>5</v>
      </c>
      <c r="F12" s="85">
        <v>5</v>
      </c>
      <c r="G12" s="119">
        <f t="shared" si="0"/>
        <v>20</v>
      </c>
      <c r="H12" s="120">
        <f t="shared" si="1"/>
        <v>1.0909090909090908</v>
      </c>
      <c r="I12" s="119">
        <f t="shared" si="2"/>
        <v>19</v>
      </c>
      <c r="J12" s="121">
        <f t="shared" si="3"/>
        <v>1.1739130434782608</v>
      </c>
      <c r="K12" s="119">
        <f t="shared" si="4"/>
        <v>15</v>
      </c>
      <c r="L12" s="120">
        <f t="shared" si="5"/>
        <v>1.0625</v>
      </c>
    </row>
    <row r="13" spans="1:18" ht="14" x14ac:dyDescent="0.3">
      <c r="A13" s="108"/>
      <c r="B13" s="85">
        <v>6</v>
      </c>
      <c r="C13" s="85">
        <v>5</v>
      </c>
      <c r="D13" s="85">
        <f>'External Factors'!H22</f>
        <v>4</v>
      </c>
      <c r="E13" s="85">
        <v>5</v>
      </c>
      <c r="F13" s="85">
        <v>4</v>
      </c>
      <c r="G13" s="119">
        <f t="shared" si="0"/>
        <v>19</v>
      </c>
      <c r="H13" s="120">
        <f t="shared" si="1"/>
        <v>1.1363636363636362</v>
      </c>
      <c r="I13" s="119">
        <f t="shared" si="2"/>
        <v>20</v>
      </c>
      <c r="J13" s="121">
        <f t="shared" si="3"/>
        <v>1.1304347826086956</v>
      </c>
      <c r="K13" s="119">
        <f t="shared" si="4"/>
        <v>13</v>
      </c>
      <c r="L13" s="120">
        <f t="shared" si="5"/>
        <v>1.1875</v>
      </c>
    </row>
    <row r="14" spans="1:18" ht="14" x14ac:dyDescent="0.3">
      <c r="A14" s="108"/>
      <c r="B14" s="83">
        <f>'Wage Adjuster'!F33</f>
        <v>5</v>
      </c>
      <c r="C14" s="85">
        <v>6</v>
      </c>
      <c r="D14" s="85">
        <f>'External Factors'!L22</f>
        <v>6</v>
      </c>
      <c r="E14" s="85">
        <v>5</v>
      </c>
      <c r="F14" s="85">
        <v>5</v>
      </c>
      <c r="G14" s="119">
        <f t="shared" si="0"/>
        <v>21</v>
      </c>
      <c r="H14" s="120">
        <f t="shared" si="1"/>
        <v>1.0454545454545454</v>
      </c>
      <c r="I14" s="119">
        <f t="shared" si="2"/>
        <v>22</v>
      </c>
      <c r="J14" s="121">
        <f t="shared" si="3"/>
        <v>1.0434782608695652</v>
      </c>
      <c r="K14" s="119">
        <f t="shared" si="4"/>
        <v>16</v>
      </c>
      <c r="L14" s="120">
        <f t="shared" si="5"/>
        <v>1</v>
      </c>
    </row>
    <row r="15" spans="1:18" ht="14" x14ac:dyDescent="0.3">
      <c r="A15" s="108"/>
      <c r="B15" s="83">
        <f>'Wage Adjuster'!F34</f>
        <v>5</v>
      </c>
      <c r="C15" s="85">
        <v>6</v>
      </c>
      <c r="D15" s="85">
        <f>'External Factors'!K22</f>
        <v>6</v>
      </c>
      <c r="E15" s="85">
        <v>5</v>
      </c>
      <c r="F15" s="85">
        <v>5</v>
      </c>
      <c r="G15" s="119">
        <f t="shared" si="0"/>
        <v>21</v>
      </c>
      <c r="H15" s="120">
        <f t="shared" si="1"/>
        <v>1.0454545454545454</v>
      </c>
      <c r="I15" s="119">
        <f t="shared" si="2"/>
        <v>22</v>
      </c>
      <c r="J15" s="121">
        <f t="shared" si="3"/>
        <v>1.0434782608695652</v>
      </c>
      <c r="K15" s="119">
        <f t="shared" si="4"/>
        <v>16</v>
      </c>
      <c r="L15" s="120">
        <f t="shared" si="5"/>
        <v>1</v>
      </c>
    </row>
    <row r="16" spans="1:18" ht="14" x14ac:dyDescent="0.3">
      <c r="A16" s="108"/>
      <c r="B16" s="83">
        <f>'Wage Adjuster'!F35</f>
        <v>6</v>
      </c>
      <c r="C16" s="85">
        <v>6</v>
      </c>
      <c r="D16" s="85">
        <f>'External Factors'!N22</f>
        <v>6</v>
      </c>
      <c r="E16" s="85">
        <v>4</v>
      </c>
      <c r="F16" s="85">
        <v>5</v>
      </c>
      <c r="G16" s="119">
        <f t="shared" si="0"/>
        <v>21</v>
      </c>
      <c r="H16" s="120">
        <f t="shared" si="1"/>
        <v>1.0454545454545454</v>
      </c>
      <c r="I16" s="119">
        <f t="shared" si="2"/>
        <v>22</v>
      </c>
      <c r="J16" s="121">
        <f t="shared" si="3"/>
        <v>1.0434782608695652</v>
      </c>
      <c r="K16" s="119">
        <f t="shared" si="4"/>
        <v>15</v>
      </c>
      <c r="L16" s="120">
        <f t="shared" si="5"/>
        <v>1.0625</v>
      </c>
    </row>
    <row r="17" spans="1:18" ht="14" x14ac:dyDescent="0.3">
      <c r="A17" s="108"/>
      <c r="B17" s="83">
        <f>'Wage Adjuster'!F36</f>
        <v>6</v>
      </c>
      <c r="C17" s="85">
        <v>6</v>
      </c>
      <c r="D17" s="85">
        <f>'External Factors'!O22</f>
        <v>6</v>
      </c>
      <c r="E17" s="85">
        <v>5</v>
      </c>
      <c r="F17" s="85">
        <v>5</v>
      </c>
      <c r="G17" s="119">
        <f t="shared" si="0"/>
        <v>22</v>
      </c>
      <c r="H17" s="120">
        <f t="shared" si="1"/>
        <v>1</v>
      </c>
      <c r="I17" s="119">
        <f t="shared" si="2"/>
        <v>23</v>
      </c>
      <c r="J17" s="121">
        <f t="shared" si="3"/>
        <v>1</v>
      </c>
      <c r="K17" s="119">
        <f t="shared" si="4"/>
        <v>16</v>
      </c>
      <c r="L17" s="120">
        <f t="shared" si="5"/>
        <v>1</v>
      </c>
    </row>
    <row r="18" spans="1:18" ht="14" x14ac:dyDescent="0.3">
      <c r="A18" s="108"/>
      <c r="B18" s="83">
        <f>'Wage Adjuster'!F37</f>
        <v>6</v>
      </c>
      <c r="C18" s="85">
        <v>6</v>
      </c>
      <c r="D18" s="85">
        <f>'External Factors'!M22</f>
        <v>6</v>
      </c>
      <c r="E18" s="85">
        <v>5</v>
      </c>
      <c r="F18" s="85">
        <v>5</v>
      </c>
      <c r="G18" s="119">
        <f t="shared" si="0"/>
        <v>22</v>
      </c>
      <c r="H18" s="120">
        <f t="shared" si="1"/>
        <v>1</v>
      </c>
      <c r="I18" s="119">
        <f t="shared" si="2"/>
        <v>23</v>
      </c>
      <c r="J18" s="121">
        <f t="shared" si="3"/>
        <v>1</v>
      </c>
      <c r="K18" s="119">
        <f t="shared" si="4"/>
        <v>16</v>
      </c>
      <c r="L18" s="120">
        <f t="shared" si="5"/>
        <v>1</v>
      </c>
    </row>
    <row r="19" spans="1:18" ht="14" x14ac:dyDescent="0.3">
      <c r="A19" s="123"/>
      <c r="B19" s="83">
        <f>'Wage Adjuster'!F38</f>
        <v>6</v>
      </c>
      <c r="C19" s="89">
        <v>5</v>
      </c>
      <c r="D19" s="89">
        <f>'External Factors'!Q22</f>
        <v>5</v>
      </c>
      <c r="E19" s="89">
        <v>4</v>
      </c>
      <c r="F19" s="89">
        <v>4</v>
      </c>
      <c r="G19" s="119">
        <f t="shared" si="0"/>
        <v>19</v>
      </c>
      <c r="H19" s="120">
        <f t="shared" si="1"/>
        <v>1.1363636363636362</v>
      </c>
      <c r="I19" s="119">
        <f t="shared" si="2"/>
        <v>20</v>
      </c>
      <c r="J19" s="121">
        <f t="shared" si="3"/>
        <v>1.1304347826086956</v>
      </c>
      <c r="K19" s="119">
        <f t="shared" si="4"/>
        <v>13</v>
      </c>
      <c r="L19" s="120">
        <f t="shared" si="5"/>
        <v>1.1875</v>
      </c>
    </row>
    <row r="20" spans="1:18" ht="14" x14ac:dyDescent="0.3">
      <c r="A20" s="126" t="s">
        <v>23</v>
      </c>
      <c r="B20" s="127">
        <f>'Wage Adjuster'!F39</f>
        <v>6</v>
      </c>
      <c r="C20" s="92">
        <v>6</v>
      </c>
      <c r="D20" s="92">
        <f>'External Factors'!B22</f>
        <v>6</v>
      </c>
      <c r="E20" s="92">
        <v>5</v>
      </c>
      <c r="F20" s="92">
        <v>5</v>
      </c>
      <c r="G20" s="128">
        <f t="shared" si="0"/>
        <v>22</v>
      </c>
      <c r="H20" s="129">
        <f t="shared" si="1"/>
        <v>1</v>
      </c>
      <c r="I20" s="128">
        <f t="shared" si="2"/>
        <v>23</v>
      </c>
      <c r="J20" s="130">
        <f>I20/I20</f>
        <v>1</v>
      </c>
      <c r="K20" s="128">
        <f t="shared" si="4"/>
        <v>16</v>
      </c>
      <c r="L20" s="130">
        <f>K20/K20</f>
        <v>1</v>
      </c>
    </row>
    <row r="21" spans="1:18" ht="14" x14ac:dyDescent="0.3">
      <c r="A21" s="191" t="s">
        <v>103</v>
      </c>
      <c r="B21" s="192"/>
      <c r="C21" s="192"/>
      <c r="D21" s="192"/>
      <c r="E21" s="192"/>
      <c r="F21" s="189"/>
      <c r="G21" s="131"/>
      <c r="H21" s="132">
        <f>(SUM(H5:H20)-H18)/16</f>
        <v>0.98579545454545459</v>
      </c>
      <c r="I21" s="131"/>
      <c r="J21" s="132">
        <f>(SUM(J5:J20)-J18)/16</f>
        <v>0.98913043478260843</v>
      </c>
      <c r="K21" s="131"/>
      <c r="L21" s="132">
        <f>(SUM(L5:L20)-L18)/16</f>
        <v>0.984375</v>
      </c>
    </row>
    <row r="22" spans="1:18" ht="15.75" customHeight="1" x14ac:dyDescent="0.3"/>
    <row r="23" spans="1:18" ht="15.75" customHeight="1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5.75" customHeight="1" x14ac:dyDescent="0.3">
      <c r="A24" s="27" t="s">
        <v>104</v>
      </c>
      <c r="B24" s="27"/>
      <c r="C24" s="133">
        <f>H11</f>
        <v>1</v>
      </c>
      <c r="D24" s="133">
        <f>H12</f>
        <v>1.0909090909090908</v>
      </c>
      <c r="E24" s="133">
        <f>H5</f>
        <v>1.0909090909090908</v>
      </c>
      <c r="F24" s="133">
        <f>H6</f>
        <v>1.1363636363636362</v>
      </c>
      <c r="G24" s="133">
        <f>H7</f>
        <v>1</v>
      </c>
      <c r="H24" s="133"/>
      <c r="I24" s="133">
        <f>H13</f>
        <v>1.1363636363636362</v>
      </c>
      <c r="J24" s="133">
        <f>H9</f>
        <v>1.0454545454545454</v>
      </c>
      <c r="K24" s="133">
        <f>H10</f>
        <v>1.0454545454545454</v>
      </c>
      <c r="L24" s="133">
        <f>H15</f>
        <v>1.0454545454545454</v>
      </c>
      <c r="M24" s="133">
        <f>H14</f>
        <v>1.0454545454545454</v>
      </c>
      <c r="N24" s="133">
        <f>H18</f>
        <v>1</v>
      </c>
      <c r="O24" s="133">
        <f>H16</f>
        <v>1.0454545454545454</v>
      </c>
      <c r="P24" s="133">
        <f>H17</f>
        <v>1</v>
      </c>
      <c r="Q24" s="133">
        <f>H8</f>
        <v>0.95454545454545459</v>
      </c>
      <c r="R24" s="133">
        <f>H19</f>
        <v>1.1363636363636362</v>
      </c>
    </row>
    <row r="25" spans="1:18" ht="15.75" customHeight="1" x14ac:dyDescent="0.3">
      <c r="A25" s="27" t="s">
        <v>105</v>
      </c>
      <c r="B25" s="27"/>
      <c r="C25" s="133">
        <f>J11</f>
        <v>1</v>
      </c>
      <c r="D25" s="133">
        <f>J12</f>
        <v>1.1739130434782608</v>
      </c>
      <c r="E25" s="133">
        <f>J5</f>
        <v>1.0434782608695652</v>
      </c>
      <c r="F25" s="133">
        <f>J6</f>
        <v>1.1304347826086956</v>
      </c>
      <c r="G25" s="133">
        <f>J7</f>
        <v>1.0434782608695652</v>
      </c>
      <c r="H25" s="133"/>
      <c r="I25" s="133">
        <f>J13</f>
        <v>1.1304347826086956</v>
      </c>
      <c r="J25" s="133">
        <f>J9</f>
        <v>1.0434782608695652</v>
      </c>
      <c r="K25" s="133">
        <f>J10</f>
        <v>1</v>
      </c>
      <c r="L25" s="133">
        <f>J15</f>
        <v>1.0434782608695652</v>
      </c>
      <c r="M25" s="133">
        <f>J14</f>
        <v>1.0434782608695652</v>
      </c>
      <c r="N25" s="133">
        <f>J18</f>
        <v>1</v>
      </c>
      <c r="O25" s="133">
        <f>J16</f>
        <v>1.0434782608695652</v>
      </c>
      <c r="P25" s="133">
        <f>J17</f>
        <v>1</v>
      </c>
      <c r="Q25" s="133">
        <f>J8</f>
        <v>1</v>
      </c>
      <c r="R25" s="133">
        <f>J19</f>
        <v>1.1304347826086956</v>
      </c>
    </row>
    <row r="26" spans="1:18" ht="15.75" customHeight="1" x14ac:dyDescent="0.3">
      <c r="A26" s="27" t="s">
        <v>106</v>
      </c>
      <c r="B26" s="27"/>
      <c r="C26" s="133">
        <f>L11</f>
        <v>1</v>
      </c>
      <c r="D26" s="133">
        <f>L12</f>
        <v>1.0625</v>
      </c>
      <c r="E26" s="133">
        <f>L5</f>
        <v>1.125</v>
      </c>
      <c r="F26" s="133">
        <f>L6</f>
        <v>1.125</v>
      </c>
      <c r="G26" s="133">
        <f>L7</f>
        <v>1</v>
      </c>
      <c r="H26" s="133"/>
      <c r="I26" s="133">
        <f>L13</f>
        <v>1.1875</v>
      </c>
      <c r="J26" s="133">
        <f>L9</f>
        <v>1.0625</v>
      </c>
      <c r="K26" s="133">
        <f>L10</f>
        <v>1</v>
      </c>
      <c r="L26" s="133">
        <f>L15</f>
        <v>1</v>
      </c>
      <c r="M26" s="133">
        <f>L14</f>
        <v>1</v>
      </c>
      <c r="N26" s="133">
        <f>L18</f>
        <v>1</v>
      </c>
      <c r="O26" s="133">
        <f>L16</f>
        <v>1.0625</v>
      </c>
      <c r="P26" s="133">
        <f>L17</f>
        <v>1</v>
      </c>
      <c r="Q26" s="133">
        <f>L8</f>
        <v>0.9375</v>
      </c>
      <c r="R26" s="133">
        <f>L19</f>
        <v>1.1875</v>
      </c>
    </row>
    <row r="27" spans="1:18" ht="15.75" customHeight="1" x14ac:dyDescent="0.3"/>
    <row r="28" spans="1:18" ht="15.75" customHeight="1" x14ac:dyDescent="0.3"/>
    <row r="29" spans="1:18" ht="15.75" customHeight="1" x14ac:dyDescent="0.3"/>
    <row r="30" spans="1:18" ht="15.75" customHeight="1" x14ac:dyDescent="0.3"/>
    <row r="31" spans="1:18" ht="15.75" customHeight="1" x14ac:dyDescent="0.3"/>
    <row r="32" spans="1:1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11">
    <mergeCell ref="G3:H3"/>
    <mergeCell ref="I3:J3"/>
    <mergeCell ref="A21:F21"/>
    <mergeCell ref="A1:R1"/>
    <mergeCell ref="A3:A4"/>
    <mergeCell ref="B3:B4"/>
    <mergeCell ref="C3:C4"/>
    <mergeCell ref="D3:D4"/>
    <mergeCell ref="E3:E4"/>
    <mergeCell ref="F3:F4"/>
    <mergeCell ref="K3:L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Unit Costs</vt:lpstr>
      <vt:lpstr>Cost Components</vt:lpstr>
      <vt:lpstr>External Factors</vt:lpstr>
      <vt:lpstr>Difficulty Factors 1</vt:lpstr>
      <vt:lpstr>Wage Adjuster</vt:lpstr>
      <vt:lpstr>Difficulty Factors 2</vt:lpstr>
      <vt:lpstr>Hr_Wk</vt:lpstr>
      <vt:lpstr>US_to_Can</vt:lpstr>
      <vt:lpstr>Wk_Yr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ShayneT</cp:lastModifiedBy>
  <dcterms:modified xsi:type="dcterms:W3CDTF">2020-06-05T20:22:47Z</dcterms:modified>
</cp:coreProperties>
</file>