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585" yWindow="-15" windowWidth="4800" windowHeight="12000"/>
  </bookViews>
  <sheets>
    <sheet name="UPDATED App.2-M_Regulatory_Cost" sheetId="1" r:id="rId1"/>
  </sheets>
  <calcPr calcId="145621"/>
</workbook>
</file>

<file path=xl/calcChain.xml><?xml version="1.0" encoding="utf-8"?>
<calcChain xmlns="http://schemas.openxmlformats.org/spreadsheetml/2006/main">
  <c r="M15" i="1" l="1"/>
  <c r="K15" i="1"/>
  <c r="K76" i="1"/>
  <c r="L76" i="1"/>
  <c r="C81" i="1"/>
  <c r="I76" i="1"/>
  <c r="G76" i="1"/>
  <c r="F76" i="1"/>
  <c r="D78" i="1" l="1"/>
  <c r="L77" i="1"/>
  <c r="C82" i="1" s="1"/>
  <c r="L78" i="1" s="1"/>
  <c r="J77" i="1"/>
  <c r="M77" i="1" s="1"/>
  <c r="I77" i="1"/>
  <c r="H77" i="1"/>
  <c r="G77" i="1"/>
  <c r="F77" i="1"/>
  <c r="E77" i="1"/>
  <c r="D77" i="1"/>
  <c r="M76" i="1"/>
  <c r="J76" i="1"/>
  <c r="J78" i="1" s="1"/>
  <c r="M78" i="1" s="1"/>
  <c r="H76" i="1"/>
  <c r="H78" i="1" s="1"/>
  <c r="G78" i="1"/>
  <c r="F78" i="1"/>
  <c r="E76" i="1"/>
  <c r="E78" i="1" s="1"/>
  <c r="D76" i="1"/>
  <c r="M75" i="1"/>
  <c r="K75" i="1"/>
  <c r="M74" i="1"/>
  <c r="K74" i="1"/>
  <c r="M73" i="1"/>
  <c r="K73" i="1"/>
  <c r="M72" i="1"/>
  <c r="K72" i="1"/>
  <c r="M71" i="1"/>
  <c r="K71" i="1"/>
  <c r="M70" i="1"/>
  <c r="K70" i="1"/>
  <c r="M69" i="1"/>
  <c r="K69" i="1"/>
  <c r="M68" i="1"/>
  <c r="K68" i="1"/>
  <c r="M67" i="1"/>
  <c r="K67" i="1"/>
  <c r="M66" i="1"/>
  <c r="K66" i="1"/>
  <c r="M65" i="1"/>
  <c r="K65" i="1"/>
  <c r="M64" i="1"/>
  <c r="K64" i="1"/>
  <c r="M63" i="1"/>
  <c r="K63" i="1"/>
  <c r="M62" i="1"/>
  <c r="K62" i="1"/>
  <c r="M61" i="1"/>
  <c r="K61" i="1"/>
  <c r="M60" i="1"/>
  <c r="K60" i="1"/>
  <c r="M59" i="1"/>
  <c r="K59" i="1"/>
  <c r="M58" i="1"/>
  <c r="K58" i="1"/>
  <c r="M57" i="1"/>
  <c r="K57" i="1"/>
  <c r="M56" i="1"/>
  <c r="K56" i="1"/>
  <c r="M55" i="1"/>
  <c r="K55" i="1"/>
  <c r="M54" i="1"/>
  <c r="K54" i="1"/>
  <c r="M53" i="1"/>
  <c r="K53" i="1"/>
  <c r="M52" i="1"/>
  <c r="K52" i="1"/>
  <c r="M51" i="1"/>
  <c r="K51" i="1"/>
  <c r="M50" i="1"/>
  <c r="K50" i="1"/>
  <c r="M49" i="1"/>
  <c r="K49" i="1"/>
  <c r="M48" i="1"/>
  <c r="K48" i="1"/>
  <c r="M47" i="1"/>
  <c r="K47" i="1"/>
  <c r="M46" i="1"/>
  <c r="K46" i="1"/>
  <c r="M44" i="1"/>
  <c r="K44" i="1"/>
  <c r="M43" i="1"/>
  <c r="K43" i="1"/>
  <c r="M42" i="1"/>
  <c r="K42" i="1"/>
  <c r="M41" i="1"/>
  <c r="K41" i="1"/>
  <c r="M40" i="1"/>
  <c r="K40" i="1"/>
  <c r="M39" i="1"/>
  <c r="K39" i="1"/>
  <c r="M38" i="1"/>
  <c r="K38" i="1"/>
  <c r="M37" i="1"/>
  <c r="K37" i="1"/>
  <c r="M36" i="1"/>
  <c r="K36" i="1"/>
  <c r="M35" i="1"/>
  <c r="K35" i="1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I78" i="1" l="1"/>
  <c r="K78" i="1" s="1"/>
  <c r="K77" i="1"/>
</calcChain>
</file>

<file path=xl/sharedStrings.xml><?xml version="1.0" encoding="utf-8"?>
<sst xmlns="http://schemas.openxmlformats.org/spreadsheetml/2006/main" count="71" uniqueCount="60">
  <si>
    <t>TO BE UPDATED AT THE DRAFT RATE ORDER STAGE</t>
  </si>
  <si>
    <t>UPDATED - Appendix 2-M</t>
  </si>
  <si>
    <t>Regulatory Cost Schedule</t>
  </si>
  <si>
    <t>Regulatory Cost Category</t>
  </si>
  <si>
    <t>USoA Account</t>
  </si>
  <si>
    <t>USoA Account Balance</t>
  </si>
  <si>
    <t>Last Rebasing Year (2016 OEB Approved)</t>
  </si>
  <si>
    <t>Last Rebasing Year (2016 Actual)</t>
  </si>
  <si>
    <t>2017 Actual</t>
  </si>
  <si>
    <t>2018 Actual</t>
  </si>
  <si>
    <t>2019 Actual</t>
  </si>
  <si>
    <t>2020 Bridge Year</t>
  </si>
  <si>
    <t>Annual % Change</t>
  </si>
  <si>
    <t>2021 Test Year</t>
  </si>
  <si>
    <t>(A)</t>
  </si>
  <si>
    <t>(B)</t>
  </si>
  <si>
    <t>(C )</t>
  </si>
  <si>
    <t>(D)</t>
  </si>
  <si>
    <t>(E)</t>
  </si>
  <si>
    <t>(F)</t>
  </si>
  <si>
    <t>(G)</t>
  </si>
  <si>
    <t>(H)=[(G)-(F)]/(F)</t>
  </si>
  <si>
    <t>(I)</t>
  </si>
  <si>
    <t>(J) = [(I)-(G)]/(G)</t>
  </si>
  <si>
    <t>Regulatory Costs (Ongoing)</t>
  </si>
  <si>
    <t>OEB Annual Assessment</t>
  </si>
  <si>
    <t>5655</t>
  </si>
  <si>
    <t>OEB Section 30 Costs (OEB-initiated)</t>
  </si>
  <si>
    <t>5655/5620</t>
  </si>
  <si>
    <t>Expert Witness costs for regulatory matters</t>
  </si>
  <si>
    <t>Legal costs for regulatory matters</t>
  </si>
  <si>
    <t>Consultants' costs for regulatory matters</t>
  </si>
  <si>
    <t>5630</t>
  </si>
  <si>
    <t>Operating expenses associated with staff resources allocated to regulatory matters</t>
  </si>
  <si>
    <r>
      <t xml:space="preserve">Operating expenses associated with other resources allocated to regulatory matters </t>
    </r>
    <r>
      <rPr>
        <vertAlign val="superscript"/>
        <sz val="10"/>
        <rFont val="Arial"/>
        <family val="2"/>
      </rPr>
      <t>1</t>
    </r>
  </si>
  <si>
    <t>Other regulatory agency fees or assessments</t>
  </si>
  <si>
    <t>Any other costs for regulatory matters (please define)</t>
  </si>
  <si>
    <t>Intervenor costs</t>
  </si>
  <si>
    <t>Include other items in green cells, as applicable</t>
  </si>
  <si>
    <t>Regulatory Costs (One-Time)</t>
  </si>
  <si>
    <t>Expert Witness costs</t>
  </si>
  <si>
    <t>Legal costs</t>
  </si>
  <si>
    <t>Consultants' costs</t>
  </si>
  <si>
    <t>Incremental operating expenses associated with staff resources allocated to this application.</t>
  </si>
  <si>
    <r>
      <t xml:space="preserve">Incremental operating expenses associated with other resources allocated to this application. </t>
    </r>
    <r>
      <rPr>
        <vertAlign val="superscript"/>
        <sz val="10"/>
        <rFont val="Arial"/>
        <family val="2"/>
      </rPr>
      <t>1</t>
    </r>
  </si>
  <si>
    <t>OEB Section 30 Costs (application-related)</t>
  </si>
  <si>
    <r>
      <t xml:space="preserve">Sub-total - Ongoing Costs </t>
    </r>
    <r>
      <rPr>
        <vertAlign val="superscript"/>
        <sz val="10"/>
        <rFont val="Arial"/>
        <family val="2"/>
      </rPr>
      <t>2</t>
    </r>
  </si>
  <si>
    <r>
      <t xml:space="preserve">Sub-total - One-time Costs </t>
    </r>
    <r>
      <rPr>
        <vertAlign val="superscript"/>
        <sz val="10"/>
        <rFont val="Arial"/>
        <family val="2"/>
      </rPr>
      <t>3</t>
    </r>
  </si>
  <si>
    <t>Total</t>
  </si>
  <si>
    <t>Application-Related One-Time Costs</t>
  </si>
  <si>
    <t>Total One-Time Costs Related to Application to be Amortized over IRM Period</t>
  </si>
  <si>
    <t>1/5 of Total One-Time Costs</t>
  </si>
  <si>
    <t>Notes:</t>
  </si>
  <si>
    <t>1</t>
  </si>
  <si>
    <t>Please identify the resources involved.</t>
  </si>
  <si>
    <t>2</t>
  </si>
  <si>
    <t>Sum of all ongoing costs.</t>
  </si>
  <si>
    <t>3</t>
  </si>
  <si>
    <t>Sum of all one-time costs related to this application.</t>
  </si>
  <si>
    <t>Hydro Ottawa Limited
EB-2019-0261
Interrogatory Response
IRR OEB-181
Attachment A
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</si>
</sst>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_-;\-&quot;$&quot;* #,##0_-;_-&quot;$&quot;* &quot;-&quot;??_-;_-@"/>
  </numFmts>
  <fonts count="9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FFF2CC"/>
        <bgColor rgb="FFFFF2CC"/>
      </patternFill>
    </fill>
    <fill>
      <patternFill patternType="solid">
        <fgColor rgb="FFBFBFBF"/>
        <bgColor rgb="FFBFBFBF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quotePrefix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top"/>
    </xf>
    <xf numFmtId="0" fontId="1" fillId="0" borderId="7" xfId="0" applyFont="1" applyBorder="1" applyAlignment="1">
      <alignment vertical="top" wrapText="1"/>
    </xf>
    <xf numFmtId="0" fontId="1" fillId="2" borderId="7" xfId="0" quotePrefix="1" applyFont="1" applyFill="1" applyBorder="1" applyAlignment="1">
      <alignment horizontal="center" vertical="top"/>
    </xf>
    <xf numFmtId="3" fontId="1" fillId="2" borderId="7" xfId="0" applyNumberFormat="1" applyFont="1" applyFill="1" applyBorder="1" applyAlignment="1">
      <alignment vertical="top"/>
    </xf>
    <xf numFmtId="3" fontId="1" fillId="2" borderId="7" xfId="0" applyNumberFormat="1" applyFont="1" applyFill="1" applyBorder="1" applyAlignment="1">
      <alignment vertical="top"/>
    </xf>
    <xf numFmtId="3" fontId="1" fillId="3" borderId="7" xfId="0" applyNumberFormat="1" applyFont="1" applyFill="1" applyBorder="1" applyAlignment="1">
      <alignment vertical="top"/>
    </xf>
    <xf numFmtId="10" fontId="1" fillId="3" borderId="7" xfId="0" applyNumberFormat="1" applyFont="1" applyFill="1" applyBorder="1" applyAlignment="1">
      <alignment vertical="top"/>
    </xf>
    <xf numFmtId="10" fontId="1" fillId="0" borderId="8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3" fontId="1" fillId="2" borderId="7" xfId="0" applyNumberFormat="1" applyFont="1" applyFill="1" applyBorder="1" applyAlignment="1">
      <alignment horizontal="center" vertical="top"/>
    </xf>
    <xf numFmtId="10" fontId="1" fillId="0" borderId="7" xfId="0" applyNumberFormat="1" applyFont="1" applyBorder="1" applyAlignment="1">
      <alignment vertical="top"/>
    </xf>
    <xf numFmtId="3" fontId="1" fillId="3" borderId="7" xfId="0" applyNumberFormat="1" applyFont="1" applyFill="1" applyBorder="1" applyAlignment="1">
      <alignment vertical="top"/>
    </xf>
    <xf numFmtId="0" fontId="1" fillId="0" borderId="10" xfId="0" applyFont="1" applyBorder="1" applyAlignment="1">
      <alignment vertical="top" wrapText="1"/>
    </xf>
    <xf numFmtId="0" fontId="1" fillId="2" borderId="11" xfId="0" applyFont="1" applyFill="1" applyBorder="1" applyAlignment="1">
      <alignment vertical="top"/>
    </xf>
    <xf numFmtId="3" fontId="1" fillId="2" borderId="11" xfId="0" applyNumberFormat="1" applyFont="1" applyFill="1" applyBorder="1" applyAlignment="1">
      <alignment vertical="top"/>
    </xf>
    <xf numFmtId="0" fontId="1" fillId="0" borderId="10" xfId="0" applyFont="1" applyBorder="1" applyAlignment="1">
      <alignment vertical="top"/>
    </xf>
    <xf numFmtId="164" fontId="1" fillId="0" borderId="10" xfId="0" applyNumberFormat="1" applyFont="1" applyBorder="1" applyAlignment="1">
      <alignment vertical="top"/>
    </xf>
    <xf numFmtId="0" fontId="2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3" fontId="1" fillId="2" borderId="11" xfId="0" applyNumberFormat="1" applyFont="1" applyFill="1" applyBorder="1" applyAlignment="1">
      <alignment vertical="top"/>
    </xf>
    <xf numFmtId="0" fontId="1" fillId="2" borderId="17" xfId="0" applyFont="1" applyFill="1" applyBorder="1" applyAlignment="1">
      <alignment vertical="top"/>
    </xf>
    <xf numFmtId="3" fontId="1" fillId="2" borderId="17" xfId="0" applyNumberFormat="1" applyFont="1" applyFill="1" applyBorder="1" applyAlignment="1">
      <alignment vertical="top"/>
    </xf>
    <xf numFmtId="10" fontId="1" fillId="0" borderId="17" xfId="0" applyNumberFormat="1" applyFont="1" applyBorder="1" applyAlignment="1">
      <alignment vertical="top"/>
    </xf>
    <xf numFmtId="10" fontId="1" fillId="0" borderId="18" xfId="0" applyNumberFormat="1" applyFont="1" applyBorder="1" applyAlignment="1">
      <alignment vertical="top"/>
    </xf>
    <xf numFmtId="0" fontId="1" fillId="0" borderId="19" xfId="0" applyFont="1" applyBorder="1" applyAlignment="1">
      <alignment vertical="top" wrapText="1"/>
    </xf>
    <xf numFmtId="0" fontId="1" fillId="4" borderId="20" xfId="0" applyFont="1" applyFill="1" applyBorder="1" applyAlignment="1">
      <alignment vertical="top"/>
    </xf>
    <xf numFmtId="164" fontId="1" fillId="0" borderId="19" xfId="0" applyNumberFormat="1" applyFont="1" applyBorder="1" applyAlignment="1">
      <alignment vertical="top"/>
    </xf>
    <xf numFmtId="164" fontId="1" fillId="3" borderId="19" xfId="0" applyNumberFormat="1" applyFont="1" applyFill="1" applyBorder="1" applyAlignment="1">
      <alignment vertical="top"/>
    </xf>
    <xf numFmtId="10" fontId="1" fillId="3" borderId="19" xfId="0" applyNumberFormat="1" applyFont="1" applyFill="1" applyBorder="1" applyAlignment="1">
      <alignment vertical="top"/>
    </xf>
    <xf numFmtId="0" fontId="1" fillId="0" borderId="21" xfId="0" applyFont="1" applyBorder="1" applyAlignment="1">
      <alignment vertical="top" wrapText="1"/>
    </xf>
    <xf numFmtId="0" fontId="1" fillId="4" borderId="21" xfId="0" applyFont="1" applyFill="1" applyBorder="1" applyAlignment="1">
      <alignment vertical="top"/>
    </xf>
    <xf numFmtId="164" fontId="1" fillId="0" borderId="21" xfId="0" applyNumberFormat="1" applyFont="1" applyBorder="1" applyAlignment="1">
      <alignment vertical="top"/>
    </xf>
    <xf numFmtId="10" fontId="1" fillId="0" borderId="21" xfId="0" applyNumberFormat="1" applyFont="1" applyBorder="1" applyAlignment="1">
      <alignment vertical="top"/>
    </xf>
    <xf numFmtId="0" fontId="2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1" fillId="4" borderId="24" xfId="0" applyFont="1" applyFill="1" applyBorder="1" applyAlignment="1">
      <alignment vertical="top"/>
    </xf>
    <xf numFmtId="164" fontId="1" fillId="0" borderId="23" xfId="0" applyNumberFormat="1" applyFont="1" applyBorder="1" applyAlignment="1">
      <alignment vertical="top"/>
    </xf>
    <xf numFmtId="164" fontId="1" fillId="3" borderId="23" xfId="0" applyNumberFormat="1" applyFont="1" applyFill="1" applyBorder="1" applyAlignment="1">
      <alignment vertical="top"/>
    </xf>
    <xf numFmtId="10" fontId="1" fillId="3" borderId="23" xfId="0" applyNumberFormat="1" applyFont="1" applyFill="1" applyBorder="1" applyAlignment="1">
      <alignment vertical="top"/>
    </xf>
    <xf numFmtId="0" fontId="2" fillId="0" borderId="25" xfId="0" applyFont="1" applyBorder="1"/>
    <xf numFmtId="0" fontId="2" fillId="0" borderId="26" xfId="0" applyFont="1" applyBorder="1" applyAlignment="1">
      <alignment horizontal="center"/>
    </xf>
    <xf numFmtId="0" fontId="2" fillId="0" borderId="0" xfId="0" applyFont="1"/>
    <xf numFmtId="0" fontId="1" fillId="0" borderId="27" xfId="0" applyFont="1" applyBorder="1" applyAlignment="1">
      <alignment horizontal="left" wrapText="1"/>
    </xf>
    <xf numFmtId="164" fontId="1" fillId="0" borderId="28" xfId="0" applyNumberFormat="1" applyFont="1" applyBorder="1"/>
    <xf numFmtId="0" fontId="1" fillId="0" borderId="29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right" vertical="center"/>
    </xf>
    <xf numFmtId="0" fontId="7" fillId="0" borderId="0" xfId="0" quotePrefix="1" applyFont="1" applyAlignment="1">
      <alignment horizontal="center"/>
    </xf>
    <xf numFmtId="10" fontId="1" fillId="0" borderId="7" xfId="0" applyNumberFormat="1" applyFont="1" applyFill="1" applyBorder="1" applyAlignment="1">
      <alignment vertical="top"/>
    </xf>
    <xf numFmtId="164" fontId="1" fillId="3" borderId="30" xfId="0" applyNumberFormat="1" applyFont="1" applyFill="1" applyBorder="1" applyAlignment="1">
      <alignment vertical="top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12" xfId="0" quotePrefix="1" applyFont="1" applyBorder="1" applyAlignment="1">
      <alignment horizontal="center"/>
    </xf>
    <xf numFmtId="0" fontId="5" fillId="0" borderId="13" xfId="0" applyFont="1" applyBorder="1"/>
    <xf numFmtId="0" fontId="4" fillId="0" borderId="0" xfId="0" applyFont="1" applyAlignment="1">
      <alignment horizontal="center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5" fillId="0" borderId="2" xfId="0" applyFont="1" applyBorder="1"/>
    <xf numFmtId="0" fontId="1" fillId="0" borderId="5" xfId="0" quotePrefix="1" applyFont="1" applyBorder="1" applyAlignment="1">
      <alignment horizontal="center"/>
    </xf>
    <xf numFmtId="0" fontId="5" fillId="0" borderId="6" xfId="0" applyFont="1" applyBorder="1"/>
    <xf numFmtId="0" fontId="2" fillId="0" borderId="5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A1C7"/>
    <pageSetUpPr fitToPage="1"/>
  </sheetPr>
  <dimension ref="A1:AB999"/>
  <sheetViews>
    <sheetView showGridLines="0" tabSelected="1" workbookViewId="0">
      <selection activeCell="M7" sqref="M7"/>
    </sheetView>
  </sheetViews>
  <sheetFormatPr defaultColWidth="14.42578125" defaultRowHeight="15.75" customHeight="1" x14ac:dyDescent="0.2"/>
  <cols>
    <col min="1" max="1" width="4.42578125" customWidth="1"/>
    <col min="2" max="2" width="40.5703125" customWidth="1"/>
    <col min="3" max="3" width="17.5703125" customWidth="1"/>
    <col min="4" max="4" width="15.5703125" customWidth="1"/>
    <col min="5" max="10" width="13.5703125" customWidth="1"/>
    <col min="11" max="11" width="17" customWidth="1"/>
    <col min="12" max="12" width="12.5703125" customWidth="1"/>
    <col min="13" max="13" width="15.5703125" customWidth="1"/>
    <col min="14" max="14" width="10.5703125" customWidth="1"/>
    <col min="15" max="28" width="9.42578125" customWidth="1"/>
  </cols>
  <sheetData>
    <row r="1" spans="1:28" ht="12.75" customHeight="1" x14ac:dyDescent="0.2">
      <c r="A1" s="65" t="s">
        <v>59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2.5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5.75" customHeight="1" x14ac:dyDescent="0.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customHeight="1" x14ac:dyDescent="0.25">
      <c r="A4" s="2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2.75" customHeight="1" x14ac:dyDescent="0.25">
      <c r="A5" s="1"/>
      <c r="B5" s="1"/>
      <c r="C5" s="1"/>
      <c r="D5" s="3"/>
      <c r="E5" s="4"/>
      <c r="F5" s="4"/>
      <c r="G5" s="4"/>
      <c r="H5" s="1"/>
      <c r="I5" s="1"/>
      <c r="J5" s="1"/>
      <c r="K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2.75" customHeight="1" x14ac:dyDescent="0.25">
      <c r="A8" s="69" t="s">
        <v>1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2.75" customHeight="1" x14ac:dyDescent="0.25">
      <c r="A9" s="69" t="s">
        <v>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2.75" customHeight="1" x14ac:dyDescent="0.2">
      <c r="A12" s="71" t="s">
        <v>3</v>
      </c>
      <c r="B12" s="72"/>
      <c r="C12" s="5" t="s">
        <v>4</v>
      </c>
      <c r="D12" s="5" t="s">
        <v>5</v>
      </c>
      <c r="E12" s="6" t="s">
        <v>6</v>
      </c>
      <c r="F12" s="7" t="s">
        <v>7</v>
      </c>
      <c r="G12" s="7" t="s">
        <v>8</v>
      </c>
      <c r="H12" s="6" t="s">
        <v>9</v>
      </c>
      <c r="I12" s="7" t="s">
        <v>10</v>
      </c>
      <c r="J12" s="6" t="s">
        <v>11</v>
      </c>
      <c r="K12" s="5" t="s">
        <v>12</v>
      </c>
      <c r="L12" s="6" t="s">
        <v>13</v>
      </c>
      <c r="M12" s="8" t="s">
        <v>12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2.75" customHeight="1" x14ac:dyDescent="0.2">
      <c r="A13" s="73" t="s">
        <v>14</v>
      </c>
      <c r="B13" s="74"/>
      <c r="C13" s="9" t="s">
        <v>15</v>
      </c>
      <c r="D13" s="9" t="s">
        <v>16</v>
      </c>
      <c r="E13" s="9" t="s">
        <v>17</v>
      </c>
      <c r="F13" s="9" t="s">
        <v>18</v>
      </c>
      <c r="G13" s="10"/>
      <c r="H13" s="10"/>
      <c r="I13" s="9" t="s">
        <v>19</v>
      </c>
      <c r="J13" s="9" t="s">
        <v>20</v>
      </c>
      <c r="K13" s="9" t="s">
        <v>21</v>
      </c>
      <c r="L13" s="9" t="s">
        <v>22</v>
      </c>
      <c r="M13" s="11" t="s">
        <v>23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2.75" customHeight="1" x14ac:dyDescent="0.2">
      <c r="A14" s="75" t="s">
        <v>24</v>
      </c>
      <c r="B14" s="74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2.75" customHeight="1" x14ac:dyDescent="0.2">
      <c r="A15" s="13">
        <v>1</v>
      </c>
      <c r="B15" s="14" t="s">
        <v>25</v>
      </c>
      <c r="C15" s="15" t="s">
        <v>26</v>
      </c>
      <c r="D15" s="16"/>
      <c r="E15" s="17">
        <v>916311</v>
      </c>
      <c r="F15" s="24">
        <v>983376.99999999977</v>
      </c>
      <c r="G15" s="24">
        <v>916311</v>
      </c>
      <c r="H15" s="16">
        <v>916311</v>
      </c>
      <c r="I15" s="18">
        <v>916311</v>
      </c>
      <c r="J15" s="17">
        <v>917162</v>
      </c>
      <c r="K15" s="19">
        <f>IF(I15=0,"",(J15-I15)/I15)</f>
        <v>9.2872398126836854E-4</v>
      </c>
      <c r="L15" s="17">
        <v>1500850</v>
      </c>
      <c r="M15" s="19">
        <f>IF(J15=0,"",(L15-J15)/J15)</f>
        <v>0.63640665444054589</v>
      </c>
      <c r="N15" s="2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2.75" customHeight="1" x14ac:dyDescent="0.2">
      <c r="A16" s="13">
        <v>2</v>
      </c>
      <c r="B16" s="14" t="s">
        <v>27</v>
      </c>
      <c r="C16" s="15" t="s">
        <v>28</v>
      </c>
      <c r="D16" s="16"/>
      <c r="E16" s="16"/>
      <c r="F16" s="16">
        <v>1573.47</v>
      </c>
      <c r="G16" s="17">
        <v>36782.99</v>
      </c>
      <c r="H16" s="16">
        <v>25949.37</v>
      </c>
      <c r="I16" s="17">
        <v>46713.38</v>
      </c>
      <c r="J16" s="16">
        <v>24999.96</v>
      </c>
      <c r="K16" s="63">
        <f t="shared" ref="K16:K44" si="0">IF(I16=0,"",(J16-I16)/I16)</f>
        <v>-0.46482228432196515</v>
      </c>
      <c r="L16" s="16">
        <v>30000</v>
      </c>
      <c r="M16" s="20">
        <f t="shared" ref="M16:M44" si="1">IF(J16=0,"",(L16-J16)/J16)</f>
        <v>0.20000192000307204</v>
      </c>
      <c r="N16" s="2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2.75" customHeight="1" x14ac:dyDescent="0.2">
      <c r="A17" s="13">
        <v>3</v>
      </c>
      <c r="B17" s="14" t="s">
        <v>29</v>
      </c>
      <c r="C17" s="22"/>
      <c r="D17" s="16"/>
      <c r="E17" s="16"/>
      <c r="F17" s="16"/>
      <c r="G17" s="16"/>
      <c r="H17" s="16"/>
      <c r="I17" s="17"/>
      <c r="J17" s="16"/>
      <c r="K17" s="63" t="str">
        <f t="shared" si="0"/>
        <v/>
      </c>
      <c r="L17" s="16"/>
      <c r="M17" s="20" t="str">
        <f t="shared" si="1"/>
        <v/>
      </c>
      <c r="N17" s="2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2.75" customHeight="1" x14ac:dyDescent="0.2">
      <c r="A18" s="13">
        <v>4</v>
      </c>
      <c r="B18" s="14" t="s">
        <v>30</v>
      </c>
      <c r="C18" s="15" t="s">
        <v>26</v>
      </c>
      <c r="D18" s="16"/>
      <c r="E18" s="17">
        <v>160711</v>
      </c>
      <c r="F18" s="17">
        <v>5150</v>
      </c>
      <c r="G18" s="16"/>
      <c r="H18" s="16">
        <v>14553.81</v>
      </c>
      <c r="I18" s="17">
        <v>15608.21</v>
      </c>
      <c r="J18" s="17">
        <v>90000</v>
      </c>
      <c r="K18" s="63">
        <f t="shared" si="0"/>
        <v>4.766196123706691</v>
      </c>
      <c r="L18" s="17">
        <v>90000</v>
      </c>
      <c r="M18" s="20">
        <f t="shared" si="1"/>
        <v>0</v>
      </c>
      <c r="N18" s="2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2.75" customHeight="1" x14ac:dyDescent="0.2">
      <c r="A19" s="13">
        <v>5</v>
      </c>
      <c r="B19" s="14" t="s">
        <v>31</v>
      </c>
      <c r="C19" s="15" t="s">
        <v>32</v>
      </c>
      <c r="D19" s="16"/>
      <c r="E19" s="17">
        <v>16188</v>
      </c>
      <c r="F19" s="17">
        <v>119635</v>
      </c>
      <c r="G19" s="17">
        <v>28005.91</v>
      </c>
      <c r="H19" s="17"/>
      <c r="I19" s="17">
        <v>8311</v>
      </c>
      <c r="J19" s="17">
        <v>75000</v>
      </c>
      <c r="K19" s="63">
        <f t="shared" si="0"/>
        <v>8.0241848153050181</v>
      </c>
      <c r="L19" s="17">
        <v>75000</v>
      </c>
      <c r="M19" s="20">
        <f t="shared" si="1"/>
        <v>0</v>
      </c>
      <c r="N19" s="2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5.5" customHeight="1" x14ac:dyDescent="0.2">
      <c r="A20" s="13">
        <v>6</v>
      </c>
      <c r="B20" s="14" t="s">
        <v>33</v>
      </c>
      <c r="C20" s="22"/>
      <c r="D20" s="16"/>
      <c r="E20" s="16"/>
      <c r="F20" s="16"/>
      <c r="G20" s="16"/>
      <c r="H20" s="16"/>
      <c r="I20" s="17"/>
      <c r="J20" s="16"/>
      <c r="K20" s="63" t="str">
        <f t="shared" si="0"/>
        <v/>
      </c>
      <c r="L20" s="16"/>
      <c r="M20" s="20" t="str">
        <f t="shared" si="1"/>
        <v/>
      </c>
      <c r="N20" s="2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32.25" customHeight="1" x14ac:dyDescent="0.2">
      <c r="A21" s="13">
        <v>7</v>
      </c>
      <c r="B21" s="14" t="s">
        <v>34</v>
      </c>
      <c r="C21" s="22"/>
      <c r="D21" s="16"/>
      <c r="E21" s="16"/>
      <c r="F21" s="16"/>
      <c r="G21" s="16"/>
      <c r="H21" s="16"/>
      <c r="I21" s="17"/>
      <c r="J21" s="16"/>
      <c r="K21" s="63" t="str">
        <f t="shared" si="0"/>
        <v/>
      </c>
      <c r="L21" s="16"/>
      <c r="M21" s="20" t="str">
        <f t="shared" si="1"/>
        <v/>
      </c>
      <c r="N21" s="2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3.5" customHeight="1" x14ac:dyDescent="0.2">
      <c r="A22" s="13">
        <v>8</v>
      </c>
      <c r="B22" s="14" t="s">
        <v>35</v>
      </c>
      <c r="C22" s="15" t="s">
        <v>26</v>
      </c>
      <c r="D22" s="16"/>
      <c r="E22" s="17">
        <v>140843</v>
      </c>
      <c r="F22" s="17">
        <v>140963.54999999999</v>
      </c>
      <c r="G22" s="17">
        <v>143222</v>
      </c>
      <c r="H22" s="16">
        <v>155355</v>
      </c>
      <c r="I22" s="17">
        <v>155639</v>
      </c>
      <c r="J22" s="17">
        <v>148000</v>
      </c>
      <c r="K22" s="63">
        <f t="shared" si="0"/>
        <v>-4.9081528408689339E-2</v>
      </c>
      <c r="L22" s="17">
        <v>148000</v>
      </c>
      <c r="M22" s="20">
        <f t="shared" si="1"/>
        <v>0</v>
      </c>
      <c r="N22" s="2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2.75" customHeight="1" x14ac:dyDescent="0.2">
      <c r="A23" s="13">
        <v>9</v>
      </c>
      <c r="B23" s="14" t="s">
        <v>36</v>
      </c>
      <c r="C23" s="22"/>
      <c r="D23" s="16"/>
      <c r="E23" s="16"/>
      <c r="F23" s="16"/>
      <c r="G23" s="16"/>
      <c r="H23" s="16"/>
      <c r="I23" s="17"/>
      <c r="J23" s="16"/>
      <c r="K23" s="23" t="str">
        <f t="shared" si="0"/>
        <v/>
      </c>
      <c r="L23" s="16"/>
      <c r="M23" s="20" t="str">
        <f t="shared" si="1"/>
        <v/>
      </c>
      <c r="N23" s="2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2.75" customHeight="1" x14ac:dyDescent="0.2">
      <c r="A24" s="13">
        <v>10</v>
      </c>
      <c r="B24" s="25" t="s">
        <v>37</v>
      </c>
      <c r="C24" s="15" t="s">
        <v>26</v>
      </c>
      <c r="D24" s="16"/>
      <c r="E24" s="17">
        <v>131722</v>
      </c>
      <c r="F24" s="16"/>
      <c r="G24" s="16"/>
      <c r="H24" s="16"/>
      <c r="I24" s="17"/>
      <c r="J24" s="16"/>
      <c r="K24" s="23" t="str">
        <f t="shared" si="0"/>
        <v/>
      </c>
      <c r="L24" s="16"/>
      <c r="M24" s="20" t="str">
        <f t="shared" si="1"/>
        <v/>
      </c>
      <c r="N24" s="2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2.75" customHeight="1" x14ac:dyDescent="0.2">
      <c r="A25" s="13">
        <v>11</v>
      </c>
      <c r="B25" s="26" t="s">
        <v>38</v>
      </c>
      <c r="C25" s="22"/>
      <c r="D25" s="16"/>
      <c r="E25" s="16"/>
      <c r="F25" s="16"/>
      <c r="G25" s="16"/>
      <c r="H25" s="16"/>
      <c r="I25" s="17"/>
      <c r="J25" s="16"/>
      <c r="K25" s="23" t="str">
        <f t="shared" si="0"/>
        <v/>
      </c>
      <c r="L25" s="16"/>
      <c r="M25" s="20" t="str">
        <f t="shared" si="1"/>
        <v/>
      </c>
      <c r="N25" s="2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2.75" customHeight="1" x14ac:dyDescent="0.2">
      <c r="A26" s="13">
        <v>12</v>
      </c>
      <c r="B26" s="26"/>
      <c r="C26" s="16"/>
      <c r="D26" s="16"/>
      <c r="E26" s="16"/>
      <c r="F26" s="16"/>
      <c r="G26" s="16"/>
      <c r="H26" s="16"/>
      <c r="I26" s="17"/>
      <c r="J26" s="16"/>
      <c r="K26" s="23" t="str">
        <f t="shared" si="0"/>
        <v/>
      </c>
      <c r="L26" s="27"/>
      <c r="M26" s="20" t="str">
        <f t="shared" si="1"/>
        <v/>
      </c>
      <c r="N26" s="2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2.75" hidden="1" customHeight="1" x14ac:dyDescent="0.2">
      <c r="A27" s="13">
        <v>13</v>
      </c>
      <c r="B27" s="26"/>
      <c r="C27" s="16"/>
      <c r="D27" s="16"/>
      <c r="E27" s="16"/>
      <c r="F27" s="16"/>
      <c r="G27" s="16"/>
      <c r="H27" s="16"/>
      <c r="I27" s="17"/>
      <c r="J27" s="16"/>
      <c r="K27" s="23" t="str">
        <f t="shared" si="0"/>
        <v/>
      </c>
      <c r="L27" s="27"/>
      <c r="M27" s="20" t="str">
        <f t="shared" si="1"/>
        <v/>
      </c>
      <c r="N27" s="2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2.75" hidden="1" customHeight="1" x14ac:dyDescent="0.2">
      <c r="A28" s="13">
        <v>14</v>
      </c>
      <c r="B28" s="26"/>
      <c r="C28" s="16"/>
      <c r="D28" s="16"/>
      <c r="E28" s="16"/>
      <c r="F28" s="16"/>
      <c r="G28" s="16"/>
      <c r="H28" s="16"/>
      <c r="I28" s="17"/>
      <c r="J28" s="16"/>
      <c r="K28" s="23" t="str">
        <f t="shared" si="0"/>
        <v/>
      </c>
      <c r="L28" s="27"/>
      <c r="M28" s="20" t="str">
        <f t="shared" si="1"/>
        <v/>
      </c>
      <c r="N28" s="2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2.75" hidden="1" customHeight="1" x14ac:dyDescent="0.2">
      <c r="A29" s="13">
        <v>15</v>
      </c>
      <c r="B29" s="26"/>
      <c r="C29" s="16"/>
      <c r="D29" s="16"/>
      <c r="E29" s="16"/>
      <c r="F29" s="16"/>
      <c r="G29" s="16"/>
      <c r="H29" s="16"/>
      <c r="I29" s="17"/>
      <c r="J29" s="16"/>
      <c r="K29" s="23" t="str">
        <f t="shared" si="0"/>
        <v/>
      </c>
      <c r="L29" s="27"/>
      <c r="M29" s="20" t="str">
        <f t="shared" si="1"/>
        <v/>
      </c>
      <c r="N29" s="2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2.75" hidden="1" customHeight="1" x14ac:dyDescent="0.2">
      <c r="A30" s="13">
        <v>16</v>
      </c>
      <c r="B30" s="26"/>
      <c r="C30" s="16"/>
      <c r="D30" s="16"/>
      <c r="E30" s="16"/>
      <c r="F30" s="16"/>
      <c r="G30" s="16"/>
      <c r="H30" s="16"/>
      <c r="I30" s="17"/>
      <c r="J30" s="16"/>
      <c r="K30" s="23" t="str">
        <f t="shared" si="0"/>
        <v/>
      </c>
      <c r="L30" s="27"/>
      <c r="M30" s="20" t="str">
        <f t="shared" si="1"/>
        <v/>
      </c>
      <c r="N30" s="2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2.75" hidden="1" customHeight="1" x14ac:dyDescent="0.2">
      <c r="A31" s="13">
        <v>17</v>
      </c>
      <c r="B31" s="26"/>
      <c r="C31" s="16"/>
      <c r="D31" s="16"/>
      <c r="E31" s="16"/>
      <c r="F31" s="16"/>
      <c r="G31" s="16"/>
      <c r="H31" s="16"/>
      <c r="I31" s="17"/>
      <c r="J31" s="16"/>
      <c r="K31" s="23" t="str">
        <f t="shared" si="0"/>
        <v/>
      </c>
      <c r="L31" s="27"/>
      <c r="M31" s="20" t="str">
        <f t="shared" si="1"/>
        <v/>
      </c>
      <c r="N31" s="2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2.75" hidden="1" customHeight="1" x14ac:dyDescent="0.2">
      <c r="A32" s="13">
        <v>18</v>
      </c>
      <c r="B32" s="26"/>
      <c r="C32" s="16"/>
      <c r="D32" s="16"/>
      <c r="E32" s="16"/>
      <c r="F32" s="16"/>
      <c r="G32" s="16"/>
      <c r="H32" s="16"/>
      <c r="I32" s="17"/>
      <c r="J32" s="16"/>
      <c r="K32" s="23" t="str">
        <f t="shared" si="0"/>
        <v/>
      </c>
      <c r="L32" s="27"/>
      <c r="M32" s="20" t="str">
        <f t="shared" si="1"/>
        <v/>
      </c>
      <c r="N32" s="2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2.75" hidden="1" customHeight="1" x14ac:dyDescent="0.2">
      <c r="A33" s="13">
        <v>19</v>
      </c>
      <c r="B33" s="26"/>
      <c r="C33" s="16"/>
      <c r="D33" s="16"/>
      <c r="E33" s="16"/>
      <c r="F33" s="16"/>
      <c r="G33" s="16"/>
      <c r="H33" s="16"/>
      <c r="I33" s="17"/>
      <c r="J33" s="16"/>
      <c r="K33" s="23" t="str">
        <f t="shared" si="0"/>
        <v/>
      </c>
      <c r="L33" s="27"/>
      <c r="M33" s="20" t="str">
        <f t="shared" si="1"/>
        <v/>
      </c>
      <c r="N33" s="2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2.75" hidden="1" customHeight="1" x14ac:dyDescent="0.2">
      <c r="A34" s="13">
        <v>20</v>
      </c>
      <c r="B34" s="26"/>
      <c r="C34" s="16"/>
      <c r="D34" s="16"/>
      <c r="E34" s="16"/>
      <c r="F34" s="16"/>
      <c r="G34" s="16"/>
      <c r="H34" s="16"/>
      <c r="I34" s="17"/>
      <c r="J34" s="16"/>
      <c r="K34" s="23" t="str">
        <f t="shared" si="0"/>
        <v/>
      </c>
      <c r="L34" s="27"/>
      <c r="M34" s="20" t="str">
        <f t="shared" si="1"/>
        <v/>
      </c>
      <c r="N34" s="2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2.75" hidden="1" customHeight="1" x14ac:dyDescent="0.2">
      <c r="A35" s="13">
        <v>21</v>
      </c>
      <c r="B35" s="26"/>
      <c r="C35" s="16"/>
      <c r="D35" s="16"/>
      <c r="E35" s="16"/>
      <c r="F35" s="16"/>
      <c r="G35" s="16"/>
      <c r="H35" s="16"/>
      <c r="I35" s="17"/>
      <c r="J35" s="16"/>
      <c r="K35" s="23" t="str">
        <f t="shared" si="0"/>
        <v/>
      </c>
      <c r="L35" s="27"/>
      <c r="M35" s="20" t="str">
        <f t="shared" si="1"/>
        <v/>
      </c>
      <c r="N35" s="2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2.75" hidden="1" customHeight="1" x14ac:dyDescent="0.2">
      <c r="A36" s="13">
        <v>22</v>
      </c>
      <c r="B36" s="26"/>
      <c r="C36" s="16"/>
      <c r="D36" s="16"/>
      <c r="E36" s="16"/>
      <c r="F36" s="16"/>
      <c r="G36" s="16"/>
      <c r="H36" s="16"/>
      <c r="I36" s="17"/>
      <c r="J36" s="16"/>
      <c r="K36" s="23" t="str">
        <f t="shared" si="0"/>
        <v/>
      </c>
      <c r="L36" s="27"/>
      <c r="M36" s="20" t="str">
        <f t="shared" si="1"/>
        <v/>
      </c>
      <c r="N36" s="2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2.75" hidden="1" customHeight="1" x14ac:dyDescent="0.2">
      <c r="A37" s="13">
        <v>23</v>
      </c>
      <c r="B37" s="26"/>
      <c r="C37" s="16"/>
      <c r="D37" s="16"/>
      <c r="E37" s="16"/>
      <c r="F37" s="16"/>
      <c r="G37" s="16"/>
      <c r="H37" s="16"/>
      <c r="I37" s="17"/>
      <c r="J37" s="16"/>
      <c r="K37" s="23" t="str">
        <f t="shared" si="0"/>
        <v/>
      </c>
      <c r="L37" s="27"/>
      <c r="M37" s="20" t="str">
        <f t="shared" si="1"/>
        <v/>
      </c>
      <c r="N37" s="2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2.75" hidden="1" customHeight="1" x14ac:dyDescent="0.2">
      <c r="A38" s="13">
        <v>24</v>
      </c>
      <c r="B38" s="26"/>
      <c r="C38" s="16"/>
      <c r="D38" s="16"/>
      <c r="E38" s="16"/>
      <c r="F38" s="16"/>
      <c r="G38" s="16"/>
      <c r="H38" s="16"/>
      <c r="I38" s="17"/>
      <c r="J38" s="16"/>
      <c r="K38" s="23" t="str">
        <f t="shared" si="0"/>
        <v/>
      </c>
      <c r="L38" s="27"/>
      <c r="M38" s="20" t="str">
        <f t="shared" si="1"/>
        <v/>
      </c>
      <c r="N38" s="2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2.75" hidden="1" customHeight="1" x14ac:dyDescent="0.2">
      <c r="A39" s="13">
        <v>25</v>
      </c>
      <c r="B39" s="26"/>
      <c r="C39" s="16"/>
      <c r="D39" s="16"/>
      <c r="E39" s="16"/>
      <c r="F39" s="16"/>
      <c r="G39" s="16"/>
      <c r="H39" s="16"/>
      <c r="I39" s="17"/>
      <c r="J39" s="16"/>
      <c r="K39" s="23" t="str">
        <f t="shared" si="0"/>
        <v/>
      </c>
      <c r="L39" s="27"/>
      <c r="M39" s="20" t="str">
        <f t="shared" si="1"/>
        <v/>
      </c>
      <c r="N39" s="2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2.75" hidden="1" customHeight="1" x14ac:dyDescent="0.2">
      <c r="A40" s="13">
        <v>26</v>
      </c>
      <c r="B40" s="26"/>
      <c r="C40" s="16"/>
      <c r="D40" s="16"/>
      <c r="E40" s="16"/>
      <c r="F40" s="16"/>
      <c r="G40" s="16"/>
      <c r="H40" s="16"/>
      <c r="I40" s="17"/>
      <c r="J40" s="16"/>
      <c r="K40" s="23" t="str">
        <f t="shared" si="0"/>
        <v/>
      </c>
      <c r="L40" s="27"/>
      <c r="M40" s="20" t="str">
        <f t="shared" si="1"/>
        <v/>
      </c>
      <c r="N40" s="2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2.75" hidden="1" customHeight="1" x14ac:dyDescent="0.2">
      <c r="A41" s="13">
        <v>27</v>
      </c>
      <c r="B41" s="26"/>
      <c r="C41" s="16"/>
      <c r="D41" s="16"/>
      <c r="E41" s="16"/>
      <c r="F41" s="16"/>
      <c r="G41" s="16"/>
      <c r="H41" s="16"/>
      <c r="I41" s="17"/>
      <c r="J41" s="16"/>
      <c r="K41" s="23" t="str">
        <f t="shared" si="0"/>
        <v/>
      </c>
      <c r="L41" s="27"/>
      <c r="M41" s="20" t="str">
        <f t="shared" si="1"/>
        <v/>
      </c>
      <c r="N41" s="2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2.75" hidden="1" customHeight="1" x14ac:dyDescent="0.2">
      <c r="A42" s="13">
        <v>28</v>
      </c>
      <c r="B42" s="26"/>
      <c r="C42" s="16"/>
      <c r="D42" s="16"/>
      <c r="E42" s="16"/>
      <c r="F42" s="16"/>
      <c r="G42" s="16"/>
      <c r="H42" s="16"/>
      <c r="I42" s="17"/>
      <c r="J42" s="16"/>
      <c r="K42" s="23" t="str">
        <f t="shared" si="0"/>
        <v/>
      </c>
      <c r="L42" s="27"/>
      <c r="M42" s="20" t="str">
        <f t="shared" si="1"/>
        <v/>
      </c>
      <c r="N42" s="2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hidden="1" customHeight="1" x14ac:dyDescent="0.2">
      <c r="A43" s="13">
        <v>29</v>
      </c>
      <c r="B43" s="26"/>
      <c r="C43" s="16"/>
      <c r="D43" s="16"/>
      <c r="E43" s="16"/>
      <c r="F43" s="16"/>
      <c r="G43" s="16"/>
      <c r="H43" s="16"/>
      <c r="I43" s="17"/>
      <c r="J43" s="16"/>
      <c r="K43" s="23" t="str">
        <f t="shared" si="0"/>
        <v/>
      </c>
      <c r="L43" s="27"/>
      <c r="M43" s="20" t="str">
        <f t="shared" si="1"/>
        <v/>
      </c>
      <c r="N43" s="2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hidden="1" customHeight="1" x14ac:dyDescent="0.2">
      <c r="A44" s="13">
        <v>30</v>
      </c>
      <c r="B44" s="26"/>
      <c r="C44" s="16"/>
      <c r="D44" s="16"/>
      <c r="E44" s="16"/>
      <c r="F44" s="16"/>
      <c r="G44" s="16"/>
      <c r="H44" s="16"/>
      <c r="I44" s="17"/>
      <c r="J44" s="16"/>
      <c r="K44" s="23" t="str">
        <f t="shared" si="0"/>
        <v/>
      </c>
      <c r="L44" s="27"/>
      <c r="M44" s="20" t="str">
        <f t="shared" si="1"/>
        <v/>
      </c>
      <c r="N44" s="2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 x14ac:dyDescent="0.2">
      <c r="A45" s="67" t="s">
        <v>39</v>
      </c>
      <c r="B45" s="68"/>
      <c r="C45" s="28"/>
      <c r="D45" s="29"/>
      <c r="E45" s="29"/>
      <c r="F45" s="29"/>
      <c r="G45" s="29"/>
      <c r="H45" s="29"/>
      <c r="I45" s="29"/>
      <c r="J45" s="29"/>
      <c r="K45" s="23"/>
      <c r="L45" s="29"/>
      <c r="M45" s="20"/>
      <c r="N45" s="2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 x14ac:dyDescent="0.2">
      <c r="A46" s="30">
        <v>1</v>
      </c>
      <c r="B46" s="14" t="s">
        <v>40</v>
      </c>
      <c r="C46" s="22"/>
      <c r="D46" s="16"/>
      <c r="E46" s="16"/>
      <c r="F46" s="16"/>
      <c r="G46" s="16"/>
      <c r="H46" s="16"/>
      <c r="I46" s="17"/>
      <c r="J46" s="16"/>
      <c r="K46" s="23" t="str">
        <f t="shared" ref="K46:K78" si="2">IF(I46=0,"",(J46-I46)/I46)</f>
        <v/>
      </c>
      <c r="L46" s="16"/>
      <c r="M46" s="20" t="str">
        <f t="shared" ref="M46:M78" si="3">IF(J46=0,"",(L46-J46)/J46)</f>
        <v/>
      </c>
      <c r="N46" s="2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 x14ac:dyDescent="0.2">
      <c r="A47" s="30">
        <v>2</v>
      </c>
      <c r="B47" s="14" t="s">
        <v>41</v>
      </c>
      <c r="C47" s="15" t="s">
        <v>26</v>
      </c>
      <c r="D47" s="16"/>
      <c r="E47" s="16"/>
      <c r="F47" s="16"/>
      <c r="G47" s="16"/>
      <c r="H47" s="16"/>
      <c r="I47" s="17"/>
      <c r="J47" s="16"/>
      <c r="K47" s="23" t="str">
        <f t="shared" si="2"/>
        <v/>
      </c>
      <c r="L47" s="17">
        <v>150000</v>
      </c>
      <c r="M47" s="20" t="str">
        <f t="shared" si="3"/>
        <v/>
      </c>
      <c r="N47" s="2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customHeight="1" x14ac:dyDescent="0.2">
      <c r="A48" s="30">
        <v>3</v>
      </c>
      <c r="B48" s="31" t="s">
        <v>42</v>
      </c>
      <c r="C48" s="15" t="s">
        <v>32</v>
      </c>
      <c r="D48" s="16"/>
      <c r="E48" s="16"/>
      <c r="F48" s="16"/>
      <c r="G48" s="16"/>
      <c r="H48" s="16"/>
      <c r="I48" s="17"/>
      <c r="J48" s="16"/>
      <c r="K48" s="23" t="str">
        <f t="shared" si="2"/>
        <v/>
      </c>
      <c r="L48" s="17">
        <v>1736990</v>
      </c>
      <c r="M48" s="20" t="str">
        <f t="shared" si="3"/>
        <v/>
      </c>
      <c r="N48" s="2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customHeight="1" x14ac:dyDescent="0.2">
      <c r="A49" s="30">
        <v>4</v>
      </c>
      <c r="B49" s="31" t="s">
        <v>43</v>
      </c>
      <c r="C49" s="22"/>
      <c r="D49" s="16"/>
      <c r="E49" s="16"/>
      <c r="F49" s="16"/>
      <c r="G49" s="16"/>
      <c r="H49" s="16"/>
      <c r="I49" s="17"/>
      <c r="J49" s="16"/>
      <c r="K49" s="23" t="str">
        <f t="shared" si="2"/>
        <v/>
      </c>
      <c r="L49" s="16"/>
      <c r="M49" s="20" t="str">
        <f t="shared" si="3"/>
        <v/>
      </c>
      <c r="N49" s="2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customHeight="1" x14ac:dyDescent="0.2">
      <c r="A50" s="30">
        <v>5</v>
      </c>
      <c r="B50" s="31" t="s">
        <v>44</v>
      </c>
      <c r="C50" s="22"/>
      <c r="D50" s="16"/>
      <c r="E50" s="16"/>
      <c r="F50" s="16"/>
      <c r="G50" s="16"/>
      <c r="H50" s="16"/>
      <c r="I50" s="17"/>
      <c r="J50" s="16"/>
      <c r="K50" s="23" t="str">
        <f t="shared" si="2"/>
        <v/>
      </c>
      <c r="L50" s="27"/>
      <c r="M50" s="20" t="str">
        <f t="shared" si="3"/>
        <v/>
      </c>
      <c r="N50" s="2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 x14ac:dyDescent="0.2">
      <c r="A51" s="30">
        <v>6</v>
      </c>
      <c r="B51" s="32" t="s">
        <v>37</v>
      </c>
      <c r="C51" s="15" t="s">
        <v>26</v>
      </c>
      <c r="D51" s="16"/>
      <c r="E51" s="16"/>
      <c r="F51" s="16"/>
      <c r="G51" s="16"/>
      <c r="H51" s="16"/>
      <c r="I51" s="17"/>
      <c r="J51" s="16"/>
      <c r="K51" s="23" t="str">
        <f t="shared" si="2"/>
        <v/>
      </c>
      <c r="L51" s="17">
        <v>150000</v>
      </c>
      <c r="M51" s="20" t="str">
        <f t="shared" si="3"/>
        <v/>
      </c>
      <c r="N51" s="2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customHeight="1" x14ac:dyDescent="0.2">
      <c r="A52" s="30">
        <v>7</v>
      </c>
      <c r="B52" s="14" t="s">
        <v>45</v>
      </c>
      <c r="C52" s="15" t="s">
        <v>26</v>
      </c>
      <c r="D52" s="16"/>
      <c r="E52" s="16"/>
      <c r="F52" s="16"/>
      <c r="G52" s="16"/>
      <c r="H52" s="16"/>
      <c r="I52" s="17"/>
      <c r="J52" s="16"/>
      <c r="K52" s="23" t="str">
        <f t="shared" si="2"/>
        <v/>
      </c>
      <c r="L52" s="33">
        <v>275000</v>
      </c>
      <c r="M52" s="20" t="str">
        <f t="shared" si="3"/>
        <v/>
      </c>
      <c r="N52" s="2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customHeight="1" x14ac:dyDescent="0.2">
      <c r="A53" s="30">
        <v>8</v>
      </c>
      <c r="B53" s="26" t="s">
        <v>38</v>
      </c>
      <c r="C53" s="22"/>
      <c r="D53" s="16"/>
      <c r="E53" s="16"/>
      <c r="F53" s="16"/>
      <c r="G53" s="16"/>
      <c r="H53" s="16"/>
      <c r="I53" s="17"/>
      <c r="J53" s="16"/>
      <c r="K53" s="23" t="str">
        <f t="shared" si="2"/>
        <v/>
      </c>
      <c r="L53" s="16"/>
      <c r="M53" s="20" t="str">
        <f t="shared" si="3"/>
        <v/>
      </c>
      <c r="N53" s="2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customHeight="1" x14ac:dyDescent="0.2">
      <c r="A54" s="30">
        <v>9</v>
      </c>
      <c r="B54" s="26"/>
      <c r="C54" s="16"/>
      <c r="D54" s="16"/>
      <c r="E54" s="16"/>
      <c r="F54" s="16"/>
      <c r="G54" s="16"/>
      <c r="H54" s="16"/>
      <c r="I54" s="17"/>
      <c r="J54" s="16"/>
      <c r="K54" s="23" t="str">
        <f t="shared" si="2"/>
        <v/>
      </c>
      <c r="L54" s="16"/>
      <c r="M54" s="20" t="str">
        <f t="shared" si="3"/>
        <v/>
      </c>
      <c r="N54" s="2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customHeight="1" x14ac:dyDescent="0.2">
      <c r="A55" s="30">
        <v>10</v>
      </c>
      <c r="B55" s="26"/>
      <c r="C55" s="16"/>
      <c r="D55" s="16"/>
      <c r="E55" s="16"/>
      <c r="F55" s="16"/>
      <c r="G55" s="16"/>
      <c r="H55" s="16"/>
      <c r="I55" s="17"/>
      <c r="J55" s="16"/>
      <c r="K55" s="23" t="str">
        <f t="shared" si="2"/>
        <v/>
      </c>
      <c r="L55" s="16"/>
      <c r="M55" s="20" t="str">
        <f t="shared" si="3"/>
        <v/>
      </c>
      <c r="N55" s="2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customHeight="1" x14ac:dyDescent="0.2">
      <c r="A56" s="30">
        <v>11</v>
      </c>
      <c r="B56" s="26"/>
      <c r="C56" s="16"/>
      <c r="D56" s="16"/>
      <c r="E56" s="16"/>
      <c r="F56" s="16"/>
      <c r="G56" s="16"/>
      <c r="H56" s="16"/>
      <c r="I56" s="17"/>
      <c r="J56" s="16"/>
      <c r="K56" s="23" t="str">
        <f t="shared" si="2"/>
        <v/>
      </c>
      <c r="L56" s="16"/>
      <c r="M56" s="20" t="str">
        <f t="shared" si="3"/>
        <v/>
      </c>
      <c r="N56" s="2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hidden="1" customHeight="1" x14ac:dyDescent="0.2">
      <c r="A57" s="30">
        <v>12</v>
      </c>
      <c r="B57" s="26"/>
      <c r="C57" s="16"/>
      <c r="D57" s="16"/>
      <c r="E57" s="16"/>
      <c r="F57" s="16"/>
      <c r="G57" s="16"/>
      <c r="H57" s="16"/>
      <c r="I57" s="17"/>
      <c r="J57" s="16"/>
      <c r="K57" s="23" t="str">
        <f t="shared" si="2"/>
        <v/>
      </c>
      <c r="L57" s="16"/>
      <c r="M57" s="20" t="str">
        <f t="shared" si="3"/>
        <v/>
      </c>
      <c r="N57" s="2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hidden="1" customHeight="1" x14ac:dyDescent="0.2">
      <c r="A58" s="30">
        <v>13</v>
      </c>
      <c r="B58" s="26"/>
      <c r="C58" s="16"/>
      <c r="D58" s="16"/>
      <c r="E58" s="16"/>
      <c r="F58" s="16"/>
      <c r="G58" s="16"/>
      <c r="H58" s="16"/>
      <c r="I58" s="17"/>
      <c r="J58" s="16"/>
      <c r="K58" s="23" t="str">
        <f t="shared" si="2"/>
        <v/>
      </c>
      <c r="L58" s="16"/>
      <c r="M58" s="20" t="str">
        <f t="shared" si="3"/>
        <v/>
      </c>
      <c r="N58" s="2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hidden="1" customHeight="1" x14ac:dyDescent="0.2">
      <c r="A59" s="30">
        <v>14</v>
      </c>
      <c r="B59" s="26"/>
      <c r="C59" s="16"/>
      <c r="D59" s="16"/>
      <c r="E59" s="16"/>
      <c r="F59" s="16"/>
      <c r="G59" s="16"/>
      <c r="H59" s="16"/>
      <c r="I59" s="17"/>
      <c r="J59" s="16"/>
      <c r="K59" s="23" t="str">
        <f t="shared" si="2"/>
        <v/>
      </c>
      <c r="L59" s="16"/>
      <c r="M59" s="20" t="str">
        <f t="shared" si="3"/>
        <v/>
      </c>
      <c r="N59" s="2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hidden="1" customHeight="1" x14ac:dyDescent="0.2">
      <c r="A60" s="30">
        <v>15</v>
      </c>
      <c r="B60" s="26"/>
      <c r="C60" s="16"/>
      <c r="D60" s="16"/>
      <c r="E60" s="16"/>
      <c r="F60" s="16"/>
      <c r="G60" s="16"/>
      <c r="H60" s="16"/>
      <c r="I60" s="17"/>
      <c r="J60" s="16"/>
      <c r="K60" s="23" t="str">
        <f t="shared" si="2"/>
        <v/>
      </c>
      <c r="L60" s="16"/>
      <c r="M60" s="20" t="str">
        <f t="shared" si="3"/>
        <v/>
      </c>
      <c r="N60" s="2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hidden="1" customHeight="1" x14ac:dyDescent="0.2">
      <c r="A61" s="30">
        <v>16</v>
      </c>
      <c r="B61" s="26"/>
      <c r="C61" s="16"/>
      <c r="D61" s="16"/>
      <c r="E61" s="16"/>
      <c r="F61" s="16"/>
      <c r="G61" s="16"/>
      <c r="H61" s="16"/>
      <c r="I61" s="17"/>
      <c r="J61" s="16"/>
      <c r="K61" s="23" t="str">
        <f t="shared" si="2"/>
        <v/>
      </c>
      <c r="L61" s="16"/>
      <c r="M61" s="20" t="str">
        <f t="shared" si="3"/>
        <v/>
      </c>
      <c r="N61" s="2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hidden="1" customHeight="1" x14ac:dyDescent="0.2">
      <c r="A62" s="30">
        <v>17</v>
      </c>
      <c r="B62" s="26"/>
      <c r="C62" s="16"/>
      <c r="D62" s="16"/>
      <c r="E62" s="16"/>
      <c r="F62" s="16"/>
      <c r="G62" s="16"/>
      <c r="H62" s="16"/>
      <c r="I62" s="17"/>
      <c r="J62" s="16"/>
      <c r="K62" s="23" t="str">
        <f t="shared" si="2"/>
        <v/>
      </c>
      <c r="L62" s="16"/>
      <c r="M62" s="20" t="str">
        <f t="shared" si="3"/>
        <v/>
      </c>
      <c r="N62" s="2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hidden="1" customHeight="1" x14ac:dyDescent="0.2">
      <c r="A63" s="30">
        <v>18</v>
      </c>
      <c r="B63" s="26"/>
      <c r="C63" s="16"/>
      <c r="D63" s="16"/>
      <c r="E63" s="16"/>
      <c r="F63" s="16"/>
      <c r="G63" s="16"/>
      <c r="H63" s="16"/>
      <c r="I63" s="17"/>
      <c r="J63" s="16"/>
      <c r="K63" s="23" t="str">
        <f t="shared" si="2"/>
        <v/>
      </c>
      <c r="L63" s="16"/>
      <c r="M63" s="20" t="str">
        <f t="shared" si="3"/>
        <v/>
      </c>
      <c r="N63" s="2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hidden="1" customHeight="1" x14ac:dyDescent="0.2">
      <c r="A64" s="30">
        <v>19</v>
      </c>
      <c r="B64" s="26"/>
      <c r="C64" s="16"/>
      <c r="D64" s="16"/>
      <c r="E64" s="16"/>
      <c r="F64" s="16"/>
      <c r="G64" s="16"/>
      <c r="H64" s="16"/>
      <c r="I64" s="17"/>
      <c r="J64" s="16"/>
      <c r="K64" s="23" t="str">
        <f t="shared" si="2"/>
        <v/>
      </c>
      <c r="L64" s="16"/>
      <c r="M64" s="20" t="str">
        <f t="shared" si="3"/>
        <v/>
      </c>
      <c r="N64" s="2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hidden="1" customHeight="1" x14ac:dyDescent="0.2">
      <c r="A65" s="30">
        <v>20</v>
      </c>
      <c r="B65" s="26"/>
      <c r="C65" s="16"/>
      <c r="D65" s="16"/>
      <c r="E65" s="16"/>
      <c r="F65" s="16"/>
      <c r="G65" s="16"/>
      <c r="H65" s="16"/>
      <c r="I65" s="17"/>
      <c r="J65" s="16"/>
      <c r="K65" s="23" t="str">
        <f t="shared" si="2"/>
        <v/>
      </c>
      <c r="L65" s="16"/>
      <c r="M65" s="20" t="str">
        <f t="shared" si="3"/>
        <v/>
      </c>
      <c r="N65" s="2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hidden="1" customHeight="1" x14ac:dyDescent="0.2">
      <c r="A66" s="30">
        <v>21</v>
      </c>
      <c r="B66" s="26"/>
      <c r="C66" s="16"/>
      <c r="D66" s="16"/>
      <c r="E66" s="16"/>
      <c r="F66" s="16"/>
      <c r="G66" s="16"/>
      <c r="H66" s="16"/>
      <c r="I66" s="17"/>
      <c r="J66" s="16"/>
      <c r="K66" s="23" t="str">
        <f t="shared" si="2"/>
        <v/>
      </c>
      <c r="L66" s="16"/>
      <c r="M66" s="20" t="str">
        <f t="shared" si="3"/>
        <v/>
      </c>
      <c r="N66" s="2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hidden="1" customHeight="1" x14ac:dyDescent="0.2">
      <c r="A67" s="30">
        <v>22</v>
      </c>
      <c r="B67" s="26"/>
      <c r="C67" s="16"/>
      <c r="D67" s="16"/>
      <c r="E67" s="16"/>
      <c r="F67" s="16"/>
      <c r="G67" s="16"/>
      <c r="H67" s="16"/>
      <c r="I67" s="17"/>
      <c r="J67" s="16"/>
      <c r="K67" s="23" t="str">
        <f t="shared" si="2"/>
        <v/>
      </c>
      <c r="L67" s="16"/>
      <c r="M67" s="20" t="str">
        <f t="shared" si="3"/>
        <v/>
      </c>
      <c r="N67" s="2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hidden="1" customHeight="1" x14ac:dyDescent="0.2">
      <c r="A68" s="30">
        <v>23</v>
      </c>
      <c r="B68" s="26"/>
      <c r="C68" s="16"/>
      <c r="D68" s="16"/>
      <c r="E68" s="16"/>
      <c r="F68" s="16"/>
      <c r="G68" s="16"/>
      <c r="H68" s="16"/>
      <c r="I68" s="17"/>
      <c r="J68" s="16"/>
      <c r="K68" s="23" t="str">
        <f t="shared" si="2"/>
        <v/>
      </c>
      <c r="L68" s="16"/>
      <c r="M68" s="20" t="str">
        <f t="shared" si="3"/>
        <v/>
      </c>
      <c r="N68" s="2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hidden="1" customHeight="1" x14ac:dyDescent="0.2">
      <c r="A69" s="30">
        <v>24</v>
      </c>
      <c r="B69" s="26"/>
      <c r="C69" s="16"/>
      <c r="D69" s="16"/>
      <c r="E69" s="16"/>
      <c r="F69" s="16"/>
      <c r="G69" s="16"/>
      <c r="H69" s="16"/>
      <c r="I69" s="17"/>
      <c r="J69" s="16"/>
      <c r="K69" s="23" t="str">
        <f t="shared" si="2"/>
        <v/>
      </c>
      <c r="L69" s="16"/>
      <c r="M69" s="20" t="str">
        <f t="shared" si="3"/>
        <v/>
      </c>
      <c r="N69" s="2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hidden="1" customHeight="1" x14ac:dyDescent="0.2">
      <c r="A70" s="30">
        <v>25</v>
      </c>
      <c r="B70" s="26"/>
      <c r="C70" s="16"/>
      <c r="D70" s="16"/>
      <c r="E70" s="16"/>
      <c r="F70" s="16"/>
      <c r="G70" s="16"/>
      <c r="H70" s="16"/>
      <c r="I70" s="17"/>
      <c r="J70" s="16"/>
      <c r="K70" s="23" t="str">
        <f t="shared" si="2"/>
        <v/>
      </c>
      <c r="L70" s="16"/>
      <c r="M70" s="20" t="str">
        <f t="shared" si="3"/>
        <v/>
      </c>
      <c r="N70" s="2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hidden="1" customHeight="1" x14ac:dyDescent="0.2">
      <c r="A71" s="30">
        <v>26</v>
      </c>
      <c r="B71" s="26"/>
      <c r="C71" s="16"/>
      <c r="D71" s="16"/>
      <c r="E71" s="16"/>
      <c r="F71" s="16"/>
      <c r="G71" s="16"/>
      <c r="H71" s="16"/>
      <c r="I71" s="17"/>
      <c r="J71" s="16"/>
      <c r="K71" s="23" t="str">
        <f t="shared" si="2"/>
        <v/>
      </c>
      <c r="L71" s="16"/>
      <c r="M71" s="20" t="str">
        <f t="shared" si="3"/>
        <v/>
      </c>
      <c r="N71" s="2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hidden="1" customHeight="1" x14ac:dyDescent="0.2">
      <c r="A72" s="30">
        <v>27</v>
      </c>
      <c r="B72" s="26"/>
      <c r="C72" s="16"/>
      <c r="D72" s="16"/>
      <c r="E72" s="16"/>
      <c r="F72" s="16"/>
      <c r="G72" s="16"/>
      <c r="H72" s="16"/>
      <c r="I72" s="17"/>
      <c r="J72" s="16"/>
      <c r="K72" s="23" t="str">
        <f t="shared" si="2"/>
        <v/>
      </c>
      <c r="L72" s="16"/>
      <c r="M72" s="20" t="str">
        <f t="shared" si="3"/>
        <v/>
      </c>
      <c r="N72" s="2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hidden="1" customHeight="1" x14ac:dyDescent="0.2">
      <c r="A73" s="30">
        <v>28</v>
      </c>
      <c r="B73" s="26"/>
      <c r="C73" s="16"/>
      <c r="D73" s="16"/>
      <c r="E73" s="16"/>
      <c r="F73" s="16"/>
      <c r="G73" s="16"/>
      <c r="H73" s="16"/>
      <c r="I73" s="17"/>
      <c r="J73" s="16"/>
      <c r="K73" s="23" t="str">
        <f t="shared" si="2"/>
        <v/>
      </c>
      <c r="L73" s="27"/>
      <c r="M73" s="20" t="str">
        <f t="shared" si="3"/>
        <v/>
      </c>
      <c r="N73" s="2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 x14ac:dyDescent="0.2">
      <c r="A74" s="30">
        <v>29</v>
      </c>
      <c r="B74" s="26"/>
      <c r="C74" s="16"/>
      <c r="D74" s="16"/>
      <c r="E74" s="16"/>
      <c r="F74" s="16"/>
      <c r="G74" s="16"/>
      <c r="H74" s="16"/>
      <c r="I74" s="17"/>
      <c r="J74" s="16"/>
      <c r="K74" s="23" t="str">
        <f t="shared" si="2"/>
        <v/>
      </c>
      <c r="L74" s="27"/>
      <c r="M74" s="20" t="str">
        <f t="shared" si="3"/>
        <v/>
      </c>
      <c r="N74" s="2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 thickBot="1" x14ac:dyDescent="0.25">
      <c r="A75" s="30">
        <v>30</v>
      </c>
      <c r="B75" s="34"/>
      <c r="C75" s="35"/>
      <c r="D75" s="35"/>
      <c r="E75" s="35"/>
      <c r="F75" s="35"/>
      <c r="G75" s="35"/>
      <c r="H75" s="35"/>
      <c r="I75" s="35"/>
      <c r="J75" s="35"/>
      <c r="K75" s="36" t="str">
        <f t="shared" si="2"/>
        <v/>
      </c>
      <c r="L75" s="35"/>
      <c r="M75" s="37" t="str">
        <f t="shared" si="3"/>
        <v/>
      </c>
      <c r="N75" s="2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 x14ac:dyDescent="0.2">
      <c r="A76" s="30">
        <v>1</v>
      </c>
      <c r="B76" s="38" t="s">
        <v>46</v>
      </c>
      <c r="C76" s="39"/>
      <c r="D76" s="40">
        <f t="shared" ref="D76:J76" si="4">SUM(D15:D44)</f>
        <v>0</v>
      </c>
      <c r="E76" s="40">
        <f t="shared" si="4"/>
        <v>1365775</v>
      </c>
      <c r="F76" s="41">
        <f>SUM(F15:F44)</f>
        <v>1250699.0199999998</v>
      </c>
      <c r="G76" s="41">
        <f>SUM(G15:G44)</f>
        <v>1124321.8999999999</v>
      </c>
      <c r="H76" s="40">
        <f t="shared" si="4"/>
        <v>1112169.1800000002</v>
      </c>
      <c r="I76" s="41">
        <f>SUM(I15:I44)</f>
        <v>1142582.5899999999</v>
      </c>
      <c r="J76" s="40">
        <f t="shared" si="4"/>
        <v>1255161.96</v>
      </c>
      <c r="K76" s="42">
        <f>IF(I76=0,"",(J76-I76)/I76)</f>
        <v>9.8530619130123565E-2</v>
      </c>
      <c r="L76" s="40">
        <f>SUM(L15:L44)</f>
        <v>1843850</v>
      </c>
      <c r="M76" s="42">
        <f t="shared" si="3"/>
        <v>0.46901360841114087</v>
      </c>
      <c r="N76" s="2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 thickBot="1" x14ac:dyDescent="0.25">
      <c r="A77" s="30">
        <v>2</v>
      </c>
      <c r="B77" s="43" t="s">
        <v>47</v>
      </c>
      <c r="C77" s="44"/>
      <c r="D77" s="45">
        <f t="shared" ref="D77:J77" si="5">SUM(D46:D75)</f>
        <v>0</v>
      </c>
      <c r="E77" s="45">
        <f t="shared" si="5"/>
        <v>0</v>
      </c>
      <c r="F77" s="45">
        <f t="shared" si="5"/>
        <v>0</v>
      </c>
      <c r="G77" s="45">
        <f t="shared" si="5"/>
        <v>0</v>
      </c>
      <c r="H77" s="45">
        <f t="shared" si="5"/>
        <v>0</v>
      </c>
      <c r="I77" s="45">
        <f t="shared" si="5"/>
        <v>0</v>
      </c>
      <c r="J77" s="45">
        <f t="shared" si="5"/>
        <v>0</v>
      </c>
      <c r="K77" s="46" t="str">
        <f t="shared" si="2"/>
        <v/>
      </c>
      <c r="L77" s="45">
        <f>SUM(L46:L75)</f>
        <v>2311990</v>
      </c>
      <c r="M77" s="46" t="str">
        <f t="shared" si="3"/>
        <v/>
      </c>
      <c r="N77" s="2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 thickTop="1" thickBot="1" x14ac:dyDescent="0.25">
      <c r="A78" s="47">
        <v>3</v>
      </c>
      <c r="B78" s="48" t="s">
        <v>48</v>
      </c>
      <c r="C78" s="49"/>
      <c r="D78" s="50">
        <f t="shared" ref="D78:J78" si="6">D76+D77</f>
        <v>0</v>
      </c>
      <c r="E78" s="50">
        <f t="shared" si="6"/>
        <v>1365775</v>
      </c>
      <c r="F78" s="51">
        <f t="shared" si="6"/>
        <v>1250699.0199999998</v>
      </c>
      <c r="G78" s="64">
        <f t="shared" si="6"/>
        <v>1124321.8999999999</v>
      </c>
      <c r="H78" s="50">
        <f t="shared" si="6"/>
        <v>1112169.1800000002</v>
      </c>
      <c r="I78" s="51">
        <f t="shared" si="6"/>
        <v>1142582.5899999999</v>
      </c>
      <c r="J78" s="50">
        <f t="shared" si="6"/>
        <v>1255161.96</v>
      </c>
      <c r="K78" s="52">
        <f t="shared" si="2"/>
        <v>9.8530619130123565E-2</v>
      </c>
      <c r="L78" s="50">
        <f>L76+C82</f>
        <v>2306248</v>
      </c>
      <c r="M78" s="52">
        <f t="shared" si="3"/>
        <v>0.83741068762154014</v>
      </c>
      <c r="N78" s="2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 thickBo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 x14ac:dyDescent="0.2">
      <c r="A80" s="1"/>
      <c r="B80" s="53" t="s">
        <v>49</v>
      </c>
      <c r="C80" s="54" t="s">
        <v>48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 x14ac:dyDescent="0.2">
      <c r="A81" s="55"/>
      <c r="B81" s="56" t="s">
        <v>50</v>
      </c>
      <c r="C81" s="57">
        <f>L77</f>
        <v>2311990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 x14ac:dyDescent="0.2">
      <c r="A82" s="1"/>
      <c r="B82" s="58" t="s">
        <v>51</v>
      </c>
      <c r="C82" s="57">
        <f>C81/5</f>
        <v>462398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 x14ac:dyDescent="0.2">
      <c r="A83" s="1"/>
      <c r="B83" s="1"/>
      <c r="C83" s="59"/>
      <c r="D83" s="59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 x14ac:dyDescent="0.2">
      <c r="A84" s="60"/>
      <c r="B84" s="1"/>
      <c r="C84" s="61"/>
      <c r="D84" s="6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 x14ac:dyDescent="0.2">
      <c r="A85" s="60"/>
      <c r="B85" s="1"/>
      <c r="C85" s="61"/>
      <c r="D85" s="6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 x14ac:dyDescent="0.2">
      <c r="A86" s="60"/>
      <c r="B86" s="1"/>
      <c r="C86" s="61"/>
      <c r="D86" s="6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6.25" customHeight="1" x14ac:dyDescent="0.2">
      <c r="A87" s="60"/>
      <c r="B87" s="1"/>
      <c r="C87" s="61"/>
      <c r="D87" s="6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7" customHeight="1" x14ac:dyDescent="0.2">
      <c r="A88" s="60"/>
      <c r="B88" s="1"/>
      <c r="C88" s="61"/>
      <c r="D88" s="6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 x14ac:dyDescent="0.2">
      <c r="A89" s="60"/>
      <c r="B89" s="1"/>
      <c r="C89" s="61"/>
      <c r="D89" s="6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 x14ac:dyDescent="0.2">
      <c r="A91" s="55" t="s">
        <v>52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 x14ac:dyDescent="0.2">
      <c r="A93" s="62" t="s">
        <v>53</v>
      </c>
      <c r="B93" s="1" t="s">
        <v>54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 x14ac:dyDescent="0.2">
      <c r="A94" s="62" t="s">
        <v>55</v>
      </c>
      <c r="B94" s="1" t="s">
        <v>56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 x14ac:dyDescent="0.2">
      <c r="A95" s="62" t="s">
        <v>57</v>
      </c>
      <c r="B95" s="1" t="s">
        <v>58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</sheetData>
  <mergeCells count="7">
    <mergeCell ref="A1:M3"/>
    <mergeCell ref="A45:B45"/>
    <mergeCell ref="A8:M8"/>
    <mergeCell ref="A9:M9"/>
    <mergeCell ref="A12:B12"/>
    <mergeCell ref="A13:B13"/>
    <mergeCell ref="A14:B14"/>
  </mergeCells>
  <printOptions horizontalCentered="1"/>
  <pageMargins left="0.75" right="0.45009980039920161" top="0.7684630738522954" bottom="0.51596806387225547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App.2-M_Regulatory_Cost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Blake, Lauren</dc:creator>
  <cp:lastModifiedBy>Aprild</cp:lastModifiedBy>
  <dcterms:created xsi:type="dcterms:W3CDTF">2020-05-28T11:58:00Z</dcterms:created>
  <dcterms:modified xsi:type="dcterms:W3CDTF">2020-06-05T13:24:44Z</dcterms:modified>
</cp:coreProperties>
</file>