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Analysis" sheetId="1" r:id="rId1"/>
    <sheet name="10yr_GOC_2010_2020" sheetId="2" r:id="rId2"/>
  </sheets>
  <calcPr calcId="145621"/>
  <extLst>
    <ext uri="GoogleSheetsCustomDataVersion1">
      <go:sheetsCustomData xmlns:go="http://customooxmlschemas.google.com/" r:id="rId6" roundtripDataSignature="AMtx7mgi1aYubWIlOqoaQpGZOcDp+fKELQ=="/>
    </ext>
  </extLst>
</workbook>
</file>

<file path=xl/calcChain.xml><?xml version="1.0" encoding="utf-8"?>
<calcChain xmlns="http://schemas.openxmlformats.org/spreadsheetml/2006/main">
  <c r="D180" i="2" l="1"/>
  <c r="D168" i="2"/>
  <c r="D156" i="2"/>
  <c r="D144" i="2"/>
  <c r="D132" i="2"/>
  <c r="D120" i="2"/>
  <c r="D108" i="2"/>
  <c r="D96" i="2"/>
  <c r="D84" i="2"/>
  <c r="D72" i="2"/>
  <c r="D60" i="2"/>
  <c r="D48" i="2"/>
  <c r="D36" i="2"/>
  <c r="D24" i="2"/>
  <c r="E71" i="1"/>
  <c r="P66" i="1"/>
  <c r="A66" i="1"/>
  <c r="P65" i="1"/>
  <c r="A65" i="1"/>
  <c r="P64" i="1"/>
  <c r="O64" i="1"/>
  <c r="A64" i="1"/>
  <c r="P63" i="1"/>
  <c r="O63" i="1"/>
  <c r="A63" i="1"/>
  <c r="P62" i="1"/>
  <c r="O62" i="1"/>
  <c r="N62" i="1"/>
  <c r="A62" i="1"/>
  <c r="P61" i="1"/>
  <c r="O61" i="1"/>
  <c r="N61" i="1"/>
  <c r="A61" i="1"/>
  <c r="P60" i="1"/>
  <c r="O60" i="1"/>
  <c r="N60" i="1"/>
  <c r="M60" i="1"/>
  <c r="A60" i="1"/>
  <c r="P59" i="1"/>
  <c r="O59" i="1"/>
  <c r="N59" i="1"/>
  <c r="M59" i="1"/>
  <c r="A59" i="1"/>
  <c r="P58" i="1"/>
  <c r="O58" i="1"/>
  <c r="N58" i="1"/>
  <c r="M58" i="1"/>
  <c r="L58" i="1"/>
  <c r="A58" i="1"/>
  <c r="P57" i="1"/>
  <c r="O57" i="1"/>
  <c r="N57" i="1"/>
  <c r="M57" i="1"/>
  <c r="L57" i="1"/>
  <c r="A57" i="1"/>
  <c r="O56" i="1"/>
  <c r="N56" i="1"/>
  <c r="M56" i="1"/>
  <c r="L56" i="1"/>
  <c r="K56" i="1"/>
  <c r="A56" i="1"/>
  <c r="O55" i="1"/>
  <c r="N55" i="1"/>
  <c r="M55" i="1"/>
  <c r="L55" i="1"/>
  <c r="K55" i="1"/>
  <c r="A55" i="1"/>
  <c r="N54" i="1"/>
  <c r="M54" i="1"/>
  <c r="L54" i="1"/>
  <c r="K54" i="1"/>
  <c r="J54" i="1"/>
  <c r="A54" i="1"/>
  <c r="N53" i="1"/>
  <c r="M53" i="1"/>
  <c r="L53" i="1"/>
  <c r="K53" i="1"/>
  <c r="J53" i="1"/>
  <c r="A53" i="1"/>
  <c r="M52" i="1"/>
  <c r="L52" i="1"/>
  <c r="K52" i="1"/>
  <c r="J52" i="1"/>
  <c r="I52" i="1"/>
  <c r="A52" i="1"/>
  <c r="M51" i="1"/>
  <c r="L51" i="1"/>
  <c r="K51" i="1"/>
  <c r="J51" i="1"/>
  <c r="I51" i="1"/>
  <c r="A51" i="1"/>
  <c r="L50" i="1"/>
  <c r="K50" i="1"/>
  <c r="J50" i="1"/>
  <c r="I50" i="1"/>
  <c r="H50" i="1"/>
  <c r="A50" i="1"/>
  <c r="L49" i="1"/>
  <c r="K49" i="1"/>
  <c r="J49" i="1"/>
  <c r="I49" i="1"/>
  <c r="H49" i="1"/>
  <c r="A49" i="1"/>
  <c r="K48" i="1"/>
  <c r="J48" i="1"/>
  <c r="I48" i="1"/>
  <c r="H48" i="1"/>
  <c r="G48" i="1"/>
  <c r="A48" i="1"/>
  <c r="K47" i="1"/>
  <c r="J47" i="1"/>
  <c r="I47" i="1"/>
  <c r="H47" i="1"/>
  <c r="G47" i="1"/>
  <c r="A47" i="1"/>
  <c r="J46" i="1"/>
  <c r="I46" i="1"/>
  <c r="H46" i="1"/>
  <c r="G46" i="1"/>
  <c r="F46" i="1"/>
  <c r="A46" i="1"/>
  <c r="J45" i="1"/>
  <c r="I45" i="1"/>
  <c r="H45" i="1"/>
  <c r="G45" i="1"/>
  <c r="F45" i="1"/>
  <c r="A45" i="1"/>
  <c r="I44" i="1"/>
  <c r="H44" i="1"/>
  <c r="G71" i="1" s="1"/>
  <c r="G44" i="1"/>
  <c r="F71" i="1" s="1"/>
  <c r="F44" i="1"/>
  <c r="E44" i="1"/>
  <c r="A44" i="1"/>
  <c r="I43" i="1"/>
  <c r="H71" i="1" s="1"/>
  <c r="H43" i="1"/>
  <c r="G72" i="1" s="1"/>
  <c r="G43" i="1"/>
  <c r="F72" i="1" s="1"/>
  <c r="F43" i="1"/>
  <c r="E72" i="1" s="1"/>
  <c r="E43" i="1"/>
  <c r="D71" i="1" s="1"/>
  <c r="A43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72" i="1" l="1"/>
  <c r="H72" i="1"/>
</calcChain>
</file>

<file path=xl/sharedStrings.xml><?xml version="1.0" encoding="utf-8"?>
<sst xmlns="http://schemas.openxmlformats.org/spreadsheetml/2006/main" count="197" uniqueCount="195">
  <si>
    <t xml:space="preserve">Hydro Ottawa Limited
EB-2019-0261
Technical Conference Undertakings
Undertaking TC-JT 1.6
Attachment A
ORIGINAL
</t>
  </si>
  <si>
    <t>Undertaking JT1.6: Exhibit KT1.4 Updated with Consensus Forecasts Long Range Forecast Data Going Back to 2006</t>
  </si>
  <si>
    <t>10 Year Government Bond Yield Forecasts</t>
  </si>
  <si>
    <t>Year</t>
  </si>
  <si>
    <t>Consensus Forecasts</t>
  </si>
  <si>
    <t>Actual 10-year Government of Canada Bond Yields</t>
  </si>
  <si>
    <t>Annual (average)</t>
  </si>
  <si>
    <t>End of Year (December)</t>
  </si>
  <si>
    <t>Deviations of forecast from actuals (percentage points)</t>
  </si>
  <si>
    <t>APRIL AND OCTOBER FORECASTS:</t>
  </si>
  <si>
    <t>Average percentage deviation by how far ahead the forecast is:</t>
  </si>
  <si>
    <t>Years ahead</t>
  </si>
  <si>
    <t>Mean</t>
  </si>
  <si>
    <t>Standard Deviation</t>
  </si>
  <si>
    <t>Selected Bond Yields</t>
  </si>
  <si>
    <t>Monthly series: 2010-07 - 2020-06</t>
  </si>
  <si>
    <t>V122543 = Government of Canada benchmark bond yields - 10 year</t>
  </si>
  <si>
    <t>Summary</t>
  </si>
  <si>
    <t>Date</t>
  </si>
  <si>
    <t>V122543</t>
  </si>
  <si>
    <t>Annual Average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</si>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</sst>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2" fillId="0" borderId="0" xfId="0" applyFont="1"/>
    <xf numFmtId="0" fontId="2" fillId="0" borderId="2" xfId="0" applyFont="1" applyBorder="1" applyAlignment="1">
      <alignment wrapText="1"/>
    </xf>
    <xf numFmtId="0" fontId="4" fillId="0" borderId="3" xfId="0" applyFont="1" applyBorder="1"/>
    <xf numFmtId="0" fontId="2" fillId="0" borderId="3" xfId="0" applyFont="1" applyBorder="1"/>
    <xf numFmtId="0" fontId="2" fillId="0" borderId="4" xfId="0" applyFont="1" applyBorder="1"/>
    <xf numFmtId="15" fontId="4" fillId="0" borderId="5" xfId="0" applyNumberFormat="1" applyFont="1" applyBorder="1" applyAlignment="1">
      <alignment wrapText="1"/>
    </xf>
    <xf numFmtId="0" fontId="4" fillId="0" borderId="0" xfId="0" applyFont="1"/>
    <xf numFmtId="0" fontId="2" fillId="0" borderId="9" xfId="0" applyFont="1" applyBorder="1"/>
    <xf numFmtId="15" fontId="4" fillId="0" borderId="5" xfId="0" applyNumberFormat="1" applyFont="1" applyBorder="1"/>
    <xf numFmtId="0" fontId="4" fillId="0" borderId="9" xfId="0" applyFont="1" applyBorder="1"/>
    <xf numFmtId="164" fontId="4" fillId="0" borderId="0" xfId="0" applyNumberFormat="1" applyFont="1"/>
    <xf numFmtId="15" fontId="4" fillId="0" borderId="10" xfId="0" applyNumberFormat="1" applyFont="1" applyBorder="1"/>
    <xf numFmtId="0" fontId="4" fillId="0" borderId="1" xfId="0" applyFont="1" applyBorder="1"/>
    <xf numFmtId="0" fontId="4" fillId="0" borderId="5" xfId="0" applyFont="1" applyBorder="1"/>
    <xf numFmtId="165" fontId="4" fillId="0" borderId="0" xfId="0" applyNumberFormat="1" applyFont="1"/>
    <xf numFmtId="0" fontId="4" fillId="0" borderId="10" xfId="0" applyFont="1" applyBorder="1" applyAlignment="1">
      <alignment wrapText="1"/>
    </xf>
    <xf numFmtId="2" fontId="4" fillId="0" borderId="1" xfId="0" applyNumberFormat="1" applyFont="1" applyBorder="1"/>
    <xf numFmtId="0" fontId="4" fillId="0" borderId="14" xfId="0" applyFont="1" applyBorder="1"/>
    <xf numFmtId="0" fontId="4" fillId="0" borderId="2" xfId="0" applyFont="1" applyBorder="1"/>
    <xf numFmtId="0" fontId="4" fillId="0" borderId="4" xfId="0" applyFont="1" applyBorder="1"/>
    <xf numFmtId="2" fontId="4" fillId="3" borderId="15" xfId="0" applyNumberFormat="1" applyFont="1" applyFill="1" applyBorder="1"/>
    <xf numFmtId="2" fontId="4" fillId="4" borderId="15" xfId="0" applyNumberFormat="1" applyFont="1" applyFill="1" applyBorder="1"/>
    <xf numFmtId="2" fontId="4" fillId="5" borderId="15" xfId="0" applyNumberFormat="1" applyFont="1" applyFill="1" applyBorder="1"/>
    <xf numFmtId="2" fontId="4" fillId="6" borderId="15" xfId="0" applyNumberFormat="1" applyFont="1" applyFill="1" applyBorder="1"/>
    <xf numFmtId="2" fontId="4" fillId="7" borderId="15" xfId="0" applyNumberFormat="1" applyFont="1" applyFill="1" applyBorder="1"/>
    <xf numFmtId="2" fontId="4" fillId="7" borderId="16" xfId="0" applyNumberFormat="1" applyFont="1" applyFill="1" applyBorder="1"/>
    <xf numFmtId="2" fontId="4" fillId="0" borderId="0" xfId="0" applyNumberFormat="1" applyFont="1"/>
    <xf numFmtId="2" fontId="4" fillId="6" borderId="16" xfId="0" applyNumberFormat="1" applyFont="1" applyFill="1" applyBorder="1"/>
    <xf numFmtId="2" fontId="4" fillId="5" borderId="16" xfId="0" applyNumberFormat="1" applyFont="1" applyFill="1" applyBorder="1"/>
    <xf numFmtId="2" fontId="4" fillId="4" borderId="16" xfId="0" applyNumberFormat="1" applyFont="1" applyFill="1" applyBorder="1"/>
    <xf numFmtId="2" fontId="4" fillId="3" borderId="16" xfId="0" applyNumberFormat="1" applyFont="1" applyFill="1" applyBorder="1"/>
    <xf numFmtId="2" fontId="4" fillId="3" borderId="17" xfId="0" applyNumberFormat="1" applyFont="1" applyFill="1" applyBorder="1"/>
    <xf numFmtId="15" fontId="4" fillId="0" borderId="0" xfId="0" applyNumberFormat="1" applyFont="1"/>
    <xf numFmtId="15" fontId="2" fillId="0" borderId="0" xfId="0" applyNumberFormat="1" applyFont="1"/>
    <xf numFmtId="15" fontId="2" fillId="0" borderId="2" xfId="0" applyNumberFormat="1" applyFont="1" applyBorder="1"/>
    <xf numFmtId="15" fontId="4" fillId="0" borderId="3" xfId="0" applyNumberFormat="1" applyFont="1" applyBorder="1"/>
    <xf numFmtId="1" fontId="2" fillId="3" borderId="18" xfId="0" applyNumberFormat="1" applyFont="1" applyFill="1" applyBorder="1"/>
    <xf numFmtId="0" fontId="2" fillId="4" borderId="18" xfId="0" applyFont="1" applyFill="1" applyBorder="1"/>
    <xf numFmtId="0" fontId="2" fillId="5" borderId="18" xfId="0" applyFont="1" applyFill="1" applyBorder="1"/>
    <xf numFmtId="0" fontId="2" fillId="6" borderId="18" xfId="0" applyFont="1" applyFill="1" applyBorder="1"/>
    <xf numFmtId="0" fontId="2" fillId="7" borderId="19" xfId="0" applyFont="1" applyFill="1" applyBorder="1"/>
    <xf numFmtId="15" fontId="2" fillId="0" borderId="5" xfId="0" applyNumberFormat="1" applyFont="1" applyBorder="1"/>
    <xf numFmtId="0" fontId="2" fillId="0" borderId="10" xfId="0" applyFont="1" applyBorder="1"/>
    <xf numFmtId="2" fontId="4" fillId="3" borderId="20" xfId="0" applyNumberFormat="1" applyFont="1" applyFill="1" applyBorder="1"/>
    <xf numFmtId="2" fontId="4" fillId="4" borderId="20" xfId="0" applyNumberFormat="1" applyFont="1" applyFill="1" applyBorder="1"/>
    <xf numFmtId="2" fontId="4" fillId="5" borderId="20" xfId="0" applyNumberFormat="1" applyFont="1" applyFill="1" applyBorder="1"/>
    <xf numFmtId="2" fontId="4" fillId="6" borderId="20" xfId="0" applyNumberFormat="1" applyFont="1" applyFill="1" applyBorder="1"/>
    <xf numFmtId="2" fontId="4" fillId="7" borderId="17" xfId="0" applyNumberFormat="1" applyFont="1" applyFill="1" applyBorder="1"/>
    <xf numFmtId="0" fontId="1" fillId="0" borderId="0" xfId="0" applyFont="1"/>
    <xf numFmtId="14" fontId="4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4" fillId="2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5" fontId="2" fillId="0" borderId="1" xfId="0" applyNumberFormat="1" applyFont="1" applyBorder="1" applyAlignment="1">
      <alignment horizontal="left" vertical="top"/>
    </xf>
    <xf numFmtId="164" fontId="4" fillId="2" borderId="6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7"/>
  <sheetViews>
    <sheetView tabSelected="1" workbookViewId="0">
      <selection activeCell="AB5" sqref="AB5"/>
    </sheetView>
  </sheetViews>
  <sheetFormatPr defaultColWidth="12.625" defaultRowHeight="15" customHeight="1" x14ac:dyDescent="0.2"/>
  <cols>
    <col min="1" max="1" width="12" customWidth="1"/>
    <col min="2" max="2" width="3" customWidth="1"/>
    <col min="3" max="3" width="6.375" customWidth="1"/>
    <col min="4" max="4" width="5.875" customWidth="1"/>
    <col min="5" max="10" width="5.5" customWidth="1"/>
    <col min="11" max="15" width="5.25" customWidth="1"/>
    <col min="16" max="16" width="5.375" customWidth="1"/>
    <col min="17" max="27" width="5.25" customWidth="1"/>
  </cols>
  <sheetData>
    <row r="1" spans="1:27" ht="110.2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14.25" customHeight="1" x14ac:dyDescent="0.2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4.25" customHeight="1" x14ac:dyDescent="0.2"/>
    <row r="4" spans="1:27" ht="14.25" customHeight="1" x14ac:dyDescent="0.25">
      <c r="B4" s="1"/>
      <c r="C4" s="51" t="s">
        <v>2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4.25" customHeight="1" x14ac:dyDescent="0.25">
      <c r="C5" s="53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4.25" customHeight="1" x14ac:dyDescent="0.25">
      <c r="A6" s="2" t="s">
        <v>4</v>
      </c>
      <c r="B6" s="3"/>
      <c r="C6" s="4">
        <v>2006</v>
      </c>
      <c r="D6" s="4">
        <v>2007</v>
      </c>
      <c r="E6" s="4">
        <v>2008</v>
      </c>
      <c r="F6" s="4">
        <v>2009</v>
      </c>
      <c r="G6" s="4">
        <v>2010</v>
      </c>
      <c r="H6" s="4">
        <v>2011</v>
      </c>
      <c r="I6" s="4">
        <v>2012</v>
      </c>
      <c r="J6" s="4">
        <v>2013</v>
      </c>
      <c r="K6" s="4">
        <v>2014</v>
      </c>
      <c r="L6" s="4">
        <v>2015</v>
      </c>
      <c r="M6" s="4">
        <v>2016</v>
      </c>
      <c r="N6" s="4">
        <v>2017</v>
      </c>
      <c r="O6" s="4">
        <v>2018</v>
      </c>
      <c r="P6" s="4">
        <v>2019</v>
      </c>
      <c r="Q6" s="4">
        <v>2020</v>
      </c>
      <c r="R6" s="4">
        <v>2021</v>
      </c>
      <c r="S6" s="4">
        <v>2022</v>
      </c>
      <c r="T6" s="4">
        <v>2023</v>
      </c>
      <c r="U6" s="4">
        <v>2024</v>
      </c>
      <c r="V6" s="4">
        <v>2025</v>
      </c>
      <c r="W6" s="4">
        <v>2026</v>
      </c>
      <c r="X6" s="4">
        <v>2027</v>
      </c>
      <c r="Y6" s="4">
        <v>2028</v>
      </c>
      <c r="Z6" s="4">
        <v>2029</v>
      </c>
      <c r="AA6" s="5">
        <v>2030</v>
      </c>
    </row>
    <row r="7" spans="1:27" ht="14.25" customHeight="1" x14ac:dyDescent="0.25">
      <c r="A7" s="6">
        <v>38817</v>
      </c>
      <c r="B7" s="7"/>
      <c r="C7" s="7"/>
      <c r="D7" s="7"/>
      <c r="E7" s="7">
        <v>5</v>
      </c>
      <c r="F7" s="7">
        <v>5.2</v>
      </c>
      <c r="G7" s="7">
        <v>5.2</v>
      </c>
      <c r="H7" s="7">
        <v>5.2</v>
      </c>
      <c r="I7" s="55">
        <v>5.3</v>
      </c>
      <c r="J7" s="56"/>
      <c r="K7" s="56"/>
      <c r="L7" s="56"/>
      <c r="M7" s="5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8"/>
    </row>
    <row r="8" spans="1:27" ht="14.25" customHeight="1" x14ac:dyDescent="0.25">
      <c r="A8" s="6">
        <v>38999</v>
      </c>
      <c r="B8" s="7"/>
      <c r="C8" s="7"/>
      <c r="D8" s="7"/>
      <c r="E8" s="7">
        <v>4.8</v>
      </c>
      <c r="F8" s="7">
        <v>5</v>
      </c>
      <c r="G8" s="7">
        <v>5</v>
      </c>
      <c r="H8" s="7">
        <v>5.0999999999999996</v>
      </c>
      <c r="I8" s="55">
        <v>5.2</v>
      </c>
      <c r="J8" s="56"/>
      <c r="K8" s="56"/>
      <c r="L8" s="56"/>
      <c r="M8" s="5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8"/>
    </row>
    <row r="9" spans="1:27" ht="14.25" customHeight="1" x14ac:dyDescent="0.25">
      <c r="A9" s="6">
        <v>39182</v>
      </c>
      <c r="B9" s="7"/>
      <c r="C9" s="7"/>
      <c r="D9" s="7"/>
      <c r="E9" s="7"/>
      <c r="F9" s="7">
        <v>4.9000000000000004</v>
      </c>
      <c r="G9" s="7">
        <v>5</v>
      </c>
      <c r="H9" s="7">
        <v>5</v>
      </c>
      <c r="I9" s="7">
        <v>5.0999999999999996</v>
      </c>
      <c r="J9" s="55">
        <v>5.0999999999999996</v>
      </c>
      <c r="K9" s="56"/>
      <c r="L9" s="56"/>
      <c r="M9" s="56"/>
      <c r="N9" s="5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8"/>
    </row>
    <row r="10" spans="1:27" ht="14.25" customHeight="1" x14ac:dyDescent="0.25">
      <c r="A10" s="6">
        <v>39363</v>
      </c>
      <c r="B10" s="7"/>
      <c r="C10" s="7"/>
      <c r="D10" s="7"/>
      <c r="E10" s="7"/>
      <c r="F10" s="7">
        <v>5.0999999999999996</v>
      </c>
      <c r="G10" s="7">
        <v>5.0999999999999996</v>
      </c>
      <c r="H10" s="7">
        <v>5</v>
      </c>
      <c r="I10" s="7">
        <v>5.2</v>
      </c>
      <c r="J10" s="55">
        <v>5.0999999999999996</v>
      </c>
      <c r="K10" s="56"/>
      <c r="L10" s="56"/>
      <c r="M10" s="56"/>
      <c r="N10" s="5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8"/>
    </row>
    <row r="11" spans="1:27" ht="14.25" customHeight="1" x14ac:dyDescent="0.25">
      <c r="A11" s="6">
        <v>39552</v>
      </c>
      <c r="B11" s="7"/>
      <c r="C11" s="7"/>
      <c r="D11" s="7"/>
      <c r="E11" s="7"/>
      <c r="F11" s="7"/>
      <c r="G11" s="7">
        <v>5</v>
      </c>
      <c r="H11" s="7">
        <v>5.2</v>
      </c>
      <c r="I11" s="7">
        <v>5.2</v>
      </c>
      <c r="J11" s="7">
        <v>5.0999999999999996</v>
      </c>
      <c r="K11" s="55">
        <v>5.0999999999999996</v>
      </c>
      <c r="L11" s="56"/>
      <c r="M11" s="56"/>
      <c r="N11" s="56"/>
      <c r="O11" s="5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8"/>
    </row>
    <row r="12" spans="1:27" ht="14.25" customHeight="1" x14ac:dyDescent="0.25">
      <c r="A12" s="6">
        <v>39734</v>
      </c>
      <c r="B12" s="7"/>
      <c r="C12" s="7"/>
      <c r="D12" s="7"/>
      <c r="E12" s="7"/>
      <c r="F12" s="7"/>
      <c r="G12" s="7">
        <v>4.5</v>
      </c>
      <c r="H12" s="7">
        <v>4.9000000000000004</v>
      </c>
      <c r="I12" s="7">
        <v>5.2</v>
      </c>
      <c r="J12" s="7">
        <v>5.2</v>
      </c>
      <c r="K12" s="55">
        <v>5.0999999999999996</v>
      </c>
      <c r="L12" s="56"/>
      <c r="M12" s="56"/>
      <c r="N12" s="56"/>
      <c r="O12" s="57"/>
      <c r="P12" s="7"/>
      <c r="Q12" s="1"/>
      <c r="R12" s="1"/>
      <c r="S12" s="1"/>
      <c r="T12" s="1"/>
      <c r="U12" s="1"/>
      <c r="V12" s="1"/>
      <c r="W12" s="1"/>
      <c r="X12" s="1"/>
      <c r="Y12" s="1"/>
      <c r="Z12" s="1"/>
      <c r="AA12" s="8"/>
    </row>
    <row r="13" spans="1:27" ht="14.25" customHeight="1" x14ac:dyDescent="0.25">
      <c r="A13" s="6">
        <v>39917</v>
      </c>
      <c r="B13" s="7"/>
      <c r="C13" s="7"/>
      <c r="D13" s="7"/>
      <c r="E13" s="7"/>
      <c r="F13" s="7"/>
      <c r="G13" s="7"/>
      <c r="H13" s="7">
        <v>4.4000000000000004</v>
      </c>
      <c r="I13" s="7">
        <v>5</v>
      </c>
      <c r="J13" s="7">
        <v>5.0999999999999996</v>
      </c>
      <c r="K13" s="7">
        <v>5.0999999999999996</v>
      </c>
      <c r="L13" s="55">
        <v>5.0999999999999996</v>
      </c>
      <c r="M13" s="56"/>
      <c r="N13" s="56"/>
      <c r="O13" s="56"/>
      <c r="P13" s="57"/>
      <c r="Q13" s="7"/>
      <c r="R13" s="7"/>
      <c r="S13" s="7"/>
      <c r="T13" s="1"/>
      <c r="U13" s="1"/>
      <c r="V13" s="1"/>
      <c r="W13" s="1"/>
      <c r="X13" s="1"/>
      <c r="Y13" s="1"/>
      <c r="Z13" s="1"/>
      <c r="AA13" s="8"/>
    </row>
    <row r="14" spans="1:27" ht="14.25" customHeight="1" x14ac:dyDescent="0.25">
      <c r="A14" s="6">
        <v>40098</v>
      </c>
      <c r="B14" s="7"/>
      <c r="C14" s="7"/>
      <c r="D14" s="7"/>
      <c r="E14" s="7"/>
      <c r="F14" s="7"/>
      <c r="G14" s="7"/>
      <c r="H14" s="7">
        <v>4.5</v>
      </c>
      <c r="I14" s="7">
        <v>5</v>
      </c>
      <c r="J14" s="7">
        <v>5.0999999999999996</v>
      </c>
      <c r="K14" s="7">
        <v>5.0999999999999996</v>
      </c>
      <c r="L14" s="55">
        <v>5</v>
      </c>
      <c r="M14" s="56"/>
      <c r="N14" s="56"/>
      <c r="O14" s="56"/>
      <c r="P14" s="57"/>
      <c r="Q14" s="7"/>
      <c r="R14" s="7"/>
      <c r="S14" s="7"/>
      <c r="T14" s="1"/>
      <c r="U14" s="1"/>
      <c r="V14" s="1"/>
      <c r="W14" s="1"/>
      <c r="X14" s="1"/>
      <c r="Y14" s="1"/>
      <c r="Z14" s="1"/>
      <c r="AA14" s="8"/>
    </row>
    <row r="15" spans="1:27" ht="14.25" customHeight="1" x14ac:dyDescent="0.25">
      <c r="A15" s="6">
        <v>40280</v>
      </c>
      <c r="B15" s="7"/>
      <c r="C15" s="7"/>
      <c r="D15" s="7"/>
      <c r="E15" s="7"/>
      <c r="F15" s="7"/>
      <c r="G15" s="7"/>
      <c r="H15" s="7"/>
      <c r="I15" s="7">
        <v>4.5999999999999996</v>
      </c>
      <c r="J15" s="7">
        <v>5</v>
      </c>
      <c r="K15" s="7">
        <v>5.2</v>
      </c>
      <c r="L15" s="7">
        <v>5.0999999999999996</v>
      </c>
      <c r="M15" s="55">
        <v>5.0999999999999996</v>
      </c>
      <c r="N15" s="56"/>
      <c r="O15" s="56"/>
      <c r="P15" s="56"/>
      <c r="Q15" s="57"/>
      <c r="R15" s="7"/>
      <c r="S15" s="7"/>
      <c r="T15" s="1"/>
      <c r="U15" s="1"/>
      <c r="V15" s="1"/>
      <c r="W15" s="1"/>
      <c r="X15" s="1"/>
      <c r="Y15" s="1"/>
      <c r="Z15" s="1"/>
      <c r="AA15" s="8"/>
    </row>
    <row r="16" spans="1:27" ht="14.25" customHeight="1" x14ac:dyDescent="0.25">
      <c r="A16" s="6">
        <v>40462</v>
      </c>
      <c r="B16" s="7"/>
      <c r="C16" s="7"/>
      <c r="D16" s="7"/>
      <c r="E16" s="7"/>
      <c r="F16" s="7"/>
      <c r="G16" s="7"/>
      <c r="H16" s="7"/>
      <c r="I16" s="7">
        <v>4.2</v>
      </c>
      <c r="J16" s="7">
        <v>4.7</v>
      </c>
      <c r="K16" s="7">
        <v>4.9000000000000004</v>
      </c>
      <c r="L16" s="7">
        <v>5</v>
      </c>
      <c r="M16" s="55">
        <v>4.9000000000000004</v>
      </c>
      <c r="N16" s="56"/>
      <c r="O16" s="56"/>
      <c r="P16" s="56"/>
      <c r="Q16" s="57"/>
      <c r="R16" s="7"/>
      <c r="S16" s="7"/>
      <c r="T16" s="1"/>
      <c r="U16" s="1"/>
      <c r="V16" s="1"/>
      <c r="W16" s="1"/>
      <c r="X16" s="1"/>
      <c r="Y16" s="1"/>
      <c r="Z16" s="1"/>
      <c r="AA16" s="8"/>
    </row>
    <row r="17" spans="1:27" ht="14.25" customHeight="1" x14ac:dyDescent="0.25">
      <c r="A17" s="6">
        <v>40637</v>
      </c>
      <c r="B17" s="7"/>
      <c r="C17" s="7"/>
      <c r="D17" s="7"/>
      <c r="E17" s="7"/>
      <c r="F17" s="7"/>
      <c r="G17" s="7"/>
      <c r="H17" s="7"/>
      <c r="I17" s="7"/>
      <c r="J17" s="7">
        <v>4.5999999999999996</v>
      </c>
      <c r="K17" s="7">
        <v>4.8</v>
      </c>
      <c r="L17" s="7">
        <v>4.9000000000000004</v>
      </c>
      <c r="M17" s="7">
        <v>5</v>
      </c>
      <c r="N17" s="55">
        <v>4.9000000000000004</v>
      </c>
      <c r="O17" s="56"/>
      <c r="P17" s="56"/>
      <c r="Q17" s="56"/>
      <c r="R17" s="57"/>
      <c r="S17" s="7"/>
      <c r="T17" s="1"/>
      <c r="U17" s="1"/>
      <c r="V17" s="1"/>
      <c r="W17" s="1"/>
      <c r="X17" s="1"/>
      <c r="Y17" s="1"/>
      <c r="Z17" s="1"/>
      <c r="AA17" s="8"/>
    </row>
    <row r="18" spans="1:27" ht="14.25" customHeight="1" x14ac:dyDescent="0.25">
      <c r="A18" s="6">
        <v>40826</v>
      </c>
      <c r="B18" s="7"/>
      <c r="C18" s="7"/>
      <c r="D18" s="7"/>
      <c r="E18" s="7"/>
      <c r="F18" s="7"/>
      <c r="G18" s="7"/>
      <c r="H18" s="7"/>
      <c r="I18" s="7"/>
      <c r="J18" s="7">
        <v>3.3</v>
      </c>
      <c r="K18" s="7">
        <v>4.3</v>
      </c>
      <c r="L18" s="7">
        <v>4.5</v>
      </c>
      <c r="M18" s="7">
        <v>4.5999999999999996</v>
      </c>
      <c r="N18" s="55">
        <v>4.5999999999999996</v>
      </c>
      <c r="O18" s="56"/>
      <c r="P18" s="56"/>
      <c r="Q18" s="56"/>
      <c r="R18" s="57"/>
      <c r="S18" s="7"/>
      <c r="T18" s="1"/>
      <c r="U18" s="1"/>
      <c r="V18" s="1"/>
      <c r="W18" s="1"/>
      <c r="X18" s="1"/>
      <c r="Y18" s="1"/>
      <c r="Z18" s="1"/>
      <c r="AA18" s="8"/>
    </row>
    <row r="19" spans="1:27" ht="14.25" customHeight="1" x14ac:dyDescent="0.25">
      <c r="A19" s="6">
        <v>41009</v>
      </c>
      <c r="B19" s="7"/>
      <c r="C19" s="7"/>
      <c r="D19" s="7"/>
      <c r="E19" s="7"/>
      <c r="F19" s="7"/>
      <c r="G19" s="7"/>
      <c r="H19" s="7"/>
      <c r="I19" s="7"/>
      <c r="J19" s="7"/>
      <c r="K19" s="7">
        <v>3.6</v>
      </c>
      <c r="L19" s="7">
        <v>4.2</v>
      </c>
      <c r="M19" s="7">
        <v>4.5</v>
      </c>
      <c r="N19" s="7">
        <v>4.5999999999999996</v>
      </c>
      <c r="O19" s="55">
        <v>4.7</v>
      </c>
      <c r="P19" s="56"/>
      <c r="Q19" s="56"/>
      <c r="R19" s="56"/>
      <c r="S19" s="57"/>
      <c r="T19" s="1"/>
      <c r="U19" s="1"/>
      <c r="V19" s="1"/>
      <c r="W19" s="1"/>
      <c r="X19" s="1"/>
      <c r="Y19" s="1"/>
      <c r="Z19" s="1"/>
      <c r="AA19" s="8"/>
    </row>
    <row r="20" spans="1:27" ht="14.25" customHeight="1" x14ac:dyDescent="0.25">
      <c r="A20" s="6">
        <v>41190</v>
      </c>
      <c r="B20" s="7"/>
      <c r="C20" s="7"/>
      <c r="D20" s="7"/>
      <c r="E20" s="7"/>
      <c r="F20" s="7"/>
      <c r="G20" s="7"/>
      <c r="H20" s="7"/>
      <c r="I20" s="7"/>
      <c r="J20" s="7"/>
      <c r="K20" s="7">
        <v>2.7</v>
      </c>
      <c r="L20" s="7">
        <v>3.6</v>
      </c>
      <c r="M20" s="7">
        <v>4.2</v>
      </c>
      <c r="N20" s="7">
        <v>4.5</v>
      </c>
      <c r="O20" s="55">
        <v>4.5</v>
      </c>
      <c r="P20" s="56"/>
      <c r="Q20" s="56"/>
      <c r="R20" s="56"/>
      <c r="S20" s="57"/>
      <c r="T20" s="1"/>
      <c r="U20" s="1"/>
      <c r="V20" s="1"/>
      <c r="W20" s="1"/>
      <c r="X20" s="1"/>
      <c r="Y20" s="1"/>
      <c r="Z20" s="1"/>
      <c r="AA20" s="8"/>
    </row>
    <row r="21" spans="1:27" ht="14.25" customHeight="1" x14ac:dyDescent="0.25">
      <c r="A21" s="9">
        <v>41372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>
        <v>3.6</v>
      </c>
      <c r="M21" s="7">
        <v>4.2</v>
      </c>
      <c r="N21" s="7">
        <v>4.4000000000000004</v>
      </c>
      <c r="O21" s="7">
        <v>4.5</v>
      </c>
      <c r="P21" s="55">
        <v>4.7</v>
      </c>
      <c r="Q21" s="56"/>
      <c r="R21" s="56"/>
      <c r="S21" s="56"/>
      <c r="T21" s="57"/>
      <c r="U21" s="7"/>
      <c r="V21" s="7"/>
      <c r="W21" s="7"/>
      <c r="X21" s="7"/>
      <c r="Y21" s="7"/>
      <c r="Z21" s="7"/>
      <c r="AA21" s="10"/>
    </row>
    <row r="22" spans="1:27" ht="14.25" customHeight="1" x14ac:dyDescent="0.25">
      <c r="A22" s="9">
        <v>41561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>
        <v>3.6</v>
      </c>
      <c r="M22" s="7">
        <v>4.0999999999999996</v>
      </c>
      <c r="N22" s="7">
        <v>4.4000000000000004</v>
      </c>
      <c r="O22" s="7">
        <v>4.5999999999999996</v>
      </c>
      <c r="P22" s="55">
        <v>4.5999999999999996</v>
      </c>
      <c r="Q22" s="56"/>
      <c r="R22" s="56"/>
      <c r="S22" s="56"/>
      <c r="T22" s="57"/>
      <c r="U22" s="7"/>
      <c r="V22" s="7"/>
      <c r="W22" s="7"/>
      <c r="X22" s="7"/>
      <c r="Y22" s="7"/>
      <c r="Z22" s="7"/>
      <c r="AA22" s="10"/>
    </row>
    <row r="23" spans="1:27" ht="16.5" customHeight="1" x14ac:dyDescent="0.25">
      <c r="A23" s="9">
        <v>41743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>
        <v>4.0999999999999996</v>
      </c>
      <c r="N23" s="7">
        <v>4.4000000000000004</v>
      </c>
      <c r="O23" s="7">
        <v>4.5</v>
      </c>
      <c r="P23" s="7">
        <v>4.5</v>
      </c>
      <c r="Q23" s="55">
        <v>4.5</v>
      </c>
      <c r="R23" s="56"/>
      <c r="S23" s="56"/>
      <c r="T23" s="56"/>
      <c r="U23" s="57"/>
      <c r="V23" s="7"/>
      <c r="W23" s="7"/>
      <c r="X23" s="7"/>
      <c r="Y23" s="7"/>
      <c r="Z23" s="7"/>
      <c r="AA23" s="10"/>
    </row>
    <row r="24" spans="1:27" ht="14.25" customHeight="1" x14ac:dyDescent="0.25">
      <c r="A24" s="9">
        <v>41925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>
        <v>3.6</v>
      </c>
      <c r="N24" s="7">
        <v>4.0999999999999996</v>
      </c>
      <c r="O24" s="7">
        <v>4.3</v>
      </c>
      <c r="P24" s="7">
        <v>4.4000000000000004</v>
      </c>
      <c r="Q24" s="55">
        <v>4.4000000000000004</v>
      </c>
      <c r="R24" s="56"/>
      <c r="S24" s="56"/>
      <c r="T24" s="56"/>
      <c r="U24" s="57"/>
      <c r="V24" s="7"/>
      <c r="W24" s="7"/>
      <c r="X24" s="7"/>
      <c r="Y24" s="7"/>
      <c r="Z24" s="7"/>
      <c r="AA24" s="10"/>
    </row>
    <row r="25" spans="1:27" ht="14.25" customHeight="1" x14ac:dyDescent="0.25">
      <c r="A25" s="9">
        <v>42107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3.2</v>
      </c>
      <c r="O25" s="7">
        <v>3.6</v>
      </c>
      <c r="P25" s="7">
        <v>3.7</v>
      </c>
      <c r="Q25" s="7">
        <v>3.9</v>
      </c>
      <c r="R25" s="65">
        <v>4</v>
      </c>
      <c r="S25" s="56"/>
      <c r="T25" s="56"/>
      <c r="U25" s="56"/>
      <c r="V25" s="57"/>
      <c r="W25" s="7"/>
      <c r="X25" s="7"/>
      <c r="Y25" s="7"/>
      <c r="Z25" s="7"/>
      <c r="AA25" s="10"/>
    </row>
    <row r="26" spans="1:27" ht="14.25" customHeight="1" x14ac:dyDescent="0.25">
      <c r="A26" s="9">
        <v>42289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1">
        <v>3</v>
      </c>
      <c r="O26" s="7">
        <v>3.5</v>
      </c>
      <c r="P26" s="7">
        <v>3.6</v>
      </c>
      <c r="Q26" s="7">
        <v>3.9</v>
      </c>
      <c r="R26" s="55">
        <v>3.9</v>
      </c>
      <c r="S26" s="56"/>
      <c r="T26" s="56"/>
      <c r="U26" s="56"/>
      <c r="V26" s="57"/>
      <c r="W26" s="7"/>
      <c r="X26" s="7"/>
      <c r="Y26" s="7"/>
      <c r="Z26" s="7"/>
      <c r="AA26" s="10"/>
    </row>
    <row r="27" spans="1:27" ht="14.25" customHeight="1" x14ac:dyDescent="0.25">
      <c r="A27" s="9">
        <v>42471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2.7</v>
      </c>
      <c r="P27" s="11">
        <v>3</v>
      </c>
      <c r="Q27" s="7">
        <v>3.2</v>
      </c>
      <c r="R27" s="7">
        <v>3.5</v>
      </c>
      <c r="S27" s="55">
        <v>3.6</v>
      </c>
      <c r="T27" s="56"/>
      <c r="U27" s="56"/>
      <c r="V27" s="56"/>
      <c r="W27" s="57"/>
      <c r="X27" s="7"/>
      <c r="Y27" s="7"/>
      <c r="Z27" s="7"/>
      <c r="AA27" s="10"/>
    </row>
    <row r="28" spans="1:27" ht="14.25" customHeight="1" x14ac:dyDescent="0.25">
      <c r="A28" s="9">
        <v>42653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2.1</v>
      </c>
      <c r="P28" s="7">
        <v>2.4</v>
      </c>
      <c r="Q28" s="7">
        <v>2.6</v>
      </c>
      <c r="R28" s="7">
        <v>2.9</v>
      </c>
      <c r="S28" s="55">
        <v>3.2</v>
      </c>
      <c r="T28" s="56"/>
      <c r="U28" s="56"/>
      <c r="V28" s="56"/>
      <c r="W28" s="57"/>
      <c r="X28" s="7"/>
      <c r="Y28" s="7"/>
      <c r="Z28" s="7"/>
      <c r="AA28" s="10"/>
    </row>
    <row r="29" spans="1:27" ht="14.25" customHeight="1" x14ac:dyDescent="0.25">
      <c r="A29" s="9">
        <v>42835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2.8</v>
      </c>
      <c r="Q29" s="7">
        <v>2.9</v>
      </c>
      <c r="R29" s="7">
        <v>3.1</v>
      </c>
      <c r="S29" s="7">
        <v>3.5</v>
      </c>
      <c r="T29" s="55">
        <v>3.6</v>
      </c>
      <c r="U29" s="56"/>
      <c r="V29" s="56"/>
      <c r="W29" s="56"/>
      <c r="X29" s="57"/>
      <c r="Y29" s="7"/>
      <c r="Z29" s="7"/>
      <c r="AA29" s="10"/>
    </row>
    <row r="30" spans="1:27" ht="14.25" customHeight="1" x14ac:dyDescent="0.25">
      <c r="A30" s="9">
        <v>43017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2.9</v>
      </c>
      <c r="Q30" s="7">
        <v>3.1</v>
      </c>
      <c r="R30" s="7">
        <v>3.2</v>
      </c>
      <c r="S30" s="7">
        <v>3.4</v>
      </c>
      <c r="T30" s="55">
        <v>3.6</v>
      </c>
      <c r="U30" s="56"/>
      <c r="V30" s="56"/>
      <c r="W30" s="56"/>
      <c r="X30" s="57"/>
      <c r="Y30" s="7"/>
      <c r="Z30" s="7"/>
      <c r="AA30" s="10"/>
    </row>
    <row r="31" spans="1:27" ht="14.25" customHeight="1" x14ac:dyDescent="0.25">
      <c r="A31" s="9">
        <v>43199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>
        <v>3.2</v>
      </c>
      <c r="R31" s="7">
        <v>3.3</v>
      </c>
      <c r="S31" s="7">
        <v>3.4</v>
      </c>
      <c r="T31" s="7">
        <v>3.6</v>
      </c>
      <c r="U31" s="55">
        <v>3.6</v>
      </c>
      <c r="V31" s="56"/>
      <c r="W31" s="56"/>
      <c r="X31" s="56"/>
      <c r="Y31" s="57"/>
      <c r="Z31" s="7"/>
      <c r="AA31" s="10"/>
    </row>
    <row r="32" spans="1:27" ht="14.25" customHeight="1" x14ac:dyDescent="0.25">
      <c r="A32" s="9">
        <v>43381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>
        <v>3.1</v>
      </c>
      <c r="R32" s="7">
        <v>3.2</v>
      </c>
      <c r="S32" s="7">
        <v>3.4</v>
      </c>
      <c r="T32" s="7">
        <v>3.5</v>
      </c>
      <c r="U32" s="55">
        <v>3.7</v>
      </c>
      <c r="V32" s="56"/>
      <c r="W32" s="56"/>
      <c r="X32" s="56"/>
      <c r="Y32" s="57"/>
      <c r="Z32" s="7"/>
      <c r="AA32" s="10"/>
    </row>
    <row r="33" spans="1:27" ht="14.25" customHeight="1" x14ac:dyDescent="0.25">
      <c r="A33" s="9">
        <v>43563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2.5</v>
      </c>
      <c r="S33" s="7">
        <v>2.8</v>
      </c>
      <c r="T33" s="7">
        <v>2.9</v>
      </c>
      <c r="U33" s="7">
        <v>3.1</v>
      </c>
      <c r="V33" s="55">
        <v>3.2</v>
      </c>
      <c r="W33" s="56"/>
      <c r="X33" s="56"/>
      <c r="Y33" s="56"/>
      <c r="Z33" s="57"/>
      <c r="AA33" s="10"/>
    </row>
    <row r="34" spans="1:27" ht="14.25" customHeight="1" x14ac:dyDescent="0.25">
      <c r="A34" s="9">
        <v>43752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2.2000000000000002</v>
      </c>
      <c r="S34" s="7">
        <v>2.7</v>
      </c>
      <c r="T34" s="7">
        <v>2.9</v>
      </c>
      <c r="U34" s="7">
        <v>3.1</v>
      </c>
      <c r="V34" s="55">
        <v>3.1</v>
      </c>
      <c r="W34" s="56"/>
      <c r="X34" s="56"/>
      <c r="Y34" s="56"/>
      <c r="Z34" s="57"/>
      <c r="AA34" s="10"/>
    </row>
    <row r="35" spans="1:27" ht="14.25" customHeight="1" x14ac:dyDescent="0.25">
      <c r="A35" s="12">
        <v>43927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>
        <v>1.9</v>
      </c>
      <c r="T35" s="13">
        <v>2.4</v>
      </c>
      <c r="U35" s="13">
        <v>2.6</v>
      </c>
      <c r="V35" s="13">
        <v>2.9</v>
      </c>
      <c r="W35" s="58">
        <v>3.1</v>
      </c>
      <c r="X35" s="59"/>
      <c r="Y35" s="59"/>
      <c r="Z35" s="59"/>
      <c r="AA35" s="60"/>
    </row>
    <row r="36" spans="1:27" ht="14.25" customHeight="1" x14ac:dyDescent="0.2"/>
    <row r="37" spans="1:27" ht="14.25" customHeight="1" x14ac:dyDescent="0.25">
      <c r="A37" s="61" t="s">
        <v>5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3"/>
    </row>
    <row r="38" spans="1:27" ht="14.25" customHeight="1" x14ac:dyDescent="0.25">
      <c r="A38" s="14"/>
      <c r="B38" s="7"/>
      <c r="C38" s="1">
        <f t="shared" ref="C38:AA38" si="0">C6</f>
        <v>2006</v>
      </c>
      <c r="D38" s="1">
        <f t="shared" si="0"/>
        <v>2007</v>
      </c>
      <c r="E38" s="1">
        <f t="shared" si="0"/>
        <v>2008</v>
      </c>
      <c r="F38" s="1">
        <f t="shared" si="0"/>
        <v>2009</v>
      </c>
      <c r="G38" s="1">
        <f t="shared" si="0"/>
        <v>2010</v>
      </c>
      <c r="H38" s="1">
        <f t="shared" si="0"/>
        <v>2011</v>
      </c>
      <c r="I38" s="1">
        <f t="shared" si="0"/>
        <v>2012</v>
      </c>
      <c r="J38" s="1">
        <f t="shared" si="0"/>
        <v>2013</v>
      </c>
      <c r="K38" s="1">
        <f t="shared" si="0"/>
        <v>2014</v>
      </c>
      <c r="L38" s="1">
        <f t="shared" si="0"/>
        <v>2015</v>
      </c>
      <c r="M38" s="1">
        <f t="shared" si="0"/>
        <v>2016</v>
      </c>
      <c r="N38" s="1">
        <f t="shared" si="0"/>
        <v>2017</v>
      </c>
      <c r="O38" s="1">
        <f t="shared" si="0"/>
        <v>2018</v>
      </c>
      <c r="P38" s="1">
        <f t="shared" si="0"/>
        <v>2019</v>
      </c>
      <c r="Q38" s="1">
        <f t="shared" si="0"/>
        <v>2020</v>
      </c>
      <c r="R38" s="1">
        <f t="shared" si="0"/>
        <v>2021</v>
      </c>
      <c r="S38" s="1">
        <f t="shared" si="0"/>
        <v>2022</v>
      </c>
      <c r="T38" s="1">
        <f t="shared" si="0"/>
        <v>2023</v>
      </c>
      <c r="U38" s="1">
        <f t="shared" si="0"/>
        <v>2024</v>
      </c>
      <c r="V38" s="1">
        <f t="shared" si="0"/>
        <v>2025</v>
      </c>
      <c r="W38" s="1">
        <f t="shared" si="0"/>
        <v>2026</v>
      </c>
      <c r="X38" s="1">
        <f t="shared" si="0"/>
        <v>2027</v>
      </c>
      <c r="Y38" s="1">
        <f t="shared" si="0"/>
        <v>2028</v>
      </c>
      <c r="Z38" s="1">
        <f t="shared" si="0"/>
        <v>2029</v>
      </c>
      <c r="AA38" s="8">
        <f t="shared" si="0"/>
        <v>2030</v>
      </c>
    </row>
    <row r="39" spans="1:27" ht="14.25" customHeight="1" x14ac:dyDescent="0.25">
      <c r="A39" s="14" t="s">
        <v>6</v>
      </c>
      <c r="B39" s="7"/>
      <c r="C39" s="7">
        <v>4.2233333333333327</v>
      </c>
      <c r="D39" s="7">
        <v>4.2824999999999998</v>
      </c>
      <c r="E39" s="7">
        <v>3.5749999999999997</v>
      </c>
      <c r="F39" s="7">
        <v>3.2925000000000004</v>
      </c>
      <c r="G39" s="7">
        <v>3.1983333333333328</v>
      </c>
      <c r="H39" s="7">
        <v>2.7841666666666662</v>
      </c>
      <c r="I39" s="7">
        <v>1.8516666666666668</v>
      </c>
      <c r="J39" s="7">
        <v>2.2691666666666666</v>
      </c>
      <c r="K39" s="7">
        <v>2.188333333333333</v>
      </c>
      <c r="L39" s="15">
        <v>1.4924999999999997</v>
      </c>
      <c r="M39" s="15">
        <v>1.2616666666666667</v>
      </c>
      <c r="N39" s="15">
        <v>1.7874999999999996</v>
      </c>
      <c r="O39" s="15">
        <v>2.2608333333333333</v>
      </c>
      <c r="P39" s="15">
        <v>1.5541666666666665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10"/>
    </row>
    <row r="40" spans="1:27" ht="14.25" customHeight="1" x14ac:dyDescent="0.25">
      <c r="A40" s="16" t="s">
        <v>7</v>
      </c>
      <c r="B40" s="13"/>
      <c r="C40" s="13">
        <v>4.05</v>
      </c>
      <c r="D40" s="13">
        <v>4.09</v>
      </c>
      <c r="E40" s="13">
        <v>2.69</v>
      </c>
      <c r="F40" s="13">
        <v>3.6</v>
      </c>
      <c r="G40" s="13">
        <v>3.16</v>
      </c>
      <c r="H40" s="13">
        <v>1.96</v>
      </c>
      <c r="I40" s="13">
        <v>1.82</v>
      </c>
      <c r="J40" s="13">
        <v>2.72</v>
      </c>
      <c r="K40" s="13">
        <v>1.79</v>
      </c>
      <c r="L40" s="17">
        <v>1.4</v>
      </c>
      <c r="M40" s="13">
        <v>1.73</v>
      </c>
      <c r="N40" s="13">
        <v>1.98</v>
      </c>
      <c r="O40" s="13">
        <v>1.98</v>
      </c>
      <c r="P40" s="13">
        <v>1.61</v>
      </c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8"/>
    </row>
    <row r="41" spans="1:27" ht="14.25" customHeight="1" x14ac:dyDescent="0.2"/>
    <row r="42" spans="1:27" ht="14.25" customHeight="1" x14ac:dyDescent="0.25">
      <c r="A42" s="19" t="s">
        <v>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20"/>
    </row>
    <row r="43" spans="1:27" ht="14.25" customHeight="1" x14ac:dyDescent="0.25">
      <c r="A43" s="9">
        <f t="shared" ref="A43:A66" si="1">A7</f>
        <v>38817</v>
      </c>
      <c r="B43" s="7"/>
      <c r="C43" s="7"/>
      <c r="D43" s="7"/>
      <c r="E43" s="21">
        <f t="shared" ref="E43:I43" si="2">E7-E39</f>
        <v>1.4250000000000003</v>
      </c>
      <c r="F43" s="22">
        <f t="shared" si="2"/>
        <v>1.9074999999999998</v>
      </c>
      <c r="G43" s="23">
        <f t="shared" si="2"/>
        <v>2.0016666666666674</v>
      </c>
      <c r="H43" s="24">
        <f t="shared" si="2"/>
        <v>2.4158333333333339</v>
      </c>
      <c r="I43" s="25">
        <f t="shared" si="2"/>
        <v>3.4483333333333333</v>
      </c>
      <c r="J43" s="7"/>
      <c r="K43" s="7"/>
      <c r="L43" s="7"/>
      <c r="M43" s="7"/>
      <c r="N43" s="7"/>
      <c r="O43" s="7"/>
      <c r="P43" s="10"/>
    </row>
    <row r="44" spans="1:27" ht="14.25" customHeight="1" x14ac:dyDescent="0.25">
      <c r="A44" s="9">
        <f t="shared" si="1"/>
        <v>38999</v>
      </c>
      <c r="B44" s="7"/>
      <c r="C44" s="7"/>
      <c r="D44" s="7"/>
      <c r="E44" s="21">
        <f t="shared" ref="E44:I44" si="3">E8-E39</f>
        <v>1.2250000000000001</v>
      </c>
      <c r="F44" s="22">
        <f t="shared" si="3"/>
        <v>1.7074999999999996</v>
      </c>
      <c r="G44" s="23">
        <f t="shared" si="3"/>
        <v>1.8016666666666672</v>
      </c>
      <c r="H44" s="24">
        <f t="shared" si="3"/>
        <v>2.3158333333333334</v>
      </c>
      <c r="I44" s="25">
        <f t="shared" si="3"/>
        <v>3.3483333333333336</v>
      </c>
      <c r="J44" s="7"/>
      <c r="K44" s="7"/>
      <c r="L44" s="7"/>
      <c r="M44" s="7"/>
      <c r="N44" s="7"/>
      <c r="O44" s="7"/>
      <c r="P44" s="10"/>
    </row>
    <row r="45" spans="1:27" ht="14.25" customHeight="1" x14ac:dyDescent="0.25">
      <c r="A45" s="9">
        <f t="shared" si="1"/>
        <v>39182</v>
      </c>
      <c r="B45" s="7"/>
      <c r="C45" s="7"/>
      <c r="D45" s="7"/>
      <c r="E45" s="7"/>
      <c r="F45" s="21">
        <f t="shared" ref="F45:J45" si="4">F9-F39</f>
        <v>1.6074999999999999</v>
      </c>
      <c r="G45" s="22">
        <f t="shared" si="4"/>
        <v>1.8016666666666672</v>
      </c>
      <c r="H45" s="23">
        <f t="shared" si="4"/>
        <v>2.2158333333333338</v>
      </c>
      <c r="I45" s="24">
        <f t="shared" si="4"/>
        <v>3.2483333333333331</v>
      </c>
      <c r="J45" s="25">
        <f t="shared" si="4"/>
        <v>2.8308333333333331</v>
      </c>
      <c r="K45" s="7"/>
      <c r="L45" s="7"/>
      <c r="M45" s="7"/>
      <c r="N45" s="7"/>
      <c r="O45" s="7"/>
      <c r="P45" s="10"/>
    </row>
    <row r="46" spans="1:27" ht="14.25" customHeight="1" x14ac:dyDescent="0.25">
      <c r="A46" s="9">
        <f t="shared" si="1"/>
        <v>39363</v>
      </c>
      <c r="B46" s="7"/>
      <c r="C46" s="7"/>
      <c r="D46" s="7"/>
      <c r="E46" s="7"/>
      <c r="F46" s="21">
        <f t="shared" ref="F46:J46" si="5">F10-F39</f>
        <v>1.8074999999999992</v>
      </c>
      <c r="G46" s="22">
        <f t="shared" si="5"/>
        <v>1.9016666666666668</v>
      </c>
      <c r="H46" s="23">
        <f t="shared" si="5"/>
        <v>2.2158333333333338</v>
      </c>
      <c r="I46" s="24">
        <f t="shared" si="5"/>
        <v>3.3483333333333336</v>
      </c>
      <c r="J46" s="25">
        <f t="shared" si="5"/>
        <v>2.8308333333333331</v>
      </c>
      <c r="K46" s="7"/>
      <c r="L46" s="7"/>
      <c r="M46" s="7"/>
      <c r="N46" s="7"/>
      <c r="O46" s="7"/>
      <c r="P46" s="10"/>
    </row>
    <row r="47" spans="1:27" ht="14.25" customHeight="1" x14ac:dyDescent="0.25">
      <c r="A47" s="9">
        <f t="shared" si="1"/>
        <v>39552</v>
      </c>
      <c r="B47" s="7"/>
      <c r="C47" s="7"/>
      <c r="D47" s="7"/>
      <c r="E47" s="7"/>
      <c r="F47" s="7"/>
      <c r="G47" s="21">
        <f t="shared" ref="G47:K47" si="6">G11-G39</f>
        <v>1.8016666666666672</v>
      </c>
      <c r="H47" s="22">
        <f t="shared" si="6"/>
        <v>2.4158333333333339</v>
      </c>
      <c r="I47" s="23">
        <f t="shared" si="6"/>
        <v>3.3483333333333336</v>
      </c>
      <c r="J47" s="24">
        <f t="shared" si="6"/>
        <v>2.8308333333333331</v>
      </c>
      <c r="K47" s="25">
        <f t="shared" si="6"/>
        <v>2.9116666666666666</v>
      </c>
      <c r="L47" s="7"/>
      <c r="M47" s="7"/>
      <c r="N47" s="7"/>
      <c r="O47" s="7"/>
      <c r="P47" s="10"/>
    </row>
    <row r="48" spans="1:27" ht="14.25" customHeight="1" x14ac:dyDescent="0.25">
      <c r="A48" s="9">
        <f t="shared" si="1"/>
        <v>39734</v>
      </c>
      <c r="B48" s="7"/>
      <c r="C48" s="7"/>
      <c r="D48" s="7"/>
      <c r="E48" s="7"/>
      <c r="F48" s="7"/>
      <c r="G48" s="21">
        <f t="shared" ref="G48:K48" si="7">G12-G39</f>
        <v>1.3016666666666672</v>
      </c>
      <c r="H48" s="22">
        <f t="shared" si="7"/>
        <v>2.1158333333333341</v>
      </c>
      <c r="I48" s="23">
        <f t="shared" si="7"/>
        <v>3.3483333333333336</v>
      </c>
      <c r="J48" s="24">
        <f t="shared" si="7"/>
        <v>2.9308333333333336</v>
      </c>
      <c r="K48" s="25">
        <f t="shared" si="7"/>
        <v>2.9116666666666666</v>
      </c>
      <c r="L48" s="7"/>
      <c r="M48" s="7"/>
      <c r="N48" s="7"/>
      <c r="O48" s="7"/>
      <c r="P48" s="10"/>
    </row>
    <row r="49" spans="1:16" ht="14.25" customHeight="1" x14ac:dyDescent="0.25">
      <c r="A49" s="9">
        <f t="shared" si="1"/>
        <v>39917</v>
      </c>
      <c r="B49" s="7"/>
      <c r="C49" s="7"/>
      <c r="D49" s="7"/>
      <c r="E49" s="7"/>
      <c r="F49" s="7"/>
      <c r="G49" s="7"/>
      <c r="H49" s="21">
        <f t="shared" ref="H49:L49" si="8">H13-H39</f>
        <v>1.6158333333333341</v>
      </c>
      <c r="I49" s="22">
        <f t="shared" si="8"/>
        <v>3.1483333333333334</v>
      </c>
      <c r="J49" s="23">
        <f t="shared" si="8"/>
        <v>2.8308333333333331</v>
      </c>
      <c r="K49" s="24">
        <f t="shared" si="8"/>
        <v>2.9116666666666666</v>
      </c>
      <c r="L49" s="25">
        <f t="shared" si="8"/>
        <v>3.6074999999999999</v>
      </c>
      <c r="M49" s="7"/>
      <c r="N49" s="7"/>
      <c r="O49" s="7"/>
      <c r="P49" s="10"/>
    </row>
    <row r="50" spans="1:16" ht="14.25" customHeight="1" x14ac:dyDescent="0.25">
      <c r="A50" s="9">
        <f t="shared" si="1"/>
        <v>40098</v>
      </c>
      <c r="B50" s="7"/>
      <c r="C50" s="7"/>
      <c r="D50" s="7"/>
      <c r="E50" s="7"/>
      <c r="F50" s="7"/>
      <c r="G50" s="7"/>
      <c r="H50" s="21">
        <f t="shared" ref="H50:L50" si="9">H14-H39</f>
        <v>1.7158333333333338</v>
      </c>
      <c r="I50" s="22">
        <f t="shared" si="9"/>
        <v>3.1483333333333334</v>
      </c>
      <c r="J50" s="23">
        <f t="shared" si="9"/>
        <v>2.8308333333333331</v>
      </c>
      <c r="K50" s="24">
        <f t="shared" si="9"/>
        <v>2.9116666666666666</v>
      </c>
      <c r="L50" s="25">
        <f t="shared" si="9"/>
        <v>3.5075000000000003</v>
      </c>
      <c r="M50" s="7"/>
      <c r="N50" s="7"/>
      <c r="O50" s="7"/>
      <c r="P50" s="10"/>
    </row>
    <row r="51" spans="1:16" ht="14.25" customHeight="1" x14ac:dyDescent="0.25">
      <c r="A51" s="9">
        <f t="shared" si="1"/>
        <v>40280</v>
      </c>
      <c r="B51" s="7"/>
      <c r="C51" s="7"/>
      <c r="D51" s="7"/>
      <c r="E51" s="7"/>
      <c r="F51" s="7"/>
      <c r="G51" s="7"/>
      <c r="H51" s="7"/>
      <c r="I51" s="21">
        <f t="shared" ref="I51:M51" si="10">I15-I39</f>
        <v>2.7483333333333331</v>
      </c>
      <c r="J51" s="22">
        <f t="shared" si="10"/>
        <v>2.7308333333333334</v>
      </c>
      <c r="K51" s="23">
        <f t="shared" si="10"/>
        <v>3.0116666666666672</v>
      </c>
      <c r="L51" s="24">
        <f t="shared" si="10"/>
        <v>3.6074999999999999</v>
      </c>
      <c r="M51" s="25">
        <f t="shared" si="10"/>
        <v>3.8383333333333329</v>
      </c>
      <c r="N51" s="7"/>
      <c r="O51" s="7"/>
      <c r="P51" s="10"/>
    </row>
    <row r="52" spans="1:16" ht="14.25" customHeight="1" x14ac:dyDescent="0.25">
      <c r="A52" s="9">
        <f t="shared" si="1"/>
        <v>40462</v>
      </c>
      <c r="B52" s="7"/>
      <c r="C52" s="7"/>
      <c r="D52" s="7"/>
      <c r="E52" s="7"/>
      <c r="F52" s="7"/>
      <c r="G52" s="7"/>
      <c r="H52" s="7"/>
      <c r="I52" s="21">
        <f t="shared" ref="I52:M52" si="11">I16-I39</f>
        <v>2.3483333333333336</v>
      </c>
      <c r="J52" s="22">
        <f t="shared" si="11"/>
        <v>2.4308333333333336</v>
      </c>
      <c r="K52" s="23">
        <f t="shared" si="11"/>
        <v>2.7116666666666673</v>
      </c>
      <c r="L52" s="24">
        <f t="shared" si="11"/>
        <v>3.5075000000000003</v>
      </c>
      <c r="M52" s="25">
        <f t="shared" si="11"/>
        <v>3.6383333333333336</v>
      </c>
      <c r="N52" s="7"/>
      <c r="O52" s="7"/>
      <c r="P52" s="10"/>
    </row>
    <row r="53" spans="1:16" ht="14.25" customHeight="1" x14ac:dyDescent="0.25">
      <c r="A53" s="9">
        <f t="shared" si="1"/>
        <v>40637</v>
      </c>
      <c r="B53" s="7"/>
      <c r="C53" s="7"/>
      <c r="D53" s="7"/>
      <c r="E53" s="7"/>
      <c r="F53" s="7"/>
      <c r="G53" s="7"/>
      <c r="H53" s="7"/>
      <c r="I53" s="7"/>
      <c r="J53" s="21">
        <f t="shared" ref="J53:N53" si="12">J17-J39</f>
        <v>2.3308333333333331</v>
      </c>
      <c r="K53" s="22">
        <f t="shared" si="12"/>
        <v>2.6116666666666668</v>
      </c>
      <c r="L53" s="23">
        <f t="shared" si="12"/>
        <v>3.4075000000000006</v>
      </c>
      <c r="M53" s="24">
        <f t="shared" si="12"/>
        <v>3.7383333333333333</v>
      </c>
      <c r="N53" s="25">
        <f t="shared" si="12"/>
        <v>3.1125000000000007</v>
      </c>
      <c r="O53" s="7"/>
      <c r="P53" s="10"/>
    </row>
    <row r="54" spans="1:16" ht="14.25" customHeight="1" x14ac:dyDescent="0.25">
      <c r="A54" s="9">
        <f t="shared" si="1"/>
        <v>40826</v>
      </c>
      <c r="B54" s="7"/>
      <c r="C54" s="7"/>
      <c r="D54" s="7"/>
      <c r="E54" s="7"/>
      <c r="F54" s="7"/>
      <c r="G54" s="7"/>
      <c r="H54" s="7"/>
      <c r="I54" s="7"/>
      <c r="J54" s="21">
        <f t="shared" ref="J54:N54" si="13">J18-J39</f>
        <v>1.0308333333333333</v>
      </c>
      <c r="K54" s="22">
        <f t="shared" si="13"/>
        <v>2.1116666666666668</v>
      </c>
      <c r="L54" s="23">
        <f t="shared" si="13"/>
        <v>3.0075000000000003</v>
      </c>
      <c r="M54" s="24">
        <f t="shared" si="13"/>
        <v>3.3383333333333329</v>
      </c>
      <c r="N54" s="25">
        <f t="shared" si="13"/>
        <v>2.8125</v>
      </c>
      <c r="O54" s="7"/>
      <c r="P54" s="10"/>
    </row>
    <row r="55" spans="1:16" ht="14.25" customHeight="1" x14ac:dyDescent="0.25">
      <c r="A55" s="9">
        <f t="shared" si="1"/>
        <v>41009</v>
      </c>
      <c r="B55" s="7"/>
      <c r="C55" s="7"/>
      <c r="D55" s="7"/>
      <c r="E55" s="7"/>
      <c r="F55" s="7"/>
      <c r="G55" s="7"/>
      <c r="H55" s="7"/>
      <c r="I55" s="7"/>
      <c r="J55" s="7"/>
      <c r="K55" s="21">
        <f t="shared" ref="K55:O55" si="14">K19-K39</f>
        <v>1.4116666666666671</v>
      </c>
      <c r="L55" s="22">
        <f t="shared" si="14"/>
        <v>2.7075000000000005</v>
      </c>
      <c r="M55" s="23">
        <f t="shared" si="14"/>
        <v>3.2383333333333333</v>
      </c>
      <c r="N55" s="24">
        <f t="shared" si="14"/>
        <v>2.8125</v>
      </c>
      <c r="O55" s="25">
        <f t="shared" si="14"/>
        <v>2.4391666666666669</v>
      </c>
      <c r="P55" s="10"/>
    </row>
    <row r="56" spans="1:16" ht="14.25" customHeight="1" x14ac:dyDescent="0.25">
      <c r="A56" s="9">
        <f t="shared" si="1"/>
        <v>41190</v>
      </c>
      <c r="B56" s="7"/>
      <c r="C56" s="7"/>
      <c r="D56" s="7"/>
      <c r="E56" s="7"/>
      <c r="F56" s="7"/>
      <c r="G56" s="7"/>
      <c r="H56" s="7"/>
      <c r="I56" s="7"/>
      <c r="J56" s="7"/>
      <c r="K56" s="21">
        <f t="shared" ref="K56:O56" si="15">K20-K39</f>
        <v>0.51166666666666716</v>
      </c>
      <c r="L56" s="22">
        <f t="shared" si="15"/>
        <v>2.1075000000000004</v>
      </c>
      <c r="M56" s="23">
        <f t="shared" si="15"/>
        <v>2.9383333333333335</v>
      </c>
      <c r="N56" s="24">
        <f t="shared" si="15"/>
        <v>2.7125000000000004</v>
      </c>
      <c r="O56" s="25">
        <f t="shared" si="15"/>
        <v>2.2391666666666667</v>
      </c>
      <c r="P56" s="10"/>
    </row>
    <row r="57" spans="1:16" ht="14.25" customHeight="1" x14ac:dyDescent="0.25">
      <c r="A57" s="9">
        <f t="shared" si="1"/>
        <v>41372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21">
        <f t="shared" ref="L57:P57" si="16">L21-L39</f>
        <v>2.1075000000000004</v>
      </c>
      <c r="M57" s="22">
        <f t="shared" si="16"/>
        <v>2.9383333333333335</v>
      </c>
      <c r="N57" s="23">
        <f t="shared" si="16"/>
        <v>2.6125000000000007</v>
      </c>
      <c r="O57" s="24">
        <f t="shared" si="16"/>
        <v>2.2391666666666667</v>
      </c>
      <c r="P57" s="26">
        <f t="shared" si="16"/>
        <v>3.1458333333333339</v>
      </c>
    </row>
    <row r="58" spans="1:16" ht="14.25" customHeight="1" x14ac:dyDescent="0.25">
      <c r="A58" s="9">
        <f t="shared" si="1"/>
        <v>41561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21">
        <f t="shared" ref="L58:P58" si="17">L22-L40</f>
        <v>2.2000000000000002</v>
      </c>
      <c r="M58" s="22">
        <f t="shared" si="17"/>
        <v>2.3699999999999997</v>
      </c>
      <c r="N58" s="23">
        <f t="shared" si="17"/>
        <v>2.4200000000000004</v>
      </c>
      <c r="O58" s="24">
        <f t="shared" si="17"/>
        <v>2.6199999999999997</v>
      </c>
      <c r="P58" s="26">
        <f t="shared" si="17"/>
        <v>2.9899999999999993</v>
      </c>
    </row>
    <row r="59" spans="1:16" ht="14.25" customHeight="1" x14ac:dyDescent="0.25">
      <c r="A59" s="9">
        <f t="shared" si="1"/>
        <v>41743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27"/>
      <c r="M59" s="21">
        <f t="shared" ref="M59:P59" si="18">M21-M39</f>
        <v>2.9383333333333335</v>
      </c>
      <c r="N59" s="22">
        <f t="shared" si="18"/>
        <v>2.6125000000000007</v>
      </c>
      <c r="O59" s="23">
        <f t="shared" si="18"/>
        <v>2.2391666666666667</v>
      </c>
      <c r="P59" s="28">
        <f t="shared" si="18"/>
        <v>3.1458333333333339</v>
      </c>
    </row>
    <row r="60" spans="1:16" ht="14.25" customHeight="1" x14ac:dyDescent="0.25">
      <c r="A60" s="9">
        <f t="shared" si="1"/>
        <v>41925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27"/>
      <c r="M60" s="21">
        <f t="shared" ref="M60:P60" si="19">M24-M39</f>
        <v>2.3383333333333334</v>
      </c>
      <c r="N60" s="22">
        <f t="shared" si="19"/>
        <v>2.3125</v>
      </c>
      <c r="O60" s="23">
        <f t="shared" si="19"/>
        <v>2.0391666666666666</v>
      </c>
      <c r="P60" s="28">
        <f t="shared" si="19"/>
        <v>2.8458333333333341</v>
      </c>
    </row>
    <row r="61" spans="1:16" ht="14.25" customHeight="1" x14ac:dyDescent="0.25">
      <c r="A61" s="9">
        <f t="shared" si="1"/>
        <v>42107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27"/>
      <c r="M61" s="27"/>
      <c r="N61" s="21">
        <f t="shared" ref="N61:P61" si="20">N25-N39</f>
        <v>1.4125000000000005</v>
      </c>
      <c r="O61" s="22">
        <f t="shared" si="20"/>
        <v>1.3391666666666668</v>
      </c>
      <c r="P61" s="29">
        <f t="shared" si="20"/>
        <v>2.1458333333333339</v>
      </c>
    </row>
    <row r="62" spans="1:16" ht="14.25" customHeight="1" x14ac:dyDescent="0.25">
      <c r="A62" s="9">
        <f t="shared" si="1"/>
        <v>42289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27"/>
      <c r="M62" s="27"/>
      <c r="N62" s="21">
        <f t="shared" ref="N62:P62" si="21">N26-N39</f>
        <v>1.2125000000000004</v>
      </c>
      <c r="O62" s="22">
        <f t="shared" si="21"/>
        <v>1.2391666666666667</v>
      </c>
      <c r="P62" s="29">
        <f t="shared" si="21"/>
        <v>2.0458333333333334</v>
      </c>
    </row>
    <row r="63" spans="1:16" ht="14.25" customHeight="1" x14ac:dyDescent="0.25">
      <c r="A63" s="9">
        <f t="shared" si="1"/>
        <v>42471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27"/>
      <c r="M63" s="27"/>
      <c r="N63" s="27"/>
      <c r="O63" s="21">
        <f t="shared" ref="O63:P63" si="22">O27-O39</f>
        <v>0.43916666666666693</v>
      </c>
      <c r="P63" s="30">
        <f t="shared" si="22"/>
        <v>1.4458333333333335</v>
      </c>
    </row>
    <row r="64" spans="1:16" ht="14.25" customHeight="1" x14ac:dyDescent="0.25">
      <c r="A64" s="9">
        <f t="shared" si="1"/>
        <v>42653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27"/>
      <c r="M64" s="27"/>
      <c r="N64" s="27"/>
      <c r="O64" s="21">
        <f t="shared" ref="O64:P64" si="23">O28-O39</f>
        <v>-0.16083333333333316</v>
      </c>
      <c r="P64" s="30">
        <f t="shared" si="23"/>
        <v>0.84583333333333344</v>
      </c>
    </row>
    <row r="65" spans="1:16" ht="14.25" customHeight="1" x14ac:dyDescent="0.25">
      <c r="A65" s="9">
        <f t="shared" si="1"/>
        <v>42835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27"/>
      <c r="M65" s="27"/>
      <c r="N65" s="27"/>
      <c r="O65" s="27"/>
      <c r="P65" s="31">
        <f>P29-P39</f>
        <v>1.2458333333333333</v>
      </c>
    </row>
    <row r="66" spans="1:16" ht="14.25" customHeight="1" x14ac:dyDescent="0.25">
      <c r="A66" s="12">
        <f t="shared" si="1"/>
        <v>43017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7"/>
      <c r="M66" s="17"/>
      <c r="N66" s="17"/>
      <c r="O66" s="17"/>
      <c r="P66" s="32">
        <f>P30-P39</f>
        <v>1.3458333333333334</v>
      </c>
    </row>
    <row r="67" spans="1:16" ht="14.25" customHeight="1" x14ac:dyDescent="0.25">
      <c r="A67" s="33"/>
    </row>
    <row r="68" spans="1:16" ht="14.25" customHeight="1" x14ac:dyDescent="0.25">
      <c r="A68" s="34" t="s">
        <v>9</v>
      </c>
    </row>
    <row r="69" spans="1:16" ht="14.25" customHeight="1" x14ac:dyDescent="0.2">
      <c r="A69" s="64" t="s">
        <v>10</v>
      </c>
      <c r="B69" s="54"/>
      <c r="C69" s="54"/>
      <c r="D69" s="54"/>
      <c r="E69" s="54"/>
      <c r="F69" s="54"/>
      <c r="G69" s="54"/>
      <c r="H69" s="54"/>
    </row>
    <row r="70" spans="1:16" ht="14.25" customHeight="1" x14ac:dyDescent="0.25">
      <c r="A70" s="35" t="s">
        <v>11</v>
      </c>
      <c r="B70" s="36"/>
      <c r="C70" s="3"/>
      <c r="D70" s="37">
        <v>2</v>
      </c>
      <c r="E70" s="38">
        <v>3</v>
      </c>
      <c r="F70" s="39">
        <v>4</v>
      </c>
      <c r="G70" s="40">
        <v>5</v>
      </c>
      <c r="H70" s="41">
        <v>6</v>
      </c>
    </row>
    <row r="71" spans="1:16" ht="14.25" customHeight="1" x14ac:dyDescent="0.25">
      <c r="A71" s="42" t="s">
        <v>12</v>
      </c>
      <c r="B71" s="34"/>
      <c r="C71" s="7"/>
      <c r="D71" s="21">
        <f>AVERAGE(E43:E44,F45:F46,G47:G48,H49:H50,I51:I52,J53:J54,K55:K56,L57:L58,M59:M60,N61:N62,O63:O64,P65:P66)</f>
        <v>1.5817013888888887</v>
      </c>
      <c r="E71" s="22">
        <f>AVERAGE(F43:F44,G45:G46,H47:H48,I49:I50,J51:J52,K53:K54,L55:L56,M57:M58,N59:N60,O61:O62,P63:P64)</f>
        <v>2.1795454545454542</v>
      </c>
      <c r="F71" s="23">
        <f>AVERAGE(G43:G44,H45:H46,I47:I48,J49:J50,K51:K52,L53:L54,M55:M56,N57:N58,O59:O60,P61:P62)</f>
        <v>2.620541666666667</v>
      </c>
      <c r="G71" s="24">
        <f>AVERAGE(H43:H44,I45:I46,J47:J48,K49:K50,L51:L52,M53:M54,N55:N56,O57:O58,P59:P60)</f>
        <v>2.9711574074074072</v>
      </c>
      <c r="H71" s="26">
        <f>AVERAGE(I43:I44,J45:J46,K47:K48,L49:L50,M51:M52,N53:N54,O55:O56,P57:P58)</f>
        <v>3.1007812500000003</v>
      </c>
    </row>
    <row r="72" spans="1:16" ht="14.25" customHeight="1" x14ac:dyDescent="0.25">
      <c r="A72" s="43" t="s">
        <v>13</v>
      </c>
      <c r="B72" s="13"/>
      <c r="C72" s="13"/>
      <c r="D72" s="44">
        <f>STDEV(E43:E44,F45:F46,G47:G48,H49:H50,I51:I52,J53:J54,K55:K56,L57:L58,M59:M60,N61:N62,O63:O64,P65:P66)</f>
        <v>0.72482650261071302</v>
      </c>
      <c r="E72" s="45">
        <f>STDEV(F43:F44,G45:G46,H47:H48,I49:I50,J51:J52,K53:K54,L55:L56,M57:M58,N59:N60,O61:O62,P63:P64)</f>
        <v>0.61802262587179391</v>
      </c>
      <c r="F72" s="46">
        <f>STDEV(G43:G44,H45:H46,I47:I48,J49:J50,K51:K52,L53:L54,M55:M56,N57:N58,O59:O60,P61:P62)</f>
        <v>0.51408020364030238</v>
      </c>
      <c r="G72" s="47">
        <f>STDEV(H43:H44,I45:I46,J47:J48,K49:K50,L51:L52,M53:M54,N55:N56,O57:O58,P59:P60)</f>
        <v>0.43377316845781416</v>
      </c>
      <c r="H72" s="48">
        <f>STDEV(I43:I44,J45:J46,K47:K48,L49:L50,M51:M52,N53:N54,O55:O56,P57:P58)</f>
        <v>0.44212632985485717</v>
      </c>
    </row>
    <row r="73" spans="1:16" ht="14.25" customHeight="1" x14ac:dyDescent="0.25">
      <c r="A73" s="1"/>
      <c r="B73" s="7"/>
      <c r="C73" s="7"/>
      <c r="D73" s="7"/>
      <c r="E73" s="7"/>
      <c r="F73" s="7"/>
      <c r="G73" s="7"/>
      <c r="H73" s="7"/>
    </row>
    <row r="74" spans="1:16" ht="14.25" customHeight="1" x14ac:dyDescent="0.25">
      <c r="A74" s="1"/>
    </row>
    <row r="75" spans="1:16" ht="14.25" customHeight="1" x14ac:dyDescent="0.25">
      <c r="A75" s="1"/>
    </row>
    <row r="76" spans="1:16" ht="14.25" customHeight="1" x14ac:dyDescent="0.2"/>
    <row r="77" spans="1:16" ht="14.25" customHeight="1" x14ac:dyDescent="0.2"/>
    <row r="78" spans="1:16" ht="14.25" customHeight="1" x14ac:dyDescent="0.2"/>
    <row r="79" spans="1:16" ht="14.25" customHeight="1" x14ac:dyDescent="0.2"/>
    <row r="80" spans="1:16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35">
    <mergeCell ref="A1:AA1"/>
    <mergeCell ref="W35:AA35"/>
    <mergeCell ref="A37:AA37"/>
    <mergeCell ref="A69:H69"/>
    <mergeCell ref="R25:V25"/>
    <mergeCell ref="R26:V26"/>
    <mergeCell ref="S27:W27"/>
    <mergeCell ref="S28:W28"/>
    <mergeCell ref="T29:X29"/>
    <mergeCell ref="T30:X30"/>
    <mergeCell ref="U31:Y31"/>
    <mergeCell ref="Q23:U23"/>
    <mergeCell ref="Q24:U24"/>
    <mergeCell ref="U32:Y32"/>
    <mergeCell ref="V33:Z33"/>
    <mergeCell ref="V34:Z34"/>
    <mergeCell ref="N18:R18"/>
    <mergeCell ref="O19:S19"/>
    <mergeCell ref="O20:S20"/>
    <mergeCell ref="P21:T21"/>
    <mergeCell ref="P22:T22"/>
    <mergeCell ref="L13:P13"/>
    <mergeCell ref="L14:P14"/>
    <mergeCell ref="M15:Q15"/>
    <mergeCell ref="M16:Q16"/>
    <mergeCell ref="N17:R17"/>
    <mergeCell ref="J9:N9"/>
    <mergeCell ref="J10:N10"/>
    <mergeCell ref="K11:O11"/>
    <mergeCell ref="K12:O12"/>
    <mergeCell ref="A2:AA2"/>
    <mergeCell ref="C4:AA4"/>
    <mergeCell ref="C5:AA5"/>
    <mergeCell ref="I7:M7"/>
    <mergeCell ref="I8:M8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spans="1:4" ht="14.25" customHeight="1" x14ac:dyDescent="0.25">
      <c r="A1" s="49" t="s">
        <v>14</v>
      </c>
    </row>
    <row r="2" spans="1:4" ht="14.25" customHeight="1" x14ac:dyDescent="0.2"/>
    <row r="3" spans="1:4" ht="14.25" customHeight="1" x14ac:dyDescent="0.2"/>
    <row r="4" spans="1:4" ht="14.25" customHeight="1" x14ac:dyDescent="0.25">
      <c r="A4" s="49" t="s">
        <v>15</v>
      </c>
    </row>
    <row r="5" spans="1:4" ht="14.25" customHeight="1" x14ac:dyDescent="0.25">
      <c r="A5" s="49" t="s">
        <v>16</v>
      </c>
    </row>
    <row r="6" spans="1:4" ht="14.25" customHeight="1" x14ac:dyDescent="0.2"/>
    <row r="7" spans="1:4" ht="14.25" customHeight="1" x14ac:dyDescent="0.25">
      <c r="A7" s="49" t="s">
        <v>17</v>
      </c>
      <c r="B7" s="49" t="s">
        <v>18</v>
      </c>
      <c r="C7" s="49" t="s">
        <v>19</v>
      </c>
    </row>
    <row r="8" spans="1:4" ht="14.25" customHeight="1" x14ac:dyDescent="0.25">
      <c r="B8" s="50"/>
    </row>
    <row r="9" spans="1:4" ht="14.25" customHeight="1" x14ac:dyDescent="0.25">
      <c r="B9" s="50"/>
    </row>
    <row r="10" spans="1:4" ht="14.25" customHeight="1" x14ac:dyDescent="0.2"/>
    <row r="11" spans="1:4" ht="14.25" customHeight="1" x14ac:dyDescent="0.2"/>
    <row r="12" spans="1:4" ht="14.25" customHeight="1" x14ac:dyDescent="0.25">
      <c r="A12" s="49" t="s">
        <v>18</v>
      </c>
      <c r="B12" s="49" t="s">
        <v>19</v>
      </c>
      <c r="D12" s="49" t="s">
        <v>20</v>
      </c>
    </row>
    <row r="13" spans="1:4" ht="14.25" customHeight="1" x14ac:dyDescent="0.25">
      <c r="A13" s="49" t="s">
        <v>21</v>
      </c>
      <c r="B13" s="49">
        <v>4.1100000000000003</v>
      </c>
    </row>
    <row r="14" spans="1:4" ht="14.25" customHeight="1" x14ac:dyDescent="0.25">
      <c r="A14" s="49" t="s">
        <v>22</v>
      </c>
      <c r="B14" s="49">
        <v>4.0999999999999996</v>
      </c>
    </row>
    <row r="15" spans="1:4" ht="14.25" customHeight="1" x14ac:dyDescent="0.25">
      <c r="A15" s="49" t="s">
        <v>23</v>
      </c>
      <c r="B15" s="49">
        <v>4.2300000000000004</v>
      </c>
    </row>
    <row r="16" spans="1:4" ht="14.25" customHeight="1" x14ac:dyDescent="0.25">
      <c r="A16" s="49" t="s">
        <v>24</v>
      </c>
      <c r="B16" s="49">
        <v>4.5199999999999996</v>
      </c>
    </row>
    <row r="17" spans="1:4" ht="14.25" customHeight="1" x14ac:dyDescent="0.25">
      <c r="A17" s="49" t="s">
        <v>25</v>
      </c>
      <c r="B17" s="49">
        <v>4.45</v>
      </c>
    </row>
    <row r="18" spans="1:4" ht="14.25" customHeight="1" x14ac:dyDescent="0.25">
      <c r="A18" s="49" t="s">
        <v>26</v>
      </c>
      <c r="B18" s="49">
        <v>4.63</v>
      </c>
    </row>
    <row r="19" spans="1:4" ht="14.25" customHeight="1" x14ac:dyDescent="0.25">
      <c r="A19" s="49" t="s">
        <v>27</v>
      </c>
      <c r="B19" s="49">
        <v>4.38</v>
      </c>
    </row>
    <row r="20" spans="1:4" ht="14.25" customHeight="1" x14ac:dyDescent="0.25">
      <c r="A20" s="49" t="s">
        <v>28</v>
      </c>
      <c r="B20" s="49">
        <v>4.12</v>
      </c>
    </row>
    <row r="21" spans="1:4" ht="14.25" customHeight="1" x14ac:dyDescent="0.25">
      <c r="A21" s="49" t="s">
        <v>29</v>
      </c>
      <c r="B21" s="49">
        <v>3.98</v>
      </c>
    </row>
    <row r="22" spans="1:4" ht="14.25" customHeight="1" x14ac:dyDescent="0.25">
      <c r="A22" s="49" t="s">
        <v>30</v>
      </c>
      <c r="B22" s="49">
        <v>4.17</v>
      </c>
    </row>
    <row r="23" spans="1:4" ht="14.25" customHeight="1" x14ac:dyDescent="0.25">
      <c r="A23" s="49" t="s">
        <v>31</v>
      </c>
      <c r="B23" s="49">
        <v>3.94</v>
      </c>
    </row>
    <row r="24" spans="1:4" ht="14.25" customHeight="1" x14ac:dyDescent="0.25">
      <c r="A24" s="49" t="s">
        <v>32</v>
      </c>
      <c r="B24" s="49">
        <v>4.05</v>
      </c>
      <c r="D24" s="49">
        <f>AVERAGE(B13:B24)</f>
        <v>4.2233333333333327</v>
      </c>
    </row>
    <row r="25" spans="1:4" ht="14.25" customHeight="1" x14ac:dyDescent="0.25">
      <c r="A25" s="49" t="s">
        <v>33</v>
      </c>
      <c r="B25" s="49">
        <v>4.17</v>
      </c>
    </row>
    <row r="26" spans="1:4" ht="14.25" customHeight="1" x14ac:dyDescent="0.25">
      <c r="A26" s="49" t="s">
        <v>34</v>
      </c>
      <c r="B26" s="49">
        <v>4.03</v>
      </c>
    </row>
    <row r="27" spans="1:4" ht="14.25" customHeight="1" x14ac:dyDescent="0.25">
      <c r="A27" s="49" t="s">
        <v>35</v>
      </c>
      <c r="B27" s="49">
        <v>4.0999999999999996</v>
      </c>
    </row>
    <row r="28" spans="1:4" ht="14.25" customHeight="1" x14ac:dyDescent="0.25">
      <c r="A28" s="49" t="s">
        <v>36</v>
      </c>
      <c r="B28" s="49">
        <v>4.1500000000000004</v>
      </c>
    </row>
    <row r="29" spans="1:4" ht="14.25" customHeight="1" x14ac:dyDescent="0.25">
      <c r="A29" s="49" t="s">
        <v>37</v>
      </c>
      <c r="B29" s="49">
        <v>4.4800000000000004</v>
      </c>
    </row>
    <row r="30" spans="1:4" ht="14.25" customHeight="1" x14ac:dyDescent="0.25">
      <c r="A30" s="49" t="s">
        <v>38</v>
      </c>
      <c r="B30" s="49">
        <v>4.62</v>
      </c>
    </row>
    <row r="31" spans="1:4" ht="14.25" customHeight="1" x14ac:dyDescent="0.25">
      <c r="A31" s="49" t="s">
        <v>39</v>
      </c>
      <c r="B31" s="49">
        <v>4.58</v>
      </c>
    </row>
    <row r="32" spans="1:4" ht="14.25" customHeight="1" x14ac:dyDescent="0.25">
      <c r="A32" s="49" t="s">
        <v>40</v>
      </c>
      <c r="B32" s="49">
        <v>4.38</v>
      </c>
    </row>
    <row r="33" spans="1:4" ht="14.25" customHeight="1" x14ac:dyDescent="0.25">
      <c r="A33" s="49" t="s">
        <v>41</v>
      </c>
      <c r="B33" s="49">
        <v>4.41</v>
      </c>
    </row>
    <row r="34" spans="1:4" ht="14.25" customHeight="1" x14ac:dyDescent="0.25">
      <c r="A34" s="49" t="s">
        <v>42</v>
      </c>
      <c r="B34" s="49">
        <v>4.3099999999999996</v>
      </c>
    </row>
    <row r="35" spans="1:4" ht="14.25" customHeight="1" x14ac:dyDescent="0.25">
      <c r="A35" s="49" t="s">
        <v>43</v>
      </c>
      <c r="B35" s="49">
        <v>4.07</v>
      </c>
    </row>
    <row r="36" spans="1:4" ht="14.25" customHeight="1" x14ac:dyDescent="0.25">
      <c r="A36" s="49" t="s">
        <v>44</v>
      </c>
      <c r="B36" s="49">
        <v>4.09</v>
      </c>
      <c r="D36" s="49">
        <f>AVERAGE(B25:B36)</f>
        <v>4.2824999999999998</v>
      </c>
    </row>
    <row r="37" spans="1:4" ht="14.25" customHeight="1" x14ac:dyDescent="0.25">
      <c r="A37" s="49" t="s">
        <v>45</v>
      </c>
      <c r="B37" s="49">
        <v>3.88</v>
      </c>
    </row>
    <row r="38" spans="1:4" ht="14.25" customHeight="1" x14ac:dyDescent="0.25">
      <c r="A38" s="49" t="s">
        <v>46</v>
      </c>
      <c r="B38" s="49">
        <v>3.81</v>
      </c>
    </row>
    <row r="39" spans="1:4" ht="14.25" customHeight="1" x14ac:dyDescent="0.25">
      <c r="A39" s="49" t="s">
        <v>47</v>
      </c>
      <c r="B39" s="49">
        <v>3.46</v>
      </c>
    </row>
    <row r="40" spans="1:4" ht="14.25" customHeight="1" x14ac:dyDescent="0.25">
      <c r="A40" s="49" t="s">
        <v>48</v>
      </c>
      <c r="B40" s="49">
        <v>3.58</v>
      </c>
    </row>
    <row r="41" spans="1:4" ht="14.25" customHeight="1" x14ac:dyDescent="0.25">
      <c r="A41" s="49" t="s">
        <v>49</v>
      </c>
      <c r="B41" s="49">
        <v>3.68</v>
      </c>
    </row>
    <row r="42" spans="1:4" ht="14.25" customHeight="1" x14ac:dyDescent="0.25">
      <c r="A42" s="49" t="s">
        <v>50</v>
      </c>
      <c r="B42" s="49">
        <v>3.71</v>
      </c>
    </row>
    <row r="43" spans="1:4" ht="14.25" customHeight="1" x14ac:dyDescent="0.25">
      <c r="A43" s="49" t="s">
        <v>51</v>
      </c>
      <c r="B43" s="49">
        <v>3.81</v>
      </c>
    </row>
    <row r="44" spans="1:4" ht="14.25" customHeight="1" x14ac:dyDescent="0.25">
      <c r="A44" s="49" t="s">
        <v>52</v>
      </c>
      <c r="B44" s="49">
        <v>3.52</v>
      </c>
    </row>
    <row r="45" spans="1:4" ht="14.25" customHeight="1" x14ac:dyDescent="0.25">
      <c r="A45" s="49" t="s">
        <v>53</v>
      </c>
      <c r="B45" s="49">
        <v>3.66</v>
      </c>
    </row>
    <row r="46" spans="1:4" ht="14.25" customHeight="1" x14ac:dyDescent="0.25">
      <c r="A46" s="49" t="s">
        <v>54</v>
      </c>
      <c r="B46" s="49">
        <v>3.74</v>
      </c>
    </row>
    <row r="47" spans="1:4" ht="14.25" customHeight="1" x14ac:dyDescent="0.25">
      <c r="A47" s="49" t="s">
        <v>55</v>
      </c>
      <c r="B47" s="49">
        <v>3.36</v>
      </c>
    </row>
    <row r="48" spans="1:4" ht="14.25" customHeight="1" x14ac:dyDescent="0.25">
      <c r="A48" s="49" t="s">
        <v>56</v>
      </c>
      <c r="B48" s="49">
        <v>2.69</v>
      </c>
      <c r="D48" s="49">
        <f>AVERAGE(B37:B48)</f>
        <v>3.5749999999999997</v>
      </c>
    </row>
    <row r="49" spans="1:4" ht="14.25" customHeight="1" x14ac:dyDescent="0.25">
      <c r="A49" s="49" t="s">
        <v>57</v>
      </c>
      <c r="B49" s="49">
        <v>2.97</v>
      </c>
    </row>
    <row r="50" spans="1:4" ht="14.25" customHeight="1" x14ac:dyDescent="0.25">
      <c r="A50" s="49" t="s">
        <v>58</v>
      </c>
      <c r="B50" s="49">
        <v>2.95</v>
      </c>
    </row>
    <row r="51" spans="1:4" ht="14.25" customHeight="1" x14ac:dyDescent="0.25">
      <c r="A51" s="49" t="s">
        <v>59</v>
      </c>
      <c r="B51" s="49">
        <v>2.96</v>
      </c>
    </row>
    <row r="52" spans="1:4" ht="14.25" customHeight="1" x14ac:dyDescent="0.25">
      <c r="A52" s="49" t="s">
        <v>60</v>
      </c>
      <c r="B52" s="49">
        <v>3.08</v>
      </c>
    </row>
    <row r="53" spans="1:4" ht="14.25" customHeight="1" x14ac:dyDescent="0.25">
      <c r="A53" s="49" t="s">
        <v>61</v>
      </c>
      <c r="B53" s="49">
        <v>3.57</v>
      </c>
    </row>
    <row r="54" spans="1:4" ht="14.25" customHeight="1" x14ac:dyDescent="0.25">
      <c r="A54" s="49" t="s">
        <v>62</v>
      </c>
      <c r="B54" s="49">
        <v>3.45</v>
      </c>
    </row>
    <row r="55" spans="1:4" ht="14.25" customHeight="1" x14ac:dyDescent="0.25">
      <c r="A55" s="49" t="s">
        <v>63</v>
      </c>
      <c r="B55" s="49">
        <v>3.53</v>
      </c>
    </row>
    <row r="56" spans="1:4" ht="14.25" customHeight="1" x14ac:dyDescent="0.25">
      <c r="A56" s="49" t="s">
        <v>64</v>
      </c>
      <c r="B56" s="49">
        <v>3.39</v>
      </c>
    </row>
    <row r="57" spans="1:4" ht="14.25" customHeight="1" x14ac:dyDescent="0.25">
      <c r="A57" s="49" t="s">
        <v>65</v>
      </c>
      <c r="B57" s="49">
        <v>3.31</v>
      </c>
    </row>
    <row r="58" spans="1:4" ht="14.25" customHeight="1" x14ac:dyDescent="0.25">
      <c r="A58" s="49" t="s">
        <v>66</v>
      </c>
      <c r="B58" s="49">
        <v>3.45</v>
      </c>
    </row>
    <row r="59" spans="1:4" ht="14.25" customHeight="1" x14ac:dyDescent="0.25">
      <c r="A59" s="49" t="s">
        <v>67</v>
      </c>
      <c r="B59" s="49">
        <v>3.25</v>
      </c>
    </row>
    <row r="60" spans="1:4" ht="14.25" customHeight="1" x14ac:dyDescent="0.25">
      <c r="A60" s="49" t="s">
        <v>68</v>
      </c>
      <c r="B60" s="49">
        <v>3.6</v>
      </c>
      <c r="D60" s="49">
        <f>AVERAGE(B49:B60)</f>
        <v>3.2925000000000004</v>
      </c>
    </row>
    <row r="61" spans="1:4" ht="14.25" customHeight="1" x14ac:dyDescent="0.25">
      <c r="A61" s="49" t="s">
        <v>69</v>
      </c>
      <c r="B61" s="49">
        <v>3.35</v>
      </c>
    </row>
    <row r="62" spans="1:4" ht="14.25" customHeight="1" x14ac:dyDescent="0.25">
      <c r="A62" s="49" t="s">
        <v>70</v>
      </c>
      <c r="B62" s="49">
        <v>3.45</v>
      </c>
    </row>
    <row r="63" spans="1:4" ht="14.25" customHeight="1" x14ac:dyDescent="0.25">
      <c r="A63" s="49" t="s">
        <v>71</v>
      </c>
      <c r="B63" s="49">
        <v>3.56</v>
      </c>
    </row>
    <row r="64" spans="1:4" ht="14.25" customHeight="1" x14ac:dyDescent="0.25">
      <c r="A64" s="49" t="s">
        <v>72</v>
      </c>
      <c r="B64" s="49">
        <v>3.66</v>
      </c>
    </row>
    <row r="65" spans="1:4" ht="14.25" customHeight="1" x14ac:dyDescent="0.25">
      <c r="A65" s="49" t="s">
        <v>73</v>
      </c>
      <c r="B65" s="49">
        <v>3.25</v>
      </c>
    </row>
    <row r="66" spans="1:4" ht="14.25" customHeight="1" x14ac:dyDescent="0.25">
      <c r="A66" s="49" t="s">
        <v>74</v>
      </c>
      <c r="B66" s="49">
        <v>3.08</v>
      </c>
    </row>
    <row r="67" spans="1:4" ht="14.25" customHeight="1" x14ac:dyDescent="0.25">
      <c r="A67" s="49" t="s">
        <v>75</v>
      </c>
      <c r="B67" s="49">
        <v>3.22</v>
      </c>
    </row>
    <row r="68" spans="1:4" ht="14.25" customHeight="1" x14ac:dyDescent="0.25">
      <c r="A68" s="49" t="s">
        <v>76</v>
      </c>
      <c r="B68" s="49">
        <v>2.83</v>
      </c>
    </row>
    <row r="69" spans="1:4" ht="14.25" customHeight="1" x14ac:dyDescent="0.25">
      <c r="A69" s="49" t="s">
        <v>77</v>
      </c>
      <c r="B69" s="49">
        <v>2.74</v>
      </c>
    </row>
    <row r="70" spans="1:4" ht="14.25" customHeight="1" x14ac:dyDescent="0.25">
      <c r="A70" s="49" t="s">
        <v>78</v>
      </c>
      <c r="B70" s="49">
        <v>2.89</v>
      </c>
    </row>
    <row r="71" spans="1:4" ht="14.25" customHeight="1" x14ac:dyDescent="0.25">
      <c r="A71" s="49" t="s">
        <v>79</v>
      </c>
      <c r="B71" s="49">
        <v>3.19</v>
      </c>
    </row>
    <row r="72" spans="1:4" ht="14.25" customHeight="1" x14ac:dyDescent="0.25">
      <c r="A72" s="49" t="s">
        <v>80</v>
      </c>
      <c r="B72" s="49">
        <v>3.16</v>
      </c>
      <c r="D72" s="49">
        <f>AVERAGE(B61:B72)</f>
        <v>3.1983333333333328</v>
      </c>
    </row>
    <row r="73" spans="1:4" ht="14.25" customHeight="1" x14ac:dyDescent="0.25">
      <c r="A73" s="49" t="s">
        <v>81</v>
      </c>
      <c r="B73" s="49">
        <v>3.31</v>
      </c>
    </row>
    <row r="74" spans="1:4" ht="14.25" customHeight="1" x14ac:dyDescent="0.25">
      <c r="A74" s="49" t="s">
        <v>82</v>
      </c>
      <c r="B74" s="49">
        <v>3.32</v>
      </c>
    </row>
    <row r="75" spans="1:4" ht="14.25" customHeight="1" x14ac:dyDescent="0.25">
      <c r="A75" s="49" t="s">
        <v>83</v>
      </c>
      <c r="B75" s="49">
        <v>3.29</v>
      </c>
    </row>
    <row r="76" spans="1:4" ht="14.25" customHeight="1" x14ac:dyDescent="0.25">
      <c r="A76" s="49" t="s">
        <v>84</v>
      </c>
      <c r="B76" s="49">
        <v>3.27</v>
      </c>
    </row>
    <row r="77" spans="1:4" ht="14.25" customHeight="1" x14ac:dyDescent="0.25">
      <c r="A77" s="49" t="s">
        <v>85</v>
      </c>
      <c r="B77" s="49">
        <v>3.08</v>
      </c>
    </row>
    <row r="78" spans="1:4" ht="14.25" customHeight="1" x14ac:dyDescent="0.25">
      <c r="A78" s="49" t="s">
        <v>86</v>
      </c>
      <c r="B78" s="49">
        <v>3.09</v>
      </c>
    </row>
    <row r="79" spans="1:4" ht="14.25" customHeight="1" x14ac:dyDescent="0.25">
      <c r="A79" s="49" t="s">
        <v>87</v>
      </c>
      <c r="B79" s="49">
        <v>2.88</v>
      </c>
    </row>
    <row r="80" spans="1:4" ht="14.25" customHeight="1" x14ac:dyDescent="0.25">
      <c r="A80" s="49" t="s">
        <v>88</v>
      </c>
      <c r="B80" s="49">
        <v>2.4900000000000002</v>
      </c>
    </row>
    <row r="81" spans="1:4" ht="14.25" customHeight="1" x14ac:dyDescent="0.25">
      <c r="A81" s="49" t="s">
        <v>89</v>
      </c>
      <c r="B81" s="49">
        <v>2.19</v>
      </c>
    </row>
    <row r="82" spans="1:4" ht="14.25" customHeight="1" x14ac:dyDescent="0.25">
      <c r="A82" s="49" t="s">
        <v>90</v>
      </c>
      <c r="B82" s="49">
        <v>2.38</v>
      </c>
    </row>
    <row r="83" spans="1:4" ht="14.25" customHeight="1" x14ac:dyDescent="0.25">
      <c r="A83" s="49" t="s">
        <v>91</v>
      </c>
      <c r="B83" s="49">
        <v>2.15</v>
      </c>
    </row>
    <row r="84" spans="1:4" ht="14.25" customHeight="1" x14ac:dyDescent="0.25">
      <c r="A84" s="49" t="s">
        <v>92</v>
      </c>
      <c r="B84" s="49">
        <v>1.96</v>
      </c>
      <c r="D84" s="49">
        <f>AVERAGE(B73:B84)</f>
        <v>2.7841666666666662</v>
      </c>
    </row>
    <row r="85" spans="1:4" ht="14.25" customHeight="1" x14ac:dyDescent="0.25">
      <c r="A85" s="49" t="s">
        <v>93</v>
      </c>
      <c r="B85" s="49">
        <v>2.04</v>
      </c>
    </row>
    <row r="86" spans="1:4" ht="14.25" customHeight="1" x14ac:dyDescent="0.25">
      <c r="A86" s="49" t="s">
        <v>94</v>
      </c>
      <c r="B86" s="49">
        <v>1.98</v>
      </c>
    </row>
    <row r="87" spans="1:4" ht="14.25" customHeight="1" x14ac:dyDescent="0.25">
      <c r="A87" s="49" t="s">
        <v>95</v>
      </c>
      <c r="B87" s="49">
        <v>2.12</v>
      </c>
    </row>
    <row r="88" spans="1:4" ht="14.25" customHeight="1" x14ac:dyDescent="0.25">
      <c r="A88" s="49" t="s">
        <v>96</v>
      </c>
      <c r="B88" s="49">
        <v>2.1</v>
      </c>
    </row>
    <row r="89" spans="1:4" ht="14.25" customHeight="1" x14ac:dyDescent="0.25">
      <c r="A89" s="49" t="s">
        <v>97</v>
      </c>
      <c r="B89" s="49">
        <v>1.79</v>
      </c>
    </row>
    <row r="90" spans="1:4" ht="14.25" customHeight="1" x14ac:dyDescent="0.25">
      <c r="A90" s="49" t="s">
        <v>98</v>
      </c>
      <c r="B90" s="49">
        <v>1.72</v>
      </c>
    </row>
    <row r="91" spans="1:4" ht="14.25" customHeight="1" x14ac:dyDescent="0.25">
      <c r="A91" s="49" t="s">
        <v>99</v>
      </c>
      <c r="B91" s="49">
        <v>1.6</v>
      </c>
    </row>
    <row r="92" spans="1:4" ht="14.25" customHeight="1" x14ac:dyDescent="0.25">
      <c r="A92" s="49" t="s">
        <v>100</v>
      </c>
      <c r="B92" s="49">
        <v>1.8</v>
      </c>
    </row>
    <row r="93" spans="1:4" ht="14.25" customHeight="1" x14ac:dyDescent="0.25">
      <c r="A93" s="49" t="s">
        <v>101</v>
      </c>
      <c r="B93" s="49">
        <v>1.75</v>
      </c>
    </row>
    <row r="94" spans="1:4" ht="14.25" customHeight="1" x14ac:dyDescent="0.25">
      <c r="A94" s="49" t="s">
        <v>102</v>
      </c>
      <c r="B94" s="49">
        <v>1.78</v>
      </c>
    </row>
    <row r="95" spans="1:4" ht="14.25" customHeight="1" x14ac:dyDescent="0.25">
      <c r="A95" s="49" t="s">
        <v>103</v>
      </c>
      <c r="B95" s="49">
        <v>1.72</v>
      </c>
    </row>
    <row r="96" spans="1:4" ht="14.25" customHeight="1" x14ac:dyDescent="0.25">
      <c r="A96" s="49" t="s">
        <v>104</v>
      </c>
      <c r="B96" s="49">
        <v>1.82</v>
      </c>
      <c r="D96" s="49">
        <f>AVERAGE(B85:B96)</f>
        <v>1.8516666666666668</v>
      </c>
    </row>
    <row r="97" spans="1:4" ht="14.25" customHeight="1" x14ac:dyDescent="0.25">
      <c r="A97" s="49" t="s">
        <v>105</v>
      </c>
      <c r="B97" s="49">
        <v>1.99</v>
      </c>
    </row>
    <row r="98" spans="1:4" ht="14.25" customHeight="1" x14ac:dyDescent="0.25">
      <c r="A98" s="49" t="s">
        <v>106</v>
      </c>
      <c r="B98" s="49">
        <v>1.86</v>
      </c>
    </row>
    <row r="99" spans="1:4" ht="14.25" customHeight="1" x14ac:dyDescent="0.25">
      <c r="A99" s="49" t="s">
        <v>107</v>
      </c>
      <c r="B99" s="49">
        <v>1.76</v>
      </c>
    </row>
    <row r="100" spans="1:4" ht="14.25" customHeight="1" x14ac:dyDescent="0.25">
      <c r="A100" s="49" t="s">
        <v>108</v>
      </c>
      <c r="B100" s="49">
        <v>1.72</v>
      </c>
    </row>
    <row r="101" spans="1:4" ht="14.25" customHeight="1" x14ac:dyDescent="0.25">
      <c r="A101" s="49" t="s">
        <v>109</v>
      </c>
      <c r="B101" s="49">
        <v>2.0699999999999998</v>
      </c>
    </row>
    <row r="102" spans="1:4" ht="14.25" customHeight="1" x14ac:dyDescent="0.25">
      <c r="A102" s="49" t="s">
        <v>110</v>
      </c>
      <c r="B102" s="49">
        <v>2.5</v>
      </c>
    </row>
    <row r="103" spans="1:4" ht="14.25" customHeight="1" x14ac:dyDescent="0.25">
      <c r="A103" s="49" t="s">
        <v>111</v>
      </c>
      <c r="B103" s="49">
        <v>2.4500000000000002</v>
      </c>
    </row>
    <row r="104" spans="1:4" ht="14.25" customHeight="1" x14ac:dyDescent="0.25">
      <c r="A104" s="49" t="s">
        <v>112</v>
      </c>
      <c r="B104" s="49">
        <v>2.63</v>
      </c>
    </row>
    <row r="105" spans="1:4" ht="14.25" customHeight="1" x14ac:dyDescent="0.25">
      <c r="A105" s="49" t="s">
        <v>113</v>
      </c>
      <c r="B105" s="49">
        <v>2.57</v>
      </c>
    </row>
    <row r="106" spans="1:4" ht="14.25" customHeight="1" x14ac:dyDescent="0.25">
      <c r="A106" s="49" t="s">
        <v>114</v>
      </c>
      <c r="B106" s="49">
        <v>2.42</v>
      </c>
    </row>
    <row r="107" spans="1:4" ht="14.25" customHeight="1" x14ac:dyDescent="0.25">
      <c r="A107" s="49" t="s">
        <v>115</v>
      </c>
      <c r="B107" s="49">
        <v>2.54</v>
      </c>
    </row>
    <row r="108" spans="1:4" ht="14.25" customHeight="1" x14ac:dyDescent="0.25">
      <c r="A108" s="49" t="s">
        <v>116</v>
      </c>
      <c r="B108" s="49">
        <v>2.72</v>
      </c>
      <c r="D108" s="49">
        <f>AVERAGE(B97:B108)</f>
        <v>2.2691666666666666</v>
      </c>
    </row>
    <row r="109" spans="1:4" ht="14.25" customHeight="1" x14ac:dyDescent="0.25">
      <c r="A109" s="49" t="s">
        <v>117</v>
      </c>
      <c r="B109" s="49">
        <v>2.36</v>
      </c>
    </row>
    <row r="110" spans="1:4" ht="14.25" customHeight="1" x14ac:dyDescent="0.25">
      <c r="A110" s="49" t="s">
        <v>118</v>
      </c>
      <c r="B110" s="49">
        <v>2.44</v>
      </c>
    </row>
    <row r="111" spans="1:4" ht="14.25" customHeight="1" x14ac:dyDescent="0.25">
      <c r="A111" s="49" t="s">
        <v>119</v>
      </c>
      <c r="B111" s="49">
        <v>2.4500000000000002</v>
      </c>
    </row>
    <row r="112" spans="1:4" ht="14.25" customHeight="1" x14ac:dyDescent="0.25">
      <c r="A112" s="49" t="s">
        <v>120</v>
      </c>
      <c r="B112" s="49">
        <v>2.4</v>
      </c>
    </row>
    <row r="113" spans="1:4" ht="14.25" customHeight="1" x14ac:dyDescent="0.25">
      <c r="A113" s="49" t="s">
        <v>121</v>
      </c>
      <c r="B113" s="49">
        <v>2.2200000000000002</v>
      </c>
    </row>
    <row r="114" spans="1:4" ht="14.25" customHeight="1" x14ac:dyDescent="0.25">
      <c r="A114" s="49" t="s">
        <v>122</v>
      </c>
      <c r="B114" s="49">
        <v>2.2599999999999998</v>
      </c>
    </row>
    <row r="115" spans="1:4" ht="14.25" customHeight="1" x14ac:dyDescent="0.25">
      <c r="A115" s="49" t="s">
        <v>123</v>
      </c>
      <c r="B115" s="49">
        <v>2.16</v>
      </c>
    </row>
    <row r="116" spans="1:4" ht="14.25" customHeight="1" x14ac:dyDescent="0.25">
      <c r="A116" s="49" t="s">
        <v>124</v>
      </c>
      <c r="B116" s="49">
        <v>2</v>
      </c>
    </row>
    <row r="117" spans="1:4" ht="14.25" customHeight="1" x14ac:dyDescent="0.25">
      <c r="A117" s="49" t="s">
        <v>125</v>
      </c>
      <c r="B117" s="49">
        <v>2.2000000000000002</v>
      </c>
    </row>
    <row r="118" spans="1:4" ht="14.25" customHeight="1" x14ac:dyDescent="0.25">
      <c r="A118" s="49" t="s">
        <v>126</v>
      </c>
      <c r="B118" s="49">
        <v>2.0499999999999998</v>
      </c>
    </row>
    <row r="119" spans="1:4" ht="14.25" customHeight="1" x14ac:dyDescent="0.25">
      <c r="A119" s="49" t="s">
        <v>127</v>
      </c>
      <c r="B119" s="49">
        <v>1.93</v>
      </c>
    </row>
    <row r="120" spans="1:4" ht="14.25" customHeight="1" x14ac:dyDescent="0.25">
      <c r="A120" s="49" t="s">
        <v>128</v>
      </c>
      <c r="B120" s="49">
        <v>1.79</v>
      </c>
      <c r="D120" s="49">
        <f>AVERAGE(B109:B120)</f>
        <v>2.188333333333333</v>
      </c>
    </row>
    <row r="121" spans="1:4" ht="14.25" customHeight="1" x14ac:dyDescent="0.25">
      <c r="A121" s="49" t="s">
        <v>129</v>
      </c>
      <c r="B121" s="49">
        <v>1.35</v>
      </c>
    </row>
    <row r="122" spans="1:4" ht="14.25" customHeight="1" x14ac:dyDescent="0.25">
      <c r="A122" s="49" t="s">
        <v>130</v>
      </c>
      <c r="B122" s="49">
        <v>1.32</v>
      </c>
    </row>
    <row r="123" spans="1:4" ht="14.25" customHeight="1" x14ac:dyDescent="0.25">
      <c r="A123" s="49" t="s">
        <v>131</v>
      </c>
      <c r="B123" s="49">
        <v>1.33</v>
      </c>
    </row>
    <row r="124" spans="1:4" ht="14.25" customHeight="1" x14ac:dyDescent="0.25">
      <c r="A124" s="49" t="s">
        <v>132</v>
      </c>
      <c r="B124" s="49">
        <v>1.59</v>
      </c>
    </row>
    <row r="125" spans="1:4" ht="14.25" customHeight="1" x14ac:dyDescent="0.25">
      <c r="A125" s="49" t="s">
        <v>133</v>
      </c>
      <c r="B125" s="49">
        <v>1.67</v>
      </c>
    </row>
    <row r="126" spans="1:4" ht="14.25" customHeight="1" x14ac:dyDescent="0.25">
      <c r="A126" s="49" t="s">
        <v>134</v>
      </c>
      <c r="B126" s="49">
        <v>1.77</v>
      </c>
    </row>
    <row r="127" spans="1:4" ht="14.25" customHeight="1" x14ac:dyDescent="0.25">
      <c r="A127" s="49" t="s">
        <v>135</v>
      </c>
      <c r="B127" s="49">
        <v>1.52</v>
      </c>
    </row>
    <row r="128" spans="1:4" ht="14.25" customHeight="1" x14ac:dyDescent="0.25">
      <c r="A128" s="49" t="s">
        <v>136</v>
      </c>
      <c r="B128" s="49">
        <v>1.45</v>
      </c>
    </row>
    <row r="129" spans="1:4" ht="14.25" customHeight="1" x14ac:dyDescent="0.25">
      <c r="A129" s="49" t="s">
        <v>137</v>
      </c>
      <c r="B129" s="49">
        <v>1.45</v>
      </c>
    </row>
    <row r="130" spans="1:4" ht="14.25" customHeight="1" x14ac:dyDescent="0.25">
      <c r="A130" s="49" t="s">
        <v>138</v>
      </c>
      <c r="B130" s="49">
        <v>1.47</v>
      </c>
    </row>
    <row r="131" spans="1:4" ht="14.25" customHeight="1" x14ac:dyDescent="0.25">
      <c r="A131" s="49" t="s">
        <v>139</v>
      </c>
      <c r="B131" s="49">
        <v>1.59</v>
      </c>
    </row>
    <row r="132" spans="1:4" ht="14.25" customHeight="1" x14ac:dyDescent="0.25">
      <c r="A132" s="49" t="s">
        <v>140</v>
      </c>
      <c r="B132" s="49">
        <v>1.4</v>
      </c>
      <c r="D132" s="49">
        <f>AVERAGE(B121:B132)</f>
        <v>1.4924999999999997</v>
      </c>
    </row>
    <row r="133" spans="1:4" ht="14.25" customHeight="1" x14ac:dyDescent="0.25">
      <c r="A133" s="49" t="s">
        <v>141</v>
      </c>
      <c r="B133" s="49">
        <v>1.24</v>
      </c>
    </row>
    <row r="134" spans="1:4" ht="14.25" customHeight="1" x14ac:dyDescent="0.25">
      <c r="A134" s="49" t="s">
        <v>142</v>
      </c>
      <c r="B134" s="49">
        <v>1.1499999999999999</v>
      </c>
    </row>
    <row r="135" spans="1:4" ht="14.25" customHeight="1" x14ac:dyDescent="0.25">
      <c r="A135" s="49" t="s">
        <v>143</v>
      </c>
      <c r="B135" s="49">
        <v>1.22</v>
      </c>
    </row>
    <row r="136" spans="1:4" ht="14.25" customHeight="1" x14ac:dyDescent="0.25">
      <c r="A136" s="49" t="s">
        <v>144</v>
      </c>
      <c r="B136" s="49">
        <v>1.5</v>
      </c>
    </row>
    <row r="137" spans="1:4" ht="14.25" customHeight="1" x14ac:dyDescent="0.25">
      <c r="A137" s="49" t="s">
        <v>145</v>
      </c>
      <c r="B137" s="49">
        <v>1.38</v>
      </c>
    </row>
    <row r="138" spans="1:4" ht="14.25" customHeight="1" x14ac:dyDescent="0.25">
      <c r="A138" s="49" t="s">
        <v>146</v>
      </c>
      <c r="B138" s="49">
        <v>1.1200000000000001</v>
      </c>
    </row>
    <row r="139" spans="1:4" ht="14.25" customHeight="1" x14ac:dyDescent="0.25">
      <c r="A139" s="49" t="s">
        <v>147</v>
      </c>
      <c r="B139" s="49">
        <v>1.07</v>
      </c>
    </row>
    <row r="140" spans="1:4" ht="14.25" customHeight="1" x14ac:dyDescent="0.25">
      <c r="A140" s="49" t="s">
        <v>148</v>
      </c>
      <c r="B140" s="49">
        <v>1.02</v>
      </c>
    </row>
    <row r="141" spans="1:4" ht="14.25" customHeight="1" x14ac:dyDescent="0.25">
      <c r="A141" s="49" t="s">
        <v>149</v>
      </c>
      <c r="B141" s="49">
        <v>0.98</v>
      </c>
    </row>
    <row r="142" spans="1:4" ht="14.25" customHeight="1" x14ac:dyDescent="0.25">
      <c r="A142" s="49" t="s">
        <v>150</v>
      </c>
      <c r="B142" s="49">
        <v>1.1499999999999999</v>
      </c>
    </row>
    <row r="143" spans="1:4" ht="14.25" customHeight="1" x14ac:dyDescent="0.25">
      <c r="A143" s="49" t="s">
        <v>151</v>
      </c>
      <c r="B143" s="49">
        <v>1.58</v>
      </c>
    </row>
    <row r="144" spans="1:4" ht="14.25" customHeight="1" x14ac:dyDescent="0.25">
      <c r="A144" s="49" t="s">
        <v>152</v>
      </c>
      <c r="B144" s="49">
        <v>1.73</v>
      </c>
      <c r="D144" s="49">
        <f>AVERAGE(B133:B144)</f>
        <v>1.2616666666666667</v>
      </c>
    </row>
    <row r="145" spans="1:4" ht="14.25" customHeight="1" x14ac:dyDescent="0.25">
      <c r="A145" s="49" t="s">
        <v>153</v>
      </c>
      <c r="B145" s="49">
        <v>1.82</v>
      </c>
    </row>
    <row r="146" spans="1:4" ht="14.25" customHeight="1" x14ac:dyDescent="0.25">
      <c r="A146" s="49" t="s">
        <v>154</v>
      </c>
      <c r="B146" s="49">
        <v>1.71</v>
      </c>
    </row>
    <row r="147" spans="1:4" ht="14.25" customHeight="1" x14ac:dyDescent="0.25">
      <c r="A147" s="49" t="s">
        <v>155</v>
      </c>
      <c r="B147" s="49">
        <v>1.59</v>
      </c>
    </row>
    <row r="148" spans="1:4" ht="14.25" customHeight="1" x14ac:dyDescent="0.25">
      <c r="A148" s="49" t="s">
        <v>156</v>
      </c>
      <c r="B148" s="49">
        <v>1.48</v>
      </c>
    </row>
    <row r="149" spans="1:4" ht="14.25" customHeight="1" x14ac:dyDescent="0.25">
      <c r="A149" s="49" t="s">
        <v>157</v>
      </c>
      <c r="B149" s="49">
        <v>1.41</v>
      </c>
    </row>
    <row r="150" spans="1:4" ht="14.25" customHeight="1" x14ac:dyDescent="0.25">
      <c r="A150" s="49" t="s">
        <v>158</v>
      </c>
      <c r="B150" s="49">
        <v>1.61</v>
      </c>
    </row>
    <row r="151" spans="1:4" ht="14.25" customHeight="1" x14ac:dyDescent="0.25">
      <c r="A151" s="49" t="s">
        <v>159</v>
      </c>
      <c r="B151" s="49">
        <v>1.96</v>
      </c>
    </row>
    <row r="152" spans="1:4" ht="14.25" customHeight="1" x14ac:dyDescent="0.25">
      <c r="A152" s="49" t="s">
        <v>160</v>
      </c>
      <c r="B152" s="49">
        <v>1.84</v>
      </c>
    </row>
    <row r="153" spans="1:4" ht="14.25" customHeight="1" x14ac:dyDescent="0.25">
      <c r="A153" s="49" t="s">
        <v>161</v>
      </c>
      <c r="B153" s="49">
        <v>2.13</v>
      </c>
    </row>
    <row r="154" spans="1:4" ht="14.25" customHeight="1" x14ac:dyDescent="0.25">
      <c r="A154" s="49" t="s">
        <v>162</v>
      </c>
      <c r="B154" s="49">
        <v>2.04</v>
      </c>
    </row>
    <row r="155" spans="1:4" ht="14.25" customHeight="1" x14ac:dyDescent="0.25">
      <c r="A155" s="49" t="s">
        <v>163</v>
      </c>
      <c r="B155" s="49">
        <v>1.88</v>
      </c>
    </row>
    <row r="156" spans="1:4" ht="14.25" customHeight="1" x14ac:dyDescent="0.25">
      <c r="A156" s="49" t="s">
        <v>164</v>
      </c>
      <c r="B156" s="49">
        <v>1.98</v>
      </c>
      <c r="D156" s="49">
        <f>AVERAGE(B145:B156)</f>
        <v>1.7874999999999996</v>
      </c>
    </row>
    <row r="157" spans="1:4" ht="14.25" customHeight="1" x14ac:dyDescent="0.25">
      <c r="A157" s="49" t="s">
        <v>165</v>
      </c>
      <c r="B157" s="49">
        <v>2.29</v>
      </c>
    </row>
    <row r="158" spans="1:4" ht="14.25" customHeight="1" x14ac:dyDescent="0.25">
      <c r="A158" s="49" t="s">
        <v>166</v>
      </c>
      <c r="B158" s="49">
        <v>2.23</v>
      </c>
    </row>
    <row r="159" spans="1:4" ht="14.25" customHeight="1" x14ac:dyDescent="0.25">
      <c r="A159" s="49" t="s">
        <v>167</v>
      </c>
      <c r="B159" s="49">
        <v>2.11</v>
      </c>
    </row>
    <row r="160" spans="1:4" ht="14.25" customHeight="1" x14ac:dyDescent="0.25">
      <c r="A160" s="49" t="s">
        <v>168</v>
      </c>
      <c r="B160" s="49">
        <v>2.37</v>
      </c>
    </row>
    <row r="161" spans="1:4" ht="14.25" customHeight="1" x14ac:dyDescent="0.25">
      <c r="A161" s="49" t="s">
        <v>169</v>
      </c>
      <c r="B161" s="49">
        <v>2.25</v>
      </c>
    </row>
    <row r="162" spans="1:4" ht="14.25" customHeight="1" x14ac:dyDescent="0.25">
      <c r="A162" s="49" t="s">
        <v>170</v>
      </c>
      <c r="B162" s="49">
        <v>2.06</v>
      </c>
    </row>
    <row r="163" spans="1:4" ht="14.25" customHeight="1" x14ac:dyDescent="0.25">
      <c r="A163" s="49" t="s">
        <v>171</v>
      </c>
      <c r="B163" s="49">
        <v>2.2799999999999998</v>
      </c>
    </row>
    <row r="164" spans="1:4" ht="14.25" customHeight="1" x14ac:dyDescent="0.25">
      <c r="A164" s="49" t="s">
        <v>172</v>
      </c>
      <c r="B164" s="49">
        <v>2.3199999999999998</v>
      </c>
    </row>
    <row r="165" spans="1:4" ht="14.25" customHeight="1" x14ac:dyDescent="0.25">
      <c r="A165" s="49" t="s">
        <v>173</v>
      </c>
      <c r="B165" s="49">
        <v>2.42</v>
      </c>
    </row>
    <row r="166" spans="1:4" ht="14.25" customHeight="1" x14ac:dyDescent="0.25">
      <c r="A166" s="49" t="s">
        <v>174</v>
      </c>
      <c r="B166" s="49">
        <v>2.4900000000000002</v>
      </c>
    </row>
    <row r="167" spans="1:4" ht="14.25" customHeight="1" x14ac:dyDescent="0.25">
      <c r="A167" s="49" t="s">
        <v>175</v>
      </c>
      <c r="B167" s="49">
        <v>2.33</v>
      </c>
    </row>
    <row r="168" spans="1:4" ht="14.25" customHeight="1" x14ac:dyDescent="0.25">
      <c r="A168" s="49" t="s">
        <v>176</v>
      </c>
      <c r="B168" s="49">
        <v>1.98</v>
      </c>
      <c r="D168" s="49">
        <f>AVERAGE(B157:B168)</f>
        <v>2.2608333333333333</v>
      </c>
    </row>
    <row r="169" spans="1:4" ht="14.25" customHeight="1" x14ac:dyDescent="0.25">
      <c r="A169" s="49" t="s">
        <v>177</v>
      </c>
      <c r="B169" s="49">
        <v>1.92</v>
      </c>
    </row>
    <row r="170" spans="1:4" ht="14.25" customHeight="1" x14ac:dyDescent="0.25">
      <c r="A170" s="49" t="s">
        <v>178</v>
      </c>
      <c r="B170" s="49">
        <v>1.91</v>
      </c>
    </row>
    <row r="171" spans="1:4" ht="14.25" customHeight="1" x14ac:dyDescent="0.25">
      <c r="A171" s="49" t="s">
        <v>179</v>
      </c>
      <c r="B171" s="49">
        <v>1.54</v>
      </c>
    </row>
    <row r="172" spans="1:4" ht="14.25" customHeight="1" x14ac:dyDescent="0.25">
      <c r="A172" s="49" t="s">
        <v>180</v>
      </c>
      <c r="B172" s="49">
        <v>1.67</v>
      </c>
    </row>
    <row r="173" spans="1:4" ht="14.25" customHeight="1" x14ac:dyDescent="0.25">
      <c r="A173" s="49" t="s">
        <v>181</v>
      </c>
      <c r="B173" s="49">
        <v>1.57</v>
      </c>
    </row>
    <row r="174" spans="1:4" ht="14.25" customHeight="1" x14ac:dyDescent="0.25">
      <c r="A174" s="49" t="s">
        <v>182</v>
      </c>
      <c r="B174" s="49">
        <v>1.5</v>
      </c>
    </row>
    <row r="175" spans="1:4" ht="14.25" customHeight="1" x14ac:dyDescent="0.25">
      <c r="A175" s="49" t="s">
        <v>183</v>
      </c>
      <c r="B175" s="49">
        <v>1.49</v>
      </c>
    </row>
    <row r="176" spans="1:4" ht="14.25" customHeight="1" x14ac:dyDescent="0.25">
      <c r="A176" s="49" t="s">
        <v>184</v>
      </c>
      <c r="B176" s="49">
        <v>1.1299999999999999</v>
      </c>
    </row>
    <row r="177" spans="1:4" ht="14.25" customHeight="1" x14ac:dyDescent="0.25">
      <c r="A177" s="49" t="s">
        <v>185</v>
      </c>
      <c r="B177" s="49">
        <v>1.39</v>
      </c>
    </row>
    <row r="178" spans="1:4" ht="14.25" customHeight="1" x14ac:dyDescent="0.25">
      <c r="A178" s="49" t="s">
        <v>186</v>
      </c>
      <c r="B178" s="49">
        <v>1.45</v>
      </c>
    </row>
    <row r="179" spans="1:4" ht="14.25" customHeight="1" x14ac:dyDescent="0.25">
      <c r="A179" s="49" t="s">
        <v>187</v>
      </c>
      <c r="B179" s="49">
        <v>1.47</v>
      </c>
    </row>
    <row r="180" spans="1:4" ht="14.25" customHeight="1" x14ac:dyDescent="0.25">
      <c r="A180" s="49" t="s">
        <v>188</v>
      </c>
      <c r="B180" s="49">
        <v>1.61</v>
      </c>
      <c r="D180" s="49">
        <f>AVERAGE(B169:B180)</f>
        <v>1.5541666666666665</v>
      </c>
    </row>
    <row r="181" spans="1:4" ht="14.25" customHeight="1" x14ac:dyDescent="0.25">
      <c r="A181" s="49" t="s">
        <v>189</v>
      </c>
      <c r="B181" s="49">
        <v>1.31</v>
      </c>
    </row>
    <row r="182" spans="1:4" ht="14.25" customHeight="1" x14ac:dyDescent="0.25">
      <c r="A182" s="49" t="s">
        <v>190</v>
      </c>
      <c r="B182" s="49">
        <v>1.21</v>
      </c>
    </row>
    <row r="183" spans="1:4" ht="14.25" customHeight="1" x14ac:dyDescent="0.25">
      <c r="A183" s="49" t="s">
        <v>191</v>
      </c>
      <c r="B183" s="49">
        <v>0.88</v>
      </c>
    </row>
    <row r="184" spans="1:4" ht="14.25" customHeight="1" x14ac:dyDescent="0.25">
      <c r="A184" s="49" t="s">
        <v>192</v>
      </c>
      <c r="B184" s="49">
        <v>0.56000000000000005</v>
      </c>
    </row>
    <row r="185" spans="1:4" ht="14.25" customHeight="1" x14ac:dyDescent="0.25">
      <c r="A185" s="49" t="s">
        <v>193</v>
      </c>
      <c r="B185" s="49">
        <v>0.54</v>
      </c>
    </row>
    <row r="186" spans="1:4" ht="14.25" customHeight="1" x14ac:dyDescent="0.25">
      <c r="A186" s="49" t="s">
        <v>194</v>
      </c>
      <c r="B186" s="49">
        <v>0.54</v>
      </c>
    </row>
    <row r="187" spans="1:4" ht="14.25" customHeight="1" x14ac:dyDescent="0.2"/>
    <row r="188" spans="1:4" ht="14.25" customHeight="1" x14ac:dyDescent="0.2"/>
    <row r="189" spans="1:4" ht="14.25" customHeight="1" x14ac:dyDescent="0.2"/>
    <row r="190" spans="1:4" ht="14.25" customHeight="1" x14ac:dyDescent="0.2"/>
    <row r="191" spans="1:4" ht="14.25" customHeight="1" x14ac:dyDescent="0.2"/>
    <row r="192" spans="1:4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10yr_GOC_2010_2020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Aprild</cp:lastModifiedBy>
  <dcterms:created xsi:type="dcterms:W3CDTF">2020-06-22T18:31:28Z</dcterms:created>
  <dcterms:modified xsi:type="dcterms:W3CDTF">2020-07-28T17:32:29Z</dcterms:modified>
</cp:coreProperties>
</file>