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PDATED App.2-JC_OMA Programs" sheetId="1" r:id="rId4"/>
  </sheets>
  <definedNames/>
  <calcPr/>
</workbook>
</file>

<file path=xl/sharedStrings.xml><?xml version="1.0" encoding="utf-8"?>
<sst xmlns="http://schemas.openxmlformats.org/spreadsheetml/2006/main" count="65" uniqueCount="42">
  <si>
    <t>Hydro Ottawa Limited
EB-2019-0261
Technical Conference Undertakings
Undertaking TC-JT 1.24
Attachment A
August 5, 2020</t>
  </si>
  <si>
    <t>UPDATED - Appendix 2-JC</t>
  </si>
  <si>
    <t>OM&amp;A Programs Table</t>
  </si>
  <si>
    <t>Programs</t>
  </si>
  <si>
    <t>Last Rebasing Year (2016 OEB-Approved)</t>
  </si>
  <si>
    <t>Last Rebasing Year (2016 Actuals)</t>
  </si>
  <si>
    <t>2013 Actuals</t>
  </si>
  <si>
    <t>2014 Actuals</t>
  </si>
  <si>
    <t>2015 Actuals</t>
  </si>
  <si>
    <t>2016 Actuals</t>
  </si>
  <si>
    <t>2017 Actuals</t>
  </si>
  <si>
    <t>2018 Actuals</t>
  </si>
  <si>
    <t>2019 Actuals</t>
  </si>
  <si>
    <t>2020 Bridge Year</t>
  </si>
  <si>
    <t>2021 Test Year</t>
  </si>
  <si>
    <t>Variance 
(Test Year vs. 2019 Actuals)</t>
  </si>
  <si>
    <t>Variance 
(Test Year vs. Last Rebasing Year (2016 OEB-Approved)</t>
  </si>
  <si>
    <t>2020 Q2 YTD Actuals</t>
  </si>
  <si>
    <t>2019 Q2 YTD Actuals</t>
  </si>
  <si>
    <t>2020 Revised Forecast</t>
  </si>
  <si>
    <t>Reporting Basis</t>
  </si>
  <si>
    <t>MIFRS</t>
  </si>
  <si>
    <t>Distribution Operations</t>
  </si>
  <si>
    <t>Sub-Total</t>
  </si>
  <si>
    <t>Engineering &amp; Design</t>
  </si>
  <si>
    <t>Customer Billing</t>
  </si>
  <si>
    <t>Customer &amp; Community Relations</t>
  </si>
  <si>
    <t>Collections, Accounts &amp; Activities</t>
  </si>
  <si>
    <t>Facilities</t>
  </si>
  <si>
    <t>Finance</t>
  </si>
  <si>
    <t>Human Resources &amp; Training</t>
  </si>
  <si>
    <t>Information Mgt &amp; Technology</t>
  </si>
  <si>
    <t>Metering</t>
  </si>
  <si>
    <t>Regulatory Affairs</t>
  </si>
  <si>
    <t>Safety, Environment &amp; Bus Continuity</t>
  </si>
  <si>
    <t>Supply Chain</t>
  </si>
  <si>
    <t>Corporate Costs</t>
  </si>
  <si>
    <t>Miscellaneous</t>
  </si>
  <si>
    <t>Total</t>
  </si>
  <si>
    <t>Notes:</t>
  </si>
  <si>
    <t>1   Please provide a breakdown of the major components of each OM&amp;A Program undertaken in each year.  Please ensure that all Programs below the materiality threshold are included in the miscellaneous line.  Add more Programs as required.</t>
  </si>
  <si>
    <t>2   The applicant should group projects appropriately and avoid presentations that result in classification of significant components of the OM&amp;A budget in the miscellaneous category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</si>
</sst>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sz val="10.0"/>
      <color theme="1"/>
      <name val="Arial"/>
    </font>
    <font>
      <sz val="8.0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b/>
      <sz val="10.0"/>
      <name val="Arial"/>
    </font>
    <font>
      <b/>
      <i/>
      <sz val="9.0"/>
      <color rgb="FFFF0000"/>
      <name val="Arial"/>
    </font>
    <font>
      <sz val="10.0"/>
      <name val="Arial"/>
    </font>
    <font>
      <b/>
      <color rgb="FF000000"/>
      <name val="Arial"/>
    </font>
    <font>
      <color rgb="FF000000"/>
      <name val="Arial"/>
    </font>
    <font>
      <b/>
      <i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CCCCCC"/>
        <bgColor rgb="FFCCCCCC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 vertical="top"/>
    </xf>
    <xf borderId="0" fillId="0" fontId="3" numFmtId="0" xfId="0" applyAlignment="1" applyFont="1">
      <alignment horizontal="center" readingOrder="0" vertical="top"/>
    </xf>
    <xf borderId="0" fillId="0" fontId="3" numFmtId="0" xfId="0" applyFont="1"/>
    <xf borderId="0" fillId="0" fontId="3" numFmtId="0" xfId="0" applyAlignment="1" applyFont="1">
      <alignment horizontal="center" vertical="top"/>
    </xf>
    <xf borderId="0" fillId="0" fontId="1" numFmtId="0" xfId="0" applyAlignment="1" applyFont="1">
      <alignment horizontal="left" shrinkToFit="0" wrapText="1"/>
    </xf>
    <xf borderId="1" fillId="0" fontId="4" numFmtId="3" xfId="0" applyBorder="1" applyFont="1" applyNumberFormat="1"/>
    <xf borderId="2" fillId="0" fontId="4" numFmtId="3" xfId="0" applyAlignment="1" applyBorder="1" applyFont="1" applyNumberFormat="1">
      <alignment horizontal="center" readingOrder="0" shrinkToFit="0" vertical="center" wrapText="1"/>
    </xf>
    <xf borderId="2" fillId="0" fontId="5" numFmtId="3" xfId="0" applyAlignment="1" applyBorder="1" applyFont="1" applyNumberFormat="1">
      <alignment horizontal="center" readingOrder="0" shrinkToFit="0" vertical="center" wrapText="1"/>
    </xf>
    <xf borderId="3" fillId="0" fontId="4" numFmtId="3" xfId="0" applyAlignment="1" applyBorder="1" applyFont="1" applyNumberFormat="1">
      <alignment horizontal="center" readingOrder="0" shrinkToFit="0" vertical="center" wrapText="1"/>
    </xf>
    <xf borderId="3" fillId="0" fontId="6" numFmtId="3" xfId="0" applyAlignment="1" applyBorder="1" applyFont="1" applyNumberFormat="1">
      <alignment horizontal="center" readingOrder="0" shrinkToFit="0" vertical="center" wrapText="1"/>
    </xf>
    <xf borderId="4" fillId="0" fontId="6" numFmtId="3" xfId="0" applyAlignment="1" applyBorder="1" applyFont="1" applyNumberFormat="1">
      <alignment horizontal="center" readingOrder="0" shrinkToFit="0" vertical="center" wrapText="1"/>
    </xf>
    <xf borderId="0" fillId="0" fontId="1" numFmtId="3" xfId="0" applyFont="1" applyNumberFormat="1"/>
    <xf borderId="5" fillId="0" fontId="7" numFmtId="3" xfId="0" applyAlignment="1" applyBorder="1" applyFont="1" applyNumberFormat="1">
      <alignment shrinkToFit="0" vertical="center" wrapText="1"/>
    </xf>
    <xf borderId="2" fillId="2" fontId="4" numFmtId="3" xfId="0" applyAlignment="1" applyBorder="1" applyFill="1" applyFont="1" applyNumberFormat="1">
      <alignment horizontal="center" shrinkToFit="0" vertical="top" wrapText="1"/>
    </xf>
    <xf borderId="2" fillId="2" fontId="4" numFmtId="3" xfId="0" applyAlignment="1" applyBorder="1" applyFont="1" applyNumberFormat="1">
      <alignment horizontal="center" readingOrder="0" shrinkToFit="0" vertical="top" wrapText="1"/>
    </xf>
    <xf borderId="3" fillId="2" fontId="4" numFmtId="3" xfId="0" applyAlignment="1" applyBorder="1" applyFont="1" applyNumberFormat="1">
      <alignment horizontal="center" readingOrder="0" shrinkToFit="0" vertical="top" wrapText="1"/>
    </xf>
    <xf borderId="4" fillId="2" fontId="4" numFmtId="3" xfId="0" applyAlignment="1" applyBorder="1" applyFont="1" applyNumberFormat="1">
      <alignment horizontal="center" readingOrder="0" shrinkToFit="0" vertical="top" wrapText="1"/>
    </xf>
    <xf borderId="6" fillId="3" fontId="1" numFmtId="3" xfId="0" applyBorder="1" applyFill="1" applyFont="1" applyNumberFormat="1"/>
    <xf borderId="7" fillId="3" fontId="1" numFmtId="3" xfId="0" applyBorder="1" applyFont="1" applyNumberFormat="1"/>
    <xf borderId="8" fillId="3" fontId="8" numFmtId="3" xfId="0" applyBorder="1" applyFont="1" applyNumberFormat="1"/>
    <xf borderId="9" fillId="3" fontId="8" numFmtId="3" xfId="0" applyBorder="1" applyFont="1" applyNumberFormat="1"/>
    <xf borderId="6" fillId="4" fontId="9" numFmtId="3" xfId="0" applyAlignment="1" applyBorder="1" applyFill="1" applyFont="1" applyNumberFormat="1">
      <alignment readingOrder="0" vertical="bottom"/>
    </xf>
    <xf borderId="10" fillId="0" fontId="1" numFmtId="3" xfId="0" applyBorder="1" applyFont="1" applyNumberFormat="1"/>
    <xf borderId="11" fillId="0" fontId="8" numFmtId="3" xfId="0" applyBorder="1" applyFont="1" applyNumberFormat="1"/>
    <xf borderId="12" fillId="0" fontId="8" numFmtId="3" xfId="0" applyBorder="1" applyFont="1" applyNumberFormat="1"/>
    <xf borderId="6" fillId="4" fontId="9" numFmtId="3" xfId="0" applyAlignment="1" applyBorder="1" applyFont="1" applyNumberFormat="1">
      <alignment vertical="bottom"/>
    </xf>
    <xf borderId="13" fillId="4" fontId="10" numFmtId="3" xfId="0" applyAlignment="1" applyBorder="1" applyFont="1" applyNumberFormat="1">
      <alignment horizontal="right" readingOrder="0" vertical="bottom"/>
    </xf>
    <xf borderId="10" fillId="5" fontId="1" numFmtId="3" xfId="0" applyBorder="1" applyFill="1" applyFont="1" applyNumberFormat="1"/>
    <xf borderId="11" fillId="5" fontId="1" numFmtId="3" xfId="0" applyBorder="1" applyFont="1" applyNumberFormat="1"/>
    <xf borderId="6" fillId="0" fontId="9" numFmtId="3" xfId="0" applyAlignment="1" applyBorder="1" applyFont="1" applyNumberFormat="1">
      <alignment readingOrder="0" vertical="bottom"/>
    </xf>
    <xf borderId="6" fillId="3" fontId="9" numFmtId="3" xfId="0" applyAlignment="1" applyBorder="1" applyFont="1" applyNumberFormat="1">
      <alignment vertical="bottom"/>
    </xf>
    <xf borderId="13" fillId="3" fontId="10" numFmtId="3" xfId="0" applyAlignment="1" applyBorder="1" applyFont="1" applyNumberFormat="1">
      <alignment horizontal="right" readingOrder="0" vertical="bottom"/>
    </xf>
    <xf borderId="10" fillId="3" fontId="1" numFmtId="3" xfId="0" applyBorder="1" applyFont="1" applyNumberFormat="1"/>
    <xf borderId="11" fillId="3" fontId="8" numFmtId="3" xfId="0" applyBorder="1" applyFont="1" applyNumberFormat="1"/>
    <xf borderId="10" fillId="3" fontId="8" numFmtId="3" xfId="0" applyBorder="1" applyFont="1" applyNumberFormat="1"/>
    <xf borderId="6" fillId="4" fontId="9" numFmtId="3" xfId="0" applyAlignment="1" applyBorder="1" applyFont="1" applyNumberFormat="1">
      <alignment readingOrder="0" shrinkToFit="0" vertical="bottom" wrapText="1"/>
    </xf>
    <xf borderId="11" fillId="5" fontId="8" numFmtId="3" xfId="0" applyBorder="1" applyFont="1" applyNumberFormat="1"/>
    <xf borderId="10" fillId="0" fontId="8" numFmtId="3" xfId="0" applyBorder="1" applyFont="1" applyNumberFormat="1"/>
    <xf borderId="14" fillId="4" fontId="1" numFmtId="3" xfId="0" applyBorder="1" applyFont="1" applyNumberFormat="1"/>
    <xf borderId="13" fillId="3" fontId="9" numFmtId="3" xfId="0" applyAlignment="1" applyBorder="1" applyFont="1" applyNumberFormat="1">
      <alignment vertical="bottom"/>
    </xf>
    <xf borderId="6" fillId="3" fontId="9" numFmtId="3" xfId="0" applyAlignment="1" applyBorder="1" applyFont="1" applyNumberFormat="1">
      <alignment readingOrder="0" shrinkToFit="0" vertical="bottom" wrapText="1"/>
    </xf>
    <xf borderId="15" fillId="3" fontId="1" numFmtId="3" xfId="0" applyBorder="1" applyFont="1" applyNumberFormat="1"/>
    <xf borderId="15" fillId="3" fontId="8" numFmtId="3" xfId="0" applyBorder="1" applyFont="1" applyNumberFormat="1"/>
    <xf borderId="15" fillId="0" fontId="1" numFmtId="3" xfId="0" applyBorder="1" applyFont="1" applyNumberFormat="1"/>
    <xf borderId="15" fillId="0" fontId="8" numFmtId="3" xfId="0" applyBorder="1" applyFont="1" applyNumberFormat="1"/>
    <xf borderId="6" fillId="3" fontId="9" numFmtId="3" xfId="0" applyAlignment="1" applyBorder="1" applyFont="1" applyNumberFormat="1">
      <alignment readingOrder="0" vertical="bottom"/>
    </xf>
    <xf borderId="16" fillId="0" fontId="8" numFmtId="3" xfId="0" applyBorder="1" applyFont="1" applyNumberFormat="1"/>
    <xf borderId="17" fillId="3" fontId="1" numFmtId="3" xfId="0" applyBorder="1" applyFont="1" applyNumberFormat="1"/>
    <xf borderId="18" fillId="3" fontId="8" numFmtId="3" xfId="0" applyBorder="1" applyFont="1" applyNumberFormat="1"/>
    <xf borderId="17" fillId="5" fontId="1" numFmtId="3" xfId="0" applyBorder="1" applyFont="1" applyNumberFormat="1"/>
    <xf borderId="18" fillId="5" fontId="8" numFmtId="3" xfId="0" applyBorder="1" applyFont="1" applyNumberFormat="1"/>
    <xf borderId="16" fillId="3" fontId="8" numFmtId="3" xfId="0" applyBorder="1" applyFont="1" applyNumberFormat="1"/>
    <xf borderId="19" fillId="4" fontId="9" numFmtId="3" xfId="0" applyAlignment="1" applyBorder="1" applyFont="1" applyNumberFormat="1">
      <alignment readingOrder="0" shrinkToFit="0" vertical="bottom" wrapText="1"/>
    </xf>
    <xf borderId="10" fillId="4" fontId="1" numFmtId="3" xfId="0" applyBorder="1" applyFont="1" applyNumberFormat="1"/>
    <xf borderId="20" fillId="5" fontId="1" numFmtId="3" xfId="0" applyBorder="1" applyFont="1" applyNumberFormat="1"/>
    <xf borderId="21" fillId="5" fontId="1" numFmtId="3" xfId="0" applyBorder="1" applyFont="1" applyNumberFormat="1"/>
    <xf borderId="10" fillId="4" fontId="8" numFmtId="3" xfId="0" applyBorder="1" applyFont="1" applyNumberFormat="1"/>
    <xf borderId="22" fillId="0" fontId="4" numFmtId="3" xfId="0" applyBorder="1" applyFont="1" applyNumberFormat="1"/>
    <xf borderId="23" fillId="0" fontId="4" numFmtId="3" xfId="0" applyAlignment="1" applyBorder="1" applyFont="1" applyNumberFormat="1">
      <alignment readingOrder="0"/>
    </xf>
    <xf borderId="23" fillId="0" fontId="4" numFmtId="3" xfId="0" applyBorder="1" applyFont="1" applyNumberFormat="1"/>
    <xf borderId="24" fillId="0" fontId="4" numFmtId="3" xfId="0" applyBorder="1" applyFont="1" applyNumberFormat="1"/>
    <xf borderId="25" fillId="0" fontId="4" numFmtId="3" xfId="0" applyBorder="1" applyFont="1" applyNumberFormat="1"/>
    <xf borderId="0" fillId="0" fontId="11" numFmtId="3" xfId="0" applyAlignment="1" applyFont="1" applyNumberFormat="1">
      <alignment horizontal="left" vertical="top"/>
    </xf>
    <xf borderId="0" fillId="0" fontId="1" numFmtId="3" xfId="0" applyAlignment="1" applyFont="1" applyNumberFormat="1">
      <alignment horizontal="left" shrinkToFit="0" vertical="top" wrapText="1"/>
    </xf>
    <xf borderId="0" fillId="0" fontId="4" numFmtId="3" xfId="0" applyAlignment="1" applyFont="1" applyNumberFormat="1">
      <alignment horizontal="left" shrinkToFit="0" wrapText="1"/>
    </xf>
    <xf borderId="0" fillId="0" fontId="4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2A1C7"/>
    <pageSetUpPr fitToPage="1"/>
  </sheetPr>
  <sheetViews>
    <sheetView showGridLines="0" workbookViewId="0"/>
  </sheetViews>
  <sheetFormatPr customHeight="1" defaultColWidth="14.43" defaultRowHeight="15.75"/>
  <cols>
    <col customWidth="1" min="1" max="1" width="32.43"/>
    <col customWidth="1" min="2" max="2" width="13.43"/>
    <col customWidth="1" min="3" max="3" width="14.43"/>
    <col customWidth="1" hidden="1" min="4" max="7" width="14.43"/>
    <col customWidth="1" min="8" max="8" width="13.43"/>
    <col customWidth="1" min="9" max="11" width="12.57"/>
    <col customWidth="1" min="12" max="12" width="13.43"/>
    <col customWidth="1" min="13" max="13" width="16.57"/>
    <col customWidth="1" min="14" max="14" width="13.57"/>
    <col customWidth="1" min="15" max="15" width="17.43"/>
    <col customWidth="1" min="16" max="17" width="16.57"/>
    <col customWidth="1" min="18" max="18" width="18.14"/>
    <col customWidth="1" min="19" max="26" width="9.43"/>
  </cols>
  <sheetData>
    <row r="1" ht="62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1"/>
      <c r="O1" s="1"/>
      <c r="Q1" s="2" t="s">
        <v>0</v>
      </c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 t="s">
        <v>1</v>
      </c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5" t="s">
        <v>2</v>
      </c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3.0" customHeight="1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9" t="s">
        <v>12</v>
      </c>
      <c r="K7" s="8" t="s">
        <v>13</v>
      </c>
      <c r="L7" s="10" t="s">
        <v>14</v>
      </c>
      <c r="M7" s="11" t="s">
        <v>15</v>
      </c>
      <c r="N7" s="11" t="s">
        <v>16</v>
      </c>
      <c r="O7" s="12" t="s">
        <v>17</v>
      </c>
      <c r="P7" s="12" t="s">
        <v>18</v>
      </c>
      <c r="Q7" s="12" t="s">
        <v>19</v>
      </c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14" t="s">
        <v>20</v>
      </c>
      <c r="B8" s="15"/>
      <c r="C8" s="16" t="s">
        <v>21</v>
      </c>
      <c r="D8" s="15"/>
      <c r="E8" s="15"/>
      <c r="F8" s="15"/>
      <c r="G8" s="15"/>
      <c r="H8" s="16" t="s">
        <v>21</v>
      </c>
      <c r="I8" s="16" t="s">
        <v>21</v>
      </c>
      <c r="J8" s="16" t="s">
        <v>21</v>
      </c>
      <c r="K8" s="16" t="s">
        <v>21</v>
      </c>
      <c r="L8" s="16" t="s">
        <v>21</v>
      </c>
      <c r="M8" s="16" t="s">
        <v>21</v>
      </c>
      <c r="N8" s="17" t="s">
        <v>21</v>
      </c>
      <c r="O8" s="18" t="s">
        <v>21</v>
      </c>
      <c r="P8" s="18" t="s">
        <v>21</v>
      </c>
      <c r="Q8" s="18" t="s">
        <v>21</v>
      </c>
      <c r="R8" s="13"/>
      <c r="S8" s="13"/>
      <c r="T8" s="13"/>
      <c r="U8" s="13"/>
      <c r="V8" s="13"/>
      <c r="W8" s="13"/>
      <c r="X8" s="13"/>
      <c r="Y8" s="13"/>
      <c r="Z8" s="13"/>
    </row>
    <row r="9" ht="12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22"/>
      <c r="P9" s="22"/>
      <c r="Q9" s="22"/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6"/>
      <c r="P10" s="26"/>
      <c r="Q10" s="26"/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27"/>
      <c r="B11" s="28"/>
      <c r="C11" s="28">
        <v>1.7754301E7</v>
      </c>
      <c r="D11" s="28"/>
      <c r="E11" s="28"/>
      <c r="F11" s="28"/>
      <c r="G11" s="28"/>
      <c r="H11" s="28">
        <v>1.8885205E7</v>
      </c>
      <c r="I11" s="28">
        <v>1.9311623E7</v>
      </c>
      <c r="J11" s="28">
        <v>1.8154464E7</v>
      </c>
      <c r="K11" s="28">
        <v>2.0382354E7</v>
      </c>
      <c r="L11" s="28">
        <v>2.1457611E7</v>
      </c>
      <c r="M11" s="29">
        <f t="shared" ref="M11:M12" si="2">L11-J11</f>
        <v>3303147</v>
      </c>
      <c r="N11" s="30">
        <f t="shared" ref="N11:N12" si="3">L11-B11</f>
        <v>21457611</v>
      </c>
      <c r="O11" s="28">
        <v>1.0369455E7</v>
      </c>
      <c r="P11" s="28">
        <v>1.0113182E7</v>
      </c>
      <c r="Q11" s="28">
        <v>2.0035943E7</v>
      </c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31" t="s">
        <v>23</v>
      </c>
      <c r="B12" s="24">
        <f t="shared" ref="B12:L12" si="1">SUM(B11)</f>
        <v>0</v>
      </c>
      <c r="C12" s="24">
        <f t="shared" si="1"/>
        <v>17754301</v>
      </c>
      <c r="D12" s="24">
        <f t="shared" si="1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18885205</v>
      </c>
      <c r="I12" s="24">
        <f t="shared" si="1"/>
        <v>19311623</v>
      </c>
      <c r="J12" s="24">
        <f t="shared" si="1"/>
        <v>18154464</v>
      </c>
      <c r="K12" s="24">
        <f t="shared" si="1"/>
        <v>20382354</v>
      </c>
      <c r="L12" s="24">
        <f t="shared" si="1"/>
        <v>21457611</v>
      </c>
      <c r="M12" s="29">
        <f t="shared" si="2"/>
        <v>3303147</v>
      </c>
      <c r="N12" s="30">
        <f t="shared" si="3"/>
        <v>21457611</v>
      </c>
      <c r="O12" s="24">
        <f t="shared" ref="O12:Q12" si="4">SUM(O11)</f>
        <v>10369455</v>
      </c>
      <c r="P12" s="24">
        <f t="shared" si="4"/>
        <v>10113182</v>
      </c>
      <c r="Q12" s="24">
        <f t="shared" si="4"/>
        <v>20035943</v>
      </c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32"/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6"/>
      <c r="P13" s="36"/>
      <c r="Q13" s="36"/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37" t="s">
        <v>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9"/>
      <c r="N14" s="38"/>
      <c r="O14" s="39"/>
      <c r="P14" s="39"/>
      <c r="Q14" s="39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27"/>
      <c r="B15" s="28"/>
      <c r="C15" s="28">
        <v>6872207.0</v>
      </c>
      <c r="D15" s="40"/>
      <c r="E15" s="40"/>
      <c r="F15" s="40"/>
      <c r="G15" s="40"/>
      <c r="H15" s="28">
        <v>6878698.0</v>
      </c>
      <c r="I15" s="28">
        <v>7540783.0</v>
      </c>
      <c r="J15" s="28">
        <v>6859518.0</v>
      </c>
      <c r="K15" s="28">
        <v>8745847.0</v>
      </c>
      <c r="L15" s="28">
        <v>8565907.0</v>
      </c>
      <c r="M15" s="29">
        <f t="shared" ref="M15:M16" si="6">L15-J15</f>
        <v>1706389</v>
      </c>
      <c r="N15" s="30">
        <f t="shared" ref="N15:N16" si="7">L15-B15</f>
        <v>8565907</v>
      </c>
      <c r="O15" s="28">
        <v>4099884.0</v>
      </c>
      <c r="P15" s="28">
        <v>4076000.0</v>
      </c>
      <c r="Q15" s="28">
        <v>7982385.0</v>
      </c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31" t="s">
        <v>23</v>
      </c>
      <c r="B16" s="24">
        <f t="shared" ref="B16:L16" si="5">SUM(B15)</f>
        <v>0</v>
      </c>
      <c r="C16" s="24">
        <f t="shared" si="5"/>
        <v>6872207</v>
      </c>
      <c r="D16" s="24">
        <f t="shared" si="5"/>
        <v>0</v>
      </c>
      <c r="E16" s="24">
        <f t="shared" si="5"/>
        <v>0</v>
      </c>
      <c r="F16" s="24">
        <f t="shared" si="5"/>
        <v>0</v>
      </c>
      <c r="G16" s="24">
        <f t="shared" si="5"/>
        <v>0</v>
      </c>
      <c r="H16" s="24">
        <f t="shared" si="5"/>
        <v>6878698</v>
      </c>
      <c r="I16" s="24">
        <f t="shared" si="5"/>
        <v>7540783</v>
      </c>
      <c r="J16" s="24">
        <f t="shared" si="5"/>
        <v>6859518</v>
      </c>
      <c r="K16" s="24">
        <f t="shared" si="5"/>
        <v>8745847</v>
      </c>
      <c r="L16" s="24">
        <f t="shared" si="5"/>
        <v>8565907</v>
      </c>
      <c r="M16" s="29">
        <f t="shared" si="6"/>
        <v>1706389</v>
      </c>
      <c r="N16" s="30">
        <f t="shared" si="7"/>
        <v>8565907</v>
      </c>
      <c r="O16" s="24">
        <f t="shared" ref="O16:Q16" si="8">SUM(O15)</f>
        <v>4099884</v>
      </c>
      <c r="P16" s="24">
        <f t="shared" si="8"/>
        <v>4076000</v>
      </c>
      <c r="Q16" s="24">
        <f t="shared" si="8"/>
        <v>7982385</v>
      </c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32"/>
      <c r="B17" s="33"/>
      <c r="C17" s="33"/>
      <c r="D17" s="41"/>
      <c r="E17" s="33"/>
      <c r="F17" s="33"/>
      <c r="G17" s="41"/>
      <c r="H17" s="33"/>
      <c r="I17" s="33"/>
      <c r="J17" s="33"/>
      <c r="K17" s="33"/>
      <c r="L17" s="33"/>
      <c r="M17" s="34"/>
      <c r="N17" s="35"/>
      <c r="O17" s="33"/>
      <c r="P17" s="33"/>
      <c r="Q17" s="3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37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9"/>
      <c r="N18" s="38"/>
      <c r="O18" s="39"/>
      <c r="P18" s="39"/>
      <c r="Q18" s="39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27"/>
      <c r="B19" s="28"/>
      <c r="C19" s="28">
        <v>9479737.0</v>
      </c>
      <c r="D19" s="40"/>
      <c r="E19" s="40"/>
      <c r="F19" s="40"/>
      <c r="G19" s="40"/>
      <c r="H19" s="28">
        <v>8935559.0</v>
      </c>
      <c r="I19" s="28">
        <v>8866310.0</v>
      </c>
      <c r="J19" s="28">
        <v>8488516.0</v>
      </c>
      <c r="K19" s="28">
        <v>8634341.0</v>
      </c>
      <c r="L19" s="28">
        <v>9192696.0</v>
      </c>
      <c r="M19" s="29">
        <f t="shared" ref="M19:M20" si="10">L19-J19</f>
        <v>704180</v>
      </c>
      <c r="N19" s="30">
        <f t="shared" ref="N19:N20" si="11">L19-B19</f>
        <v>9192696</v>
      </c>
      <c r="O19" s="28">
        <v>4014650.0</v>
      </c>
      <c r="P19" s="28">
        <v>4107803.0</v>
      </c>
      <c r="Q19" s="28">
        <v>8311729.0</v>
      </c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>
      <c r="A20" s="31" t="s">
        <v>23</v>
      </c>
      <c r="B20" s="24">
        <f t="shared" ref="B20:L20" si="9">SUM(B19)</f>
        <v>0</v>
      </c>
      <c r="C20" s="24">
        <f t="shared" si="9"/>
        <v>9479737</v>
      </c>
      <c r="D20" s="24">
        <f t="shared" si="9"/>
        <v>0</v>
      </c>
      <c r="E20" s="24">
        <f t="shared" si="9"/>
        <v>0</v>
      </c>
      <c r="F20" s="24">
        <f t="shared" si="9"/>
        <v>0</v>
      </c>
      <c r="G20" s="24">
        <f t="shared" si="9"/>
        <v>0</v>
      </c>
      <c r="H20" s="24">
        <f t="shared" si="9"/>
        <v>8935559</v>
      </c>
      <c r="I20" s="24">
        <f t="shared" si="9"/>
        <v>8866310</v>
      </c>
      <c r="J20" s="24">
        <f t="shared" si="9"/>
        <v>8488516</v>
      </c>
      <c r="K20" s="24">
        <f t="shared" si="9"/>
        <v>8634341</v>
      </c>
      <c r="L20" s="24">
        <f t="shared" si="9"/>
        <v>9192696</v>
      </c>
      <c r="M20" s="29">
        <f t="shared" si="10"/>
        <v>704180</v>
      </c>
      <c r="N20" s="30">
        <f t="shared" si="11"/>
        <v>9192696</v>
      </c>
      <c r="O20" s="24">
        <f t="shared" ref="O20:Q20" si="12">SUM(O19)</f>
        <v>4014650</v>
      </c>
      <c r="P20" s="24">
        <f t="shared" si="12"/>
        <v>4107803</v>
      </c>
      <c r="Q20" s="24">
        <f t="shared" si="12"/>
        <v>8311729</v>
      </c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42"/>
      <c r="B21" s="43"/>
      <c r="C21" s="43"/>
      <c r="D21" s="43"/>
      <c r="E21" s="43"/>
      <c r="F21" s="43"/>
      <c r="G21" s="43"/>
      <c r="H21" s="43"/>
      <c r="I21" s="43"/>
      <c r="J21" s="33"/>
      <c r="K21" s="43"/>
      <c r="L21" s="43"/>
      <c r="M21" s="34"/>
      <c r="N21" s="35"/>
      <c r="O21" s="44"/>
      <c r="P21" s="44"/>
      <c r="Q21" s="44"/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37" t="s">
        <v>26</v>
      </c>
      <c r="B22" s="45"/>
      <c r="C22" s="45"/>
      <c r="D22" s="45"/>
      <c r="E22" s="45"/>
      <c r="F22" s="45"/>
      <c r="G22" s="45"/>
      <c r="H22" s="45"/>
      <c r="I22" s="45"/>
      <c r="J22" s="24"/>
      <c r="K22" s="45"/>
      <c r="L22" s="45"/>
      <c r="M22" s="29"/>
      <c r="N22" s="38"/>
      <c r="O22" s="46"/>
      <c r="P22" s="46"/>
      <c r="Q22" s="46"/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27"/>
      <c r="B23" s="28"/>
      <c r="C23" s="28">
        <v>7191429.0</v>
      </c>
      <c r="D23" s="40"/>
      <c r="E23" s="40"/>
      <c r="F23" s="40"/>
      <c r="G23" s="40"/>
      <c r="H23" s="28">
        <v>7290667.0</v>
      </c>
      <c r="I23" s="28">
        <v>7010829.0</v>
      </c>
      <c r="J23" s="28">
        <v>6477554.0</v>
      </c>
      <c r="K23" s="28">
        <v>7892865.0</v>
      </c>
      <c r="L23" s="28">
        <v>8459107.0</v>
      </c>
      <c r="M23" s="29">
        <f t="shared" ref="M23:M24" si="14">L23-J23</f>
        <v>1981553</v>
      </c>
      <c r="N23" s="30">
        <f t="shared" ref="N23:N24" si="15">L23-B23</f>
        <v>8459107</v>
      </c>
      <c r="O23" s="28">
        <v>2984435.0</v>
      </c>
      <c r="P23" s="28">
        <v>3500024.0</v>
      </c>
      <c r="Q23" s="28">
        <v>6928982.0</v>
      </c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31" t="s">
        <v>23</v>
      </c>
      <c r="B24" s="24">
        <f t="shared" ref="B24:L24" si="13">SUM(B23)</f>
        <v>0</v>
      </c>
      <c r="C24" s="24">
        <f t="shared" si="13"/>
        <v>7191429</v>
      </c>
      <c r="D24" s="24">
        <f t="shared" si="13"/>
        <v>0</v>
      </c>
      <c r="E24" s="24">
        <f t="shared" si="13"/>
        <v>0</v>
      </c>
      <c r="F24" s="24">
        <f t="shared" si="13"/>
        <v>0</v>
      </c>
      <c r="G24" s="24">
        <f t="shared" si="13"/>
        <v>0</v>
      </c>
      <c r="H24" s="24">
        <f t="shared" si="13"/>
        <v>7290667</v>
      </c>
      <c r="I24" s="24">
        <f t="shared" si="13"/>
        <v>7010829</v>
      </c>
      <c r="J24" s="24">
        <f t="shared" si="13"/>
        <v>6477554</v>
      </c>
      <c r="K24" s="24">
        <f t="shared" si="13"/>
        <v>7892865</v>
      </c>
      <c r="L24" s="24">
        <f t="shared" si="13"/>
        <v>8459107</v>
      </c>
      <c r="M24" s="29">
        <f t="shared" si="14"/>
        <v>1981553</v>
      </c>
      <c r="N24" s="30">
        <f t="shared" si="15"/>
        <v>8459107</v>
      </c>
      <c r="O24" s="24">
        <f t="shared" ref="O24:Q24" si="16">SUM(O23)</f>
        <v>2984435</v>
      </c>
      <c r="P24" s="24">
        <f t="shared" si="16"/>
        <v>3500024</v>
      </c>
      <c r="Q24" s="24">
        <f t="shared" si="16"/>
        <v>6928982</v>
      </c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47"/>
      <c r="B25" s="43"/>
      <c r="C25" s="43"/>
      <c r="D25" s="43"/>
      <c r="E25" s="43"/>
      <c r="F25" s="43"/>
      <c r="G25" s="43"/>
      <c r="H25" s="43"/>
      <c r="I25" s="43"/>
      <c r="J25" s="33"/>
      <c r="K25" s="43"/>
      <c r="L25" s="43"/>
      <c r="M25" s="34"/>
      <c r="N25" s="35"/>
      <c r="O25" s="44"/>
      <c r="P25" s="44"/>
      <c r="Q25" s="44"/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23" t="s">
        <v>27</v>
      </c>
      <c r="B26" s="45"/>
      <c r="C26" s="45"/>
      <c r="D26" s="45"/>
      <c r="E26" s="45"/>
      <c r="F26" s="45"/>
      <c r="G26" s="45"/>
      <c r="H26" s="45"/>
      <c r="I26" s="45"/>
      <c r="J26" s="24"/>
      <c r="K26" s="45"/>
      <c r="L26" s="45"/>
      <c r="M26" s="29"/>
      <c r="N26" s="38"/>
      <c r="O26" s="48"/>
      <c r="P26" s="48"/>
      <c r="Q26" s="48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27"/>
      <c r="B27" s="28"/>
      <c r="C27" s="28">
        <v>3120713.0</v>
      </c>
      <c r="D27" s="40"/>
      <c r="E27" s="40"/>
      <c r="F27" s="40"/>
      <c r="G27" s="40"/>
      <c r="H27" s="28">
        <v>3775127.0</v>
      </c>
      <c r="I27" s="28">
        <v>2882389.0</v>
      </c>
      <c r="J27" s="28">
        <v>2231581.0</v>
      </c>
      <c r="K27" s="28">
        <v>3278626.0</v>
      </c>
      <c r="L27" s="28">
        <v>3377588.0</v>
      </c>
      <c r="M27" s="29">
        <f t="shared" ref="M27:M28" si="18">L27-J27</f>
        <v>1146007</v>
      </c>
      <c r="N27" s="30">
        <f t="shared" ref="N27:N28" si="19">L27-B27</f>
        <v>3377588</v>
      </c>
      <c r="O27" s="28">
        <v>2473534.0</v>
      </c>
      <c r="P27" s="28">
        <v>910472.0</v>
      </c>
      <c r="Q27" s="28">
        <v>4700242.0</v>
      </c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31" t="s">
        <v>23</v>
      </c>
      <c r="B28" s="24">
        <f t="shared" ref="B28:L28" si="17">SUM(B27)</f>
        <v>0</v>
      </c>
      <c r="C28" s="24">
        <f t="shared" si="17"/>
        <v>3120713</v>
      </c>
      <c r="D28" s="24">
        <f t="shared" si="17"/>
        <v>0</v>
      </c>
      <c r="E28" s="24">
        <f t="shared" si="17"/>
        <v>0</v>
      </c>
      <c r="F28" s="24">
        <f t="shared" si="17"/>
        <v>0</v>
      </c>
      <c r="G28" s="24">
        <f t="shared" si="17"/>
        <v>0</v>
      </c>
      <c r="H28" s="24">
        <f t="shared" si="17"/>
        <v>3775127</v>
      </c>
      <c r="I28" s="24">
        <f t="shared" si="17"/>
        <v>2882389</v>
      </c>
      <c r="J28" s="24">
        <f t="shared" si="17"/>
        <v>2231581</v>
      </c>
      <c r="K28" s="24">
        <f t="shared" si="17"/>
        <v>3278626</v>
      </c>
      <c r="L28" s="24">
        <f t="shared" si="17"/>
        <v>3377588</v>
      </c>
      <c r="M28" s="29">
        <f t="shared" si="18"/>
        <v>1146007</v>
      </c>
      <c r="N28" s="30">
        <f t="shared" si="19"/>
        <v>3377588</v>
      </c>
      <c r="O28" s="24">
        <f t="shared" ref="O28:Q28" si="20">SUM(O27)</f>
        <v>2473534</v>
      </c>
      <c r="P28" s="24">
        <f t="shared" si="20"/>
        <v>910472</v>
      </c>
      <c r="Q28" s="24">
        <f t="shared" si="20"/>
        <v>4700242</v>
      </c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34"/>
      <c r="N29" s="35"/>
      <c r="O29" s="44"/>
      <c r="P29" s="44"/>
      <c r="Q29" s="44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37" t="s">
        <v>28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29"/>
      <c r="N30" s="38"/>
      <c r="O30" s="46"/>
      <c r="P30" s="46"/>
      <c r="Q30" s="46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27"/>
      <c r="B31" s="28"/>
      <c r="C31" s="28">
        <v>6652188.0</v>
      </c>
      <c r="D31" s="40"/>
      <c r="E31" s="40"/>
      <c r="F31" s="40"/>
      <c r="G31" s="40"/>
      <c r="H31" s="28">
        <v>6441641.0</v>
      </c>
      <c r="I31" s="28">
        <v>7123923.0</v>
      </c>
      <c r="J31" s="28">
        <v>9912474.0</v>
      </c>
      <c r="K31" s="28">
        <v>7338521.0</v>
      </c>
      <c r="L31" s="28">
        <v>7475608.0</v>
      </c>
      <c r="M31" s="29">
        <f t="shared" ref="M31:M32" si="22">L31-J31</f>
        <v>-2436866</v>
      </c>
      <c r="N31" s="30">
        <f t="shared" ref="N31:N32" si="23">L31-B31</f>
        <v>7475608</v>
      </c>
      <c r="O31" s="28">
        <v>3706137.0</v>
      </c>
      <c r="P31" s="28">
        <v>4565750.0</v>
      </c>
      <c r="Q31" s="28">
        <v>7878123.0</v>
      </c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31" t="s">
        <v>23</v>
      </c>
      <c r="B32" s="24">
        <f t="shared" ref="B32:L32" si="21">SUM(B31)</f>
        <v>0</v>
      </c>
      <c r="C32" s="24">
        <f t="shared" si="21"/>
        <v>6652188</v>
      </c>
      <c r="D32" s="24">
        <f t="shared" si="21"/>
        <v>0</v>
      </c>
      <c r="E32" s="24">
        <f t="shared" si="21"/>
        <v>0</v>
      </c>
      <c r="F32" s="24">
        <f t="shared" si="21"/>
        <v>0</v>
      </c>
      <c r="G32" s="24">
        <f t="shared" si="21"/>
        <v>0</v>
      </c>
      <c r="H32" s="24">
        <f t="shared" si="21"/>
        <v>6441641</v>
      </c>
      <c r="I32" s="24">
        <f t="shared" si="21"/>
        <v>7123923</v>
      </c>
      <c r="J32" s="24">
        <f t="shared" si="21"/>
        <v>9912474</v>
      </c>
      <c r="K32" s="24">
        <f t="shared" si="21"/>
        <v>7338521</v>
      </c>
      <c r="L32" s="24">
        <f t="shared" si="21"/>
        <v>7475608</v>
      </c>
      <c r="M32" s="29">
        <f t="shared" si="22"/>
        <v>-2436866</v>
      </c>
      <c r="N32" s="30">
        <f t="shared" si="23"/>
        <v>7475608</v>
      </c>
      <c r="O32" s="24">
        <f t="shared" ref="O32:Q32" si="24">SUM(O31)</f>
        <v>3706137</v>
      </c>
      <c r="P32" s="24">
        <f t="shared" si="24"/>
        <v>4565750</v>
      </c>
      <c r="Q32" s="24">
        <f t="shared" si="24"/>
        <v>7878123</v>
      </c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42"/>
      <c r="B33" s="43"/>
      <c r="C33" s="43"/>
      <c r="D33" s="43"/>
      <c r="E33" s="43"/>
      <c r="F33" s="43"/>
      <c r="G33" s="43"/>
      <c r="H33" s="43"/>
      <c r="I33" s="43"/>
      <c r="J33" s="33"/>
      <c r="K33" s="43"/>
      <c r="L33" s="43"/>
      <c r="M33" s="49"/>
      <c r="N33" s="50"/>
      <c r="O33" s="44"/>
      <c r="P33" s="44"/>
      <c r="Q33" s="44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37" t="s">
        <v>29</v>
      </c>
      <c r="B34" s="45"/>
      <c r="C34" s="45"/>
      <c r="D34" s="45"/>
      <c r="E34" s="45"/>
      <c r="F34" s="45"/>
      <c r="G34" s="45"/>
      <c r="H34" s="45"/>
      <c r="I34" s="45"/>
      <c r="J34" s="24"/>
      <c r="K34" s="45"/>
      <c r="L34" s="45"/>
      <c r="M34" s="51"/>
      <c r="N34" s="52"/>
      <c r="O34" s="46"/>
      <c r="P34" s="46"/>
      <c r="Q34" s="46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27"/>
      <c r="B35" s="28"/>
      <c r="C35" s="28">
        <v>3917774.0</v>
      </c>
      <c r="D35" s="40"/>
      <c r="E35" s="40"/>
      <c r="F35" s="40"/>
      <c r="G35" s="40"/>
      <c r="H35" s="28">
        <v>3847245.0</v>
      </c>
      <c r="I35" s="28">
        <v>3963955.0</v>
      </c>
      <c r="J35" s="28">
        <v>3298985.0</v>
      </c>
      <c r="K35" s="28">
        <v>3340269.0</v>
      </c>
      <c r="L35" s="28">
        <v>3416978.0</v>
      </c>
      <c r="M35" s="29">
        <f t="shared" ref="M35:M36" si="26">L35-J35</f>
        <v>117993</v>
      </c>
      <c r="N35" s="30">
        <f t="shared" ref="N35:N36" si="27">L35-B35</f>
        <v>3416978</v>
      </c>
      <c r="O35" s="28">
        <v>1966659.0</v>
      </c>
      <c r="P35" s="28">
        <v>1974494.0</v>
      </c>
      <c r="Q35" s="28">
        <v>3229841.0</v>
      </c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31" t="s">
        <v>23</v>
      </c>
      <c r="B36" s="24">
        <f t="shared" ref="B36:L36" si="25">SUM(B35)</f>
        <v>0</v>
      </c>
      <c r="C36" s="24">
        <f t="shared" si="25"/>
        <v>3917774</v>
      </c>
      <c r="D36" s="24">
        <f t="shared" si="25"/>
        <v>0</v>
      </c>
      <c r="E36" s="24">
        <f t="shared" si="25"/>
        <v>0</v>
      </c>
      <c r="F36" s="24">
        <f t="shared" si="25"/>
        <v>0</v>
      </c>
      <c r="G36" s="24">
        <f t="shared" si="25"/>
        <v>0</v>
      </c>
      <c r="H36" s="24">
        <f t="shared" si="25"/>
        <v>3847245</v>
      </c>
      <c r="I36" s="24">
        <f t="shared" si="25"/>
        <v>3963955</v>
      </c>
      <c r="J36" s="24">
        <f t="shared" si="25"/>
        <v>3298985</v>
      </c>
      <c r="K36" s="24">
        <f t="shared" si="25"/>
        <v>3340269</v>
      </c>
      <c r="L36" s="24">
        <f t="shared" si="25"/>
        <v>3416978</v>
      </c>
      <c r="M36" s="29">
        <f t="shared" si="26"/>
        <v>117993</v>
      </c>
      <c r="N36" s="30">
        <f t="shared" si="27"/>
        <v>3416978</v>
      </c>
      <c r="O36" s="24">
        <f t="shared" ref="O36:Q36" si="28">SUM(O35)</f>
        <v>1966659</v>
      </c>
      <c r="P36" s="24">
        <f t="shared" si="28"/>
        <v>1974494</v>
      </c>
      <c r="Q36" s="24">
        <f t="shared" si="28"/>
        <v>3229841</v>
      </c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42"/>
      <c r="B37" s="43"/>
      <c r="C37" s="43"/>
      <c r="D37" s="43"/>
      <c r="E37" s="43"/>
      <c r="F37" s="43"/>
      <c r="G37" s="43"/>
      <c r="H37" s="43"/>
      <c r="I37" s="43"/>
      <c r="J37" s="33"/>
      <c r="K37" s="43"/>
      <c r="L37" s="43"/>
      <c r="M37" s="49"/>
      <c r="N37" s="50"/>
      <c r="O37" s="44"/>
      <c r="P37" s="44"/>
      <c r="Q37" s="44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37" t="s">
        <v>30</v>
      </c>
      <c r="B38" s="45"/>
      <c r="C38" s="45"/>
      <c r="D38" s="45"/>
      <c r="E38" s="45"/>
      <c r="F38" s="45"/>
      <c r="G38" s="45"/>
      <c r="H38" s="45"/>
      <c r="I38" s="45"/>
      <c r="J38" s="24"/>
      <c r="K38" s="45"/>
      <c r="L38" s="45"/>
      <c r="M38" s="51"/>
      <c r="N38" s="52"/>
      <c r="O38" s="46"/>
      <c r="P38" s="46"/>
      <c r="Q38" s="46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27"/>
      <c r="B39" s="28"/>
      <c r="C39" s="28">
        <v>4118272.0</v>
      </c>
      <c r="D39" s="40"/>
      <c r="E39" s="40"/>
      <c r="F39" s="40"/>
      <c r="G39" s="40"/>
      <c r="H39" s="28">
        <v>3826980.0</v>
      </c>
      <c r="I39" s="28">
        <v>4053590.0</v>
      </c>
      <c r="J39" s="28">
        <v>3287343.0</v>
      </c>
      <c r="K39" s="28">
        <v>3795303.0</v>
      </c>
      <c r="L39" s="28">
        <v>3890319.0</v>
      </c>
      <c r="M39" s="29">
        <f t="shared" ref="M39:M40" si="30">L39-J39</f>
        <v>602976</v>
      </c>
      <c r="N39" s="30">
        <f t="shared" ref="N39:N40" si="31">L39-B39</f>
        <v>3890319</v>
      </c>
      <c r="O39" s="28">
        <v>1858946.0</v>
      </c>
      <c r="P39" s="28">
        <v>1853912.0</v>
      </c>
      <c r="Q39" s="28">
        <v>3386205.0</v>
      </c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31" t="s">
        <v>23</v>
      </c>
      <c r="B40" s="24">
        <f t="shared" ref="B40:L40" si="29">SUM(B39)</f>
        <v>0</v>
      </c>
      <c r="C40" s="24">
        <f t="shared" si="29"/>
        <v>4118272</v>
      </c>
      <c r="D40" s="24">
        <f t="shared" si="29"/>
        <v>0</v>
      </c>
      <c r="E40" s="24">
        <f t="shared" si="29"/>
        <v>0</v>
      </c>
      <c r="F40" s="24">
        <f t="shared" si="29"/>
        <v>0</v>
      </c>
      <c r="G40" s="24">
        <f t="shared" si="29"/>
        <v>0</v>
      </c>
      <c r="H40" s="24">
        <f t="shared" si="29"/>
        <v>3826980</v>
      </c>
      <c r="I40" s="24">
        <f t="shared" si="29"/>
        <v>4053590</v>
      </c>
      <c r="J40" s="24">
        <f t="shared" si="29"/>
        <v>3287343</v>
      </c>
      <c r="K40" s="24">
        <f t="shared" si="29"/>
        <v>3795303</v>
      </c>
      <c r="L40" s="24">
        <f t="shared" si="29"/>
        <v>3890319</v>
      </c>
      <c r="M40" s="29">
        <f t="shared" si="30"/>
        <v>602976</v>
      </c>
      <c r="N40" s="30">
        <f t="shared" si="31"/>
        <v>3890319</v>
      </c>
      <c r="O40" s="24">
        <f t="shared" ref="O40:Q40" si="32">SUM(O39)</f>
        <v>1858946</v>
      </c>
      <c r="P40" s="24">
        <f t="shared" si="32"/>
        <v>1853912</v>
      </c>
      <c r="Q40" s="24">
        <f t="shared" si="32"/>
        <v>3386205</v>
      </c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42"/>
      <c r="B41" s="43"/>
      <c r="C41" s="43"/>
      <c r="D41" s="43"/>
      <c r="E41" s="43"/>
      <c r="F41" s="43"/>
      <c r="G41" s="43"/>
      <c r="H41" s="43"/>
      <c r="I41" s="43"/>
      <c r="J41" s="33"/>
      <c r="K41" s="43"/>
      <c r="L41" s="43"/>
      <c r="M41" s="49"/>
      <c r="N41" s="50"/>
      <c r="O41" s="44"/>
      <c r="P41" s="44"/>
      <c r="Q41" s="44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37" t="s">
        <v>31</v>
      </c>
      <c r="B42" s="45"/>
      <c r="C42" s="45"/>
      <c r="D42" s="45"/>
      <c r="E42" s="45"/>
      <c r="F42" s="45"/>
      <c r="G42" s="45"/>
      <c r="H42" s="45"/>
      <c r="I42" s="45"/>
      <c r="J42" s="24"/>
      <c r="K42" s="45"/>
      <c r="L42" s="45"/>
      <c r="M42" s="51"/>
      <c r="N42" s="52"/>
      <c r="O42" s="46"/>
      <c r="P42" s="46"/>
      <c r="Q42" s="46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27"/>
      <c r="B43" s="28"/>
      <c r="C43" s="28">
        <v>7651842.0</v>
      </c>
      <c r="D43" s="40"/>
      <c r="E43" s="40"/>
      <c r="F43" s="40"/>
      <c r="G43" s="40"/>
      <c r="H43" s="28">
        <v>8261849.0</v>
      </c>
      <c r="I43" s="28">
        <v>1.0692063E7</v>
      </c>
      <c r="J43" s="28">
        <v>9827813.0</v>
      </c>
      <c r="K43" s="28">
        <v>1.1952687E7</v>
      </c>
      <c r="L43" s="28">
        <v>1.0084556E7</v>
      </c>
      <c r="M43" s="29">
        <f t="shared" ref="M43:M44" si="34">L43-J43</f>
        <v>256743</v>
      </c>
      <c r="N43" s="30">
        <f t="shared" ref="N43:N44" si="35">L43-B43</f>
        <v>10084556</v>
      </c>
      <c r="O43" s="28">
        <v>5773074.0</v>
      </c>
      <c r="P43" s="28">
        <v>6018015.0</v>
      </c>
      <c r="Q43" s="28">
        <v>1.197131E7</v>
      </c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31" t="s">
        <v>23</v>
      </c>
      <c r="B44" s="24">
        <f t="shared" ref="B44:L44" si="33">SUM(B43)</f>
        <v>0</v>
      </c>
      <c r="C44" s="24">
        <f t="shared" si="33"/>
        <v>7651842</v>
      </c>
      <c r="D44" s="24">
        <f t="shared" si="33"/>
        <v>0</v>
      </c>
      <c r="E44" s="24">
        <f t="shared" si="33"/>
        <v>0</v>
      </c>
      <c r="F44" s="24">
        <f t="shared" si="33"/>
        <v>0</v>
      </c>
      <c r="G44" s="24">
        <f t="shared" si="33"/>
        <v>0</v>
      </c>
      <c r="H44" s="24">
        <f t="shared" si="33"/>
        <v>8261849</v>
      </c>
      <c r="I44" s="24">
        <f t="shared" si="33"/>
        <v>10692063</v>
      </c>
      <c r="J44" s="24">
        <f t="shared" si="33"/>
        <v>9827813</v>
      </c>
      <c r="K44" s="24">
        <f t="shared" si="33"/>
        <v>11952687</v>
      </c>
      <c r="L44" s="24">
        <f t="shared" si="33"/>
        <v>10084556</v>
      </c>
      <c r="M44" s="29">
        <f t="shared" si="34"/>
        <v>256743</v>
      </c>
      <c r="N44" s="30">
        <f t="shared" si="35"/>
        <v>10084556</v>
      </c>
      <c r="O44" s="24">
        <f t="shared" ref="O44:Q44" si="36">SUM(O43)</f>
        <v>5773074</v>
      </c>
      <c r="P44" s="24">
        <f t="shared" si="36"/>
        <v>6018015</v>
      </c>
      <c r="Q44" s="24">
        <f t="shared" si="36"/>
        <v>11971310</v>
      </c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42"/>
      <c r="B45" s="43"/>
      <c r="C45" s="43"/>
      <c r="D45" s="43"/>
      <c r="E45" s="43"/>
      <c r="F45" s="43"/>
      <c r="G45" s="43"/>
      <c r="H45" s="43"/>
      <c r="I45" s="43"/>
      <c r="J45" s="33"/>
      <c r="K45" s="43"/>
      <c r="L45" s="43"/>
      <c r="M45" s="49"/>
      <c r="N45" s="50"/>
      <c r="O45" s="44"/>
      <c r="P45" s="44"/>
      <c r="Q45" s="44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37" t="s">
        <v>32</v>
      </c>
      <c r="B46" s="45"/>
      <c r="C46" s="45"/>
      <c r="D46" s="45"/>
      <c r="E46" s="45"/>
      <c r="F46" s="45"/>
      <c r="G46" s="45"/>
      <c r="H46" s="45"/>
      <c r="I46" s="45"/>
      <c r="J46" s="24"/>
      <c r="K46" s="45"/>
      <c r="L46" s="45"/>
      <c r="M46" s="51"/>
      <c r="N46" s="52"/>
      <c r="O46" s="46"/>
      <c r="P46" s="46"/>
      <c r="Q46" s="46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27"/>
      <c r="B47" s="28"/>
      <c r="C47" s="28">
        <v>2265665.0</v>
      </c>
      <c r="D47" s="40"/>
      <c r="E47" s="40"/>
      <c r="F47" s="40"/>
      <c r="G47" s="40"/>
      <c r="H47" s="28">
        <v>2477790.0</v>
      </c>
      <c r="I47" s="28">
        <v>2200471.0</v>
      </c>
      <c r="J47" s="28">
        <v>2018543.0</v>
      </c>
      <c r="K47" s="28">
        <v>2585701.0</v>
      </c>
      <c r="L47" s="28">
        <v>2611952.0</v>
      </c>
      <c r="M47" s="29">
        <f t="shared" ref="M47:M48" si="38">L47-J47</f>
        <v>593409</v>
      </c>
      <c r="N47" s="30">
        <f t="shared" ref="N47:N48" si="39">L47-B47</f>
        <v>2611952</v>
      </c>
      <c r="O47" s="28">
        <v>915423.0</v>
      </c>
      <c r="P47" s="28">
        <v>1133643.0</v>
      </c>
      <c r="Q47" s="28">
        <v>2099023.0</v>
      </c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31" t="s">
        <v>23</v>
      </c>
      <c r="B48" s="24">
        <f t="shared" ref="B48:L48" si="37">SUM(B47)</f>
        <v>0</v>
      </c>
      <c r="C48" s="24">
        <f t="shared" si="37"/>
        <v>2265665</v>
      </c>
      <c r="D48" s="24">
        <f t="shared" si="37"/>
        <v>0</v>
      </c>
      <c r="E48" s="24">
        <f t="shared" si="37"/>
        <v>0</v>
      </c>
      <c r="F48" s="24">
        <f t="shared" si="37"/>
        <v>0</v>
      </c>
      <c r="G48" s="24">
        <f t="shared" si="37"/>
        <v>0</v>
      </c>
      <c r="H48" s="24">
        <f t="shared" si="37"/>
        <v>2477790</v>
      </c>
      <c r="I48" s="24">
        <f t="shared" si="37"/>
        <v>2200471</v>
      </c>
      <c r="J48" s="24">
        <f t="shared" si="37"/>
        <v>2018543</v>
      </c>
      <c r="K48" s="24">
        <f t="shared" si="37"/>
        <v>2585701</v>
      </c>
      <c r="L48" s="24">
        <f t="shared" si="37"/>
        <v>2611952</v>
      </c>
      <c r="M48" s="29">
        <f t="shared" si="38"/>
        <v>593409</v>
      </c>
      <c r="N48" s="30">
        <f t="shared" si="39"/>
        <v>2611952</v>
      </c>
      <c r="O48" s="24">
        <f t="shared" ref="O48:Q48" si="40">SUM(O47)</f>
        <v>915423</v>
      </c>
      <c r="P48" s="24">
        <f t="shared" si="40"/>
        <v>1133643</v>
      </c>
      <c r="Q48" s="24">
        <f t="shared" si="40"/>
        <v>2099023</v>
      </c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42"/>
      <c r="B49" s="43"/>
      <c r="C49" s="43"/>
      <c r="D49" s="43"/>
      <c r="E49" s="43"/>
      <c r="F49" s="43"/>
      <c r="G49" s="43"/>
      <c r="H49" s="43"/>
      <c r="I49" s="43"/>
      <c r="J49" s="33"/>
      <c r="K49" s="43"/>
      <c r="L49" s="43"/>
      <c r="M49" s="49"/>
      <c r="N49" s="50"/>
      <c r="O49" s="44"/>
      <c r="P49" s="44"/>
      <c r="Q49" s="44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37" t="s">
        <v>33</v>
      </c>
      <c r="B50" s="45"/>
      <c r="C50" s="45"/>
      <c r="D50" s="45"/>
      <c r="E50" s="45"/>
      <c r="F50" s="45"/>
      <c r="G50" s="45"/>
      <c r="H50" s="45"/>
      <c r="I50" s="45"/>
      <c r="J50" s="24"/>
      <c r="K50" s="45"/>
      <c r="L50" s="45"/>
      <c r="M50" s="51"/>
      <c r="N50" s="52"/>
      <c r="O50" s="46"/>
      <c r="P50" s="46"/>
      <c r="Q50" s="46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27"/>
      <c r="B51" s="28"/>
      <c r="C51" s="28">
        <v>2023857.0</v>
      </c>
      <c r="D51" s="40"/>
      <c r="E51" s="40"/>
      <c r="F51" s="40"/>
      <c r="G51" s="40"/>
      <c r="H51" s="28">
        <v>2037050.0</v>
      </c>
      <c r="I51" s="28">
        <v>2157111.0</v>
      </c>
      <c r="J51" s="28">
        <v>2019155.0</v>
      </c>
      <c r="K51" s="28">
        <v>2248403.0</v>
      </c>
      <c r="L51" s="28">
        <v>2985742.0</v>
      </c>
      <c r="M51" s="29">
        <f t="shared" ref="M51:M52" si="42">L51-J51</f>
        <v>966587</v>
      </c>
      <c r="N51" s="30">
        <f t="shared" ref="N51:N52" si="43">L51-B51</f>
        <v>2985742</v>
      </c>
      <c r="O51" s="28">
        <v>1314387.0</v>
      </c>
      <c r="P51" s="28">
        <v>892583.0</v>
      </c>
      <c r="Q51" s="28">
        <v>2238081.0</v>
      </c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31" t="s">
        <v>23</v>
      </c>
      <c r="B52" s="24">
        <f t="shared" ref="B52:L52" si="41">SUM(B51)</f>
        <v>0</v>
      </c>
      <c r="C52" s="24">
        <f t="shared" si="41"/>
        <v>2023857</v>
      </c>
      <c r="D52" s="24">
        <f t="shared" si="41"/>
        <v>0</v>
      </c>
      <c r="E52" s="24">
        <f t="shared" si="41"/>
        <v>0</v>
      </c>
      <c r="F52" s="24">
        <f t="shared" si="41"/>
        <v>0</v>
      </c>
      <c r="G52" s="24">
        <f t="shared" si="41"/>
        <v>0</v>
      </c>
      <c r="H52" s="24">
        <f t="shared" si="41"/>
        <v>2037050</v>
      </c>
      <c r="I52" s="24">
        <f t="shared" si="41"/>
        <v>2157111</v>
      </c>
      <c r="J52" s="24">
        <f t="shared" si="41"/>
        <v>2019155</v>
      </c>
      <c r="K52" s="24">
        <f t="shared" si="41"/>
        <v>2248403</v>
      </c>
      <c r="L52" s="24">
        <f t="shared" si="41"/>
        <v>2985742</v>
      </c>
      <c r="M52" s="29">
        <f t="shared" si="42"/>
        <v>966587</v>
      </c>
      <c r="N52" s="30">
        <f t="shared" si="43"/>
        <v>2985742</v>
      </c>
      <c r="O52" s="24">
        <f t="shared" ref="O52:Q52" si="44">SUM(O51)</f>
        <v>1314387</v>
      </c>
      <c r="P52" s="24">
        <f t="shared" si="44"/>
        <v>892583</v>
      </c>
      <c r="Q52" s="24">
        <f t="shared" si="44"/>
        <v>2238081</v>
      </c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33"/>
      <c r="K53" s="43"/>
      <c r="L53" s="43"/>
      <c r="M53" s="49"/>
      <c r="N53" s="50"/>
      <c r="O53" s="53"/>
      <c r="P53" s="53"/>
      <c r="Q53" s="5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37" t="s">
        <v>34</v>
      </c>
      <c r="B54" s="45"/>
      <c r="C54" s="45"/>
      <c r="D54" s="45"/>
      <c r="E54" s="45"/>
      <c r="F54" s="45"/>
      <c r="G54" s="45"/>
      <c r="H54" s="45"/>
      <c r="I54" s="45"/>
      <c r="J54" s="24"/>
      <c r="K54" s="45"/>
      <c r="L54" s="45"/>
      <c r="M54" s="51"/>
      <c r="N54" s="52"/>
      <c r="O54" s="48"/>
      <c r="P54" s="48"/>
      <c r="Q54" s="48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27"/>
      <c r="B55" s="28"/>
      <c r="C55" s="28">
        <v>2045255.0</v>
      </c>
      <c r="D55" s="40"/>
      <c r="E55" s="40"/>
      <c r="F55" s="40"/>
      <c r="G55" s="40"/>
      <c r="H55" s="28">
        <v>2261796.0</v>
      </c>
      <c r="I55" s="28">
        <v>3422633.0</v>
      </c>
      <c r="J55" s="28">
        <v>4207164.0</v>
      </c>
      <c r="K55" s="28">
        <v>3662418.0</v>
      </c>
      <c r="L55" s="28">
        <v>3719278.0</v>
      </c>
      <c r="M55" s="29">
        <f t="shared" ref="M55:M56" si="46">L55-J55</f>
        <v>-487886</v>
      </c>
      <c r="N55" s="30">
        <f t="shared" ref="N55:N56" si="47">L55-B55</f>
        <v>3719278</v>
      </c>
      <c r="O55" s="28">
        <v>1212140.0</v>
      </c>
      <c r="P55" s="28">
        <v>2752036.0</v>
      </c>
      <c r="Q55" s="28">
        <v>3628834.0</v>
      </c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31" t="s">
        <v>23</v>
      </c>
      <c r="B56" s="24">
        <f t="shared" ref="B56:L56" si="45">SUM(B55)</f>
        <v>0</v>
      </c>
      <c r="C56" s="24">
        <f t="shared" si="45"/>
        <v>2045255</v>
      </c>
      <c r="D56" s="24">
        <f t="shared" si="45"/>
        <v>0</v>
      </c>
      <c r="E56" s="24">
        <f t="shared" si="45"/>
        <v>0</v>
      </c>
      <c r="F56" s="24">
        <f t="shared" si="45"/>
        <v>0</v>
      </c>
      <c r="G56" s="24">
        <f t="shared" si="45"/>
        <v>0</v>
      </c>
      <c r="H56" s="24">
        <f t="shared" si="45"/>
        <v>2261796</v>
      </c>
      <c r="I56" s="24">
        <f t="shared" si="45"/>
        <v>3422633</v>
      </c>
      <c r="J56" s="24">
        <f t="shared" si="45"/>
        <v>4207164</v>
      </c>
      <c r="K56" s="24">
        <f t="shared" si="45"/>
        <v>3662418</v>
      </c>
      <c r="L56" s="24">
        <f t="shared" si="45"/>
        <v>3719278</v>
      </c>
      <c r="M56" s="29">
        <f t="shared" si="46"/>
        <v>-487886</v>
      </c>
      <c r="N56" s="30">
        <f t="shared" si="47"/>
        <v>3719278</v>
      </c>
      <c r="O56" s="24">
        <f t="shared" ref="O56:Q56" si="48">SUM(O55)</f>
        <v>1212140</v>
      </c>
      <c r="P56" s="24">
        <f t="shared" si="48"/>
        <v>2752036</v>
      </c>
      <c r="Q56" s="24">
        <f t="shared" si="48"/>
        <v>3628834</v>
      </c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33"/>
      <c r="K57" s="43"/>
      <c r="L57" s="43"/>
      <c r="M57" s="49"/>
      <c r="N57" s="50"/>
      <c r="O57" s="44"/>
      <c r="P57" s="44"/>
      <c r="Q57" s="44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37" t="s">
        <v>35</v>
      </c>
      <c r="B58" s="45"/>
      <c r="C58" s="45"/>
      <c r="D58" s="45"/>
      <c r="E58" s="45"/>
      <c r="F58" s="45"/>
      <c r="G58" s="45"/>
      <c r="H58" s="45"/>
      <c r="I58" s="45"/>
      <c r="J58" s="24"/>
      <c r="K58" s="45"/>
      <c r="L58" s="45"/>
      <c r="M58" s="51"/>
      <c r="N58" s="52"/>
      <c r="O58" s="46"/>
      <c r="P58" s="46"/>
      <c r="Q58" s="46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27"/>
      <c r="B59" s="28"/>
      <c r="C59" s="28">
        <v>1244105.0</v>
      </c>
      <c r="D59" s="40"/>
      <c r="E59" s="40"/>
      <c r="F59" s="40"/>
      <c r="G59" s="40"/>
      <c r="H59" s="28">
        <v>1470594.0</v>
      </c>
      <c r="I59" s="28">
        <v>1252299.0</v>
      </c>
      <c r="J59" s="28">
        <v>1288547.0</v>
      </c>
      <c r="K59" s="28">
        <v>1062107.0</v>
      </c>
      <c r="L59" s="28">
        <v>1059855.0</v>
      </c>
      <c r="M59" s="29">
        <f t="shared" ref="M59:M60" si="50">L59-J59</f>
        <v>-228692</v>
      </c>
      <c r="N59" s="30">
        <f t="shared" ref="N59:N60" si="51">L59-B59</f>
        <v>1059855</v>
      </c>
      <c r="O59" s="28">
        <v>709138.0</v>
      </c>
      <c r="P59" s="28">
        <v>742092.0</v>
      </c>
      <c r="Q59" s="28">
        <v>1126284.0</v>
      </c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31" t="s">
        <v>23</v>
      </c>
      <c r="B60" s="24">
        <f t="shared" ref="B60:L60" si="49">SUM(B59)</f>
        <v>0</v>
      </c>
      <c r="C60" s="24">
        <f t="shared" si="49"/>
        <v>1244105</v>
      </c>
      <c r="D60" s="24">
        <f t="shared" si="49"/>
        <v>0</v>
      </c>
      <c r="E60" s="24">
        <f t="shared" si="49"/>
        <v>0</v>
      </c>
      <c r="F60" s="24">
        <f t="shared" si="49"/>
        <v>0</v>
      </c>
      <c r="G60" s="24">
        <f t="shared" si="49"/>
        <v>0</v>
      </c>
      <c r="H60" s="24">
        <f t="shared" si="49"/>
        <v>1470594</v>
      </c>
      <c r="I60" s="24">
        <f t="shared" si="49"/>
        <v>1252299</v>
      </c>
      <c r="J60" s="24">
        <f t="shared" si="49"/>
        <v>1288547</v>
      </c>
      <c r="K60" s="24">
        <f t="shared" si="49"/>
        <v>1062107</v>
      </c>
      <c r="L60" s="24">
        <f t="shared" si="49"/>
        <v>1059855</v>
      </c>
      <c r="M60" s="29">
        <f t="shared" si="50"/>
        <v>-228692</v>
      </c>
      <c r="N60" s="30">
        <f t="shared" si="51"/>
        <v>1059855</v>
      </c>
      <c r="O60" s="24">
        <f t="shared" ref="O60:Q60" si="52">SUM(O59)</f>
        <v>709138</v>
      </c>
      <c r="P60" s="24">
        <f t="shared" si="52"/>
        <v>742092</v>
      </c>
      <c r="Q60" s="24">
        <f t="shared" si="52"/>
        <v>1126284</v>
      </c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33"/>
      <c r="K61" s="43"/>
      <c r="L61" s="43"/>
      <c r="M61" s="49"/>
      <c r="N61" s="50"/>
      <c r="O61" s="44"/>
      <c r="P61" s="44"/>
      <c r="Q61" s="44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37" t="s">
        <v>36</v>
      </c>
      <c r="B62" s="45"/>
      <c r="C62" s="45"/>
      <c r="D62" s="45"/>
      <c r="E62" s="45"/>
      <c r="F62" s="45"/>
      <c r="G62" s="45"/>
      <c r="H62" s="45"/>
      <c r="I62" s="45"/>
      <c r="J62" s="24"/>
      <c r="K62" s="45"/>
      <c r="L62" s="45"/>
      <c r="M62" s="51"/>
      <c r="N62" s="52"/>
      <c r="O62" s="46"/>
      <c r="P62" s="46"/>
      <c r="Q62" s="46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27"/>
      <c r="B63" s="28"/>
      <c r="C63" s="28">
        <v>8283850.0</v>
      </c>
      <c r="D63" s="40"/>
      <c r="E63" s="40"/>
      <c r="F63" s="40"/>
      <c r="G63" s="40"/>
      <c r="H63" s="28">
        <v>5854631.0</v>
      </c>
      <c r="I63" s="28">
        <v>6385358.0</v>
      </c>
      <c r="J63" s="28">
        <v>5041203.0</v>
      </c>
      <c r="K63" s="28">
        <v>7070979.0</v>
      </c>
      <c r="L63" s="28">
        <v>7625461.0</v>
      </c>
      <c r="M63" s="29">
        <f t="shared" ref="M63:M64" si="54">L63-J63</f>
        <v>2584258</v>
      </c>
      <c r="N63" s="30">
        <f t="shared" ref="N63:N64" si="55">L63-B63</f>
        <v>7625461</v>
      </c>
      <c r="O63" s="28">
        <v>3518155.0</v>
      </c>
      <c r="P63" s="28">
        <v>3701953.0</v>
      </c>
      <c r="Q63" s="28">
        <v>6828097.0</v>
      </c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31" t="s">
        <v>23</v>
      </c>
      <c r="B64" s="24">
        <f t="shared" ref="B64:L64" si="53">SUM(B63)</f>
        <v>0</v>
      </c>
      <c r="C64" s="24">
        <f t="shared" si="53"/>
        <v>8283850</v>
      </c>
      <c r="D64" s="24">
        <f t="shared" si="53"/>
        <v>0</v>
      </c>
      <c r="E64" s="24">
        <f t="shared" si="53"/>
        <v>0</v>
      </c>
      <c r="F64" s="24">
        <f t="shared" si="53"/>
        <v>0</v>
      </c>
      <c r="G64" s="24">
        <f t="shared" si="53"/>
        <v>0</v>
      </c>
      <c r="H64" s="24">
        <f t="shared" si="53"/>
        <v>5854631</v>
      </c>
      <c r="I64" s="24">
        <f t="shared" si="53"/>
        <v>6385358</v>
      </c>
      <c r="J64" s="24">
        <f t="shared" si="53"/>
        <v>5041203</v>
      </c>
      <c r="K64" s="24">
        <f t="shared" si="53"/>
        <v>7070979</v>
      </c>
      <c r="L64" s="24">
        <f t="shared" si="53"/>
        <v>7625461</v>
      </c>
      <c r="M64" s="29">
        <f t="shared" si="54"/>
        <v>2584258</v>
      </c>
      <c r="N64" s="30">
        <f t="shared" si="55"/>
        <v>7625461</v>
      </c>
      <c r="O64" s="24">
        <f t="shared" ref="O64:Q64" si="56">SUM(O63)</f>
        <v>3518155</v>
      </c>
      <c r="P64" s="24">
        <f t="shared" si="56"/>
        <v>3701953</v>
      </c>
      <c r="Q64" s="24">
        <f t="shared" si="56"/>
        <v>6828097</v>
      </c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42"/>
      <c r="B65" s="34"/>
      <c r="C65" s="34"/>
      <c r="D65" s="34"/>
      <c r="E65" s="34"/>
      <c r="F65" s="34"/>
      <c r="G65" s="34"/>
      <c r="H65" s="34"/>
      <c r="I65" s="34"/>
      <c r="J65" s="33"/>
      <c r="K65" s="34"/>
      <c r="L65" s="34"/>
      <c r="M65" s="49"/>
      <c r="N65" s="50"/>
      <c r="O65" s="36"/>
      <c r="P65" s="36"/>
      <c r="Q65" s="36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54" t="s">
        <v>37</v>
      </c>
      <c r="B66" s="55"/>
      <c r="C66" s="55"/>
      <c r="D66" s="55"/>
      <c r="E66" s="55"/>
      <c r="F66" s="55"/>
      <c r="G66" s="55"/>
      <c r="H66" s="55"/>
      <c r="I66" s="55"/>
      <c r="J66" s="24"/>
      <c r="K66" s="55"/>
      <c r="L66" s="55"/>
      <c r="M66" s="56">
        <f t="shared" ref="M66:M67" si="58">L66-J66</f>
        <v>0</v>
      </c>
      <c r="N66" s="57">
        <f t="shared" ref="N66:N67" si="59">L66-B66</f>
        <v>0</v>
      </c>
      <c r="O66" s="58"/>
      <c r="P66" s="58"/>
      <c r="Q66" s="58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59" t="s">
        <v>38</v>
      </c>
      <c r="B67" s="60">
        <v>8.3105563E7</v>
      </c>
      <c r="C67" s="61">
        <f t="shared" ref="C67:L67" si="57">SUMPRODUCT(--($A10:$A66="Sub-Total"), C$10:C$66)+C66</f>
        <v>82621195</v>
      </c>
      <c r="D67" s="61">
        <f t="shared" si="57"/>
        <v>0</v>
      </c>
      <c r="E67" s="61">
        <f t="shared" si="57"/>
        <v>0</v>
      </c>
      <c r="F67" s="61">
        <f t="shared" si="57"/>
        <v>0</v>
      </c>
      <c r="G67" s="61">
        <f t="shared" si="57"/>
        <v>0</v>
      </c>
      <c r="H67" s="61">
        <f t="shared" si="57"/>
        <v>82244832</v>
      </c>
      <c r="I67" s="61">
        <f t="shared" si="57"/>
        <v>86863337</v>
      </c>
      <c r="J67" s="61">
        <f t="shared" si="57"/>
        <v>83112860</v>
      </c>
      <c r="K67" s="61">
        <f t="shared" si="57"/>
        <v>91990421</v>
      </c>
      <c r="L67" s="61">
        <f t="shared" si="57"/>
        <v>93922658</v>
      </c>
      <c r="M67" s="61">
        <f t="shared" si="58"/>
        <v>10809798</v>
      </c>
      <c r="N67" s="62">
        <f t="shared" si="59"/>
        <v>10817095</v>
      </c>
      <c r="O67" s="63">
        <f t="shared" ref="O67:Q67" si="60">SUMPRODUCT(--($A10:$A66="Sub-Total"), O$10:O$66)+O66</f>
        <v>44916017</v>
      </c>
      <c r="P67" s="63">
        <f t="shared" si="60"/>
        <v>46341959</v>
      </c>
      <c r="Q67" s="63">
        <f t="shared" si="60"/>
        <v>90345079</v>
      </c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64" t="s">
        <v>39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27.75" customHeight="1">
      <c r="A71" s="65" t="s">
        <v>40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30.0" customHeight="1">
      <c r="A72" s="65" t="s">
        <v>41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67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2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2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ht="12.75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ht="12.75" customHeight="1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ht="12.75" customHeight="1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ht="12.75" customHeight="1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ht="12.75" customHeight="1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ht="12.75" customHeight="1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ht="12.75" customHeight="1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ht="12.75" customHeight="1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ht="12.75" customHeight="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ht="12.75" customHeight="1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ht="12.75" customHeight="1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ht="12.75" customHeight="1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ht="12.75" customHeight="1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ht="12.75" customHeight="1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</sheetData>
  <mergeCells count="5">
    <mergeCell ref="A3:L3"/>
    <mergeCell ref="A4:L4"/>
    <mergeCell ref="A6:L6"/>
    <mergeCell ref="A71:M71"/>
    <mergeCell ref="A72:M72"/>
  </mergeCells>
  <dataValidations>
    <dataValidation type="list" allowBlank="1" showErrorMessage="1" sqref="B8:Q8">
      <formula1>"CGAAP,MIFRS,USGAAP,ASPE"</formula1>
    </dataValidation>
  </dataValidations>
  <printOptions horizontalCentered="1"/>
  <pageMargins bottom="0.3958602846054334" footer="0.0" header="0.0" left="0.3078913324708926" right="0.29689521345407505" top="0.3078913324708926"/>
  <pageSetup orientation="portrait"/>
  <drawing r:id="rId1"/>
</worksheet>
</file>