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405" windowWidth="27555" windowHeight="12300"/>
  </bookViews>
  <sheets>
    <sheet name="App.2-AA In Service Additions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K43" i="1" l="1"/>
  <c r="J43" i="1"/>
  <c r="I43" i="1"/>
  <c r="H43" i="1"/>
  <c r="E43" i="1"/>
  <c r="D43" i="1"/>
  <c r="C43" i="1"/>
  <c r="B43" i="1"/>
  <c r="G42" i="1"/>
  <c r="F42" i="1"/>
  <c r="G41" i="1"/>
  <c r="F41" i="1"/>
  <c r="G40" i="1"/>
  <c r="F40" i="1"/>
  <c r="G39" i="1"/>
  <c r="F39" i="1"/>
  <c r="G38" i="1"/>
  <c r="F38" i="1"/>
  <c r="G37" i="1"/>
  <c r="F37" i="1"/>
  <c r="G36" i="1"/>
  <c r="F36" i="1"/>
  <c r="G35" i="1"/>
  <c r="F35" i="1"/>
  <c r="G34" i="1"/>
  <c r="F34" i="1"/>
  <c r="K32" i="1"/>
  <c r="J32" i="1"/>
  <c r="I32" i="1"/>
  <c r="H32" i="1"/>
  <c r="E32" i="1"/>
  <c r="D32" i="1"/>
  <c r="C32" i="1"/>
  <c r="B32" i="1"/>
  <c r="G31" i="1"/>
  <c r="F31" i="1"/>
  <c r="G30" i="1"/>
  <c r="F30" i="1"/>
  <c r="G29" i="1"/>
  <c r="F29" i="1"/>
  <c r="G28" i="1"/>
  <c r="F28" i="1"/>
  <c r="G27" i="1"/>
  <c r="F27" i="1"/>
  <c r="F32" i="1" s="1"/>
  <c r="K25" i="1"/>
  <c r="J25" i="1"/>
  <c r="I25" i="1"/>
  <c r="H25" i="1"/>
  <c r="E25" i="1"/>
  <c r="D25" i="1"/>
  <c r="C25" i="1"/>
  <c r="B25" i="1"/>
  <c r="G24" i="1"/>
  <c r="F24" i="1"/>
  <c r="G23" i="1"/>
  <c r="F23" i="1"/>
  <c r="G22" i="1"/>
  <c r="F22" i="1"/>
  <c r="G21" i="1"/>
  <c r="F21" i="1"/>
  <c r="G20" i="1"/>
  <c r="F20" i="1"/>
  <c r="K18" i="1"/>
  <c r="J18" i="1"/>
  <c r="J45" i="1" s="1"/>
  <c r="J47" i="1" s="1"/>
  <c r="I18" i="1"/>
  <c r="H18" i="1"/>
  <c r="E18" i="1"/>
  <c r="D18" i="1"/>
  <c r="C18" i="1"/>
  <c r="B18" i="1"/>
  <c r="G17" i="1"/>
  <c r="F17" i="1"/>
  <c r="G16" i="1"/>
  <c r="F16" i="1"/>
  <c r="G15" i="1"/>
  <c r="F15" i="1"/>
  <c r="G14" i="1"/>
  <c r="F14" i="1"/>
  <c r="G13" i="1"/>
  <c r="F13" i="1"/>
  <c r="G12" i="1"/>
  <c r="F12" i="1"/>
  <c r="G11" i="1"/>
  <c r="F11" i="1"/>
  <c r="G10" i="1"/>
  <c r="F10" i="1"/>
  <c r="B45" i="1" l="1"/>
  <c r="B47" i="1" s="1"/>
  <c r="F25" i="1"/>
  <c r="F45" i="1" s="1"/>
  <c r="F47" i="1" s="1"/>
  <c r="F43" i="1"/>
  <c r="H45" i="1"/>
  <c r="H47" i="1" s="1"/>
  <c r="F18" i="1"/>
  <c r="D45" i="1"/>
  <c r="D47" i="1" s="1"/>
  <c r="E45" i="1"/>
  <c r="E47" i="1" s="1"/>
  <c r="C45" i="1"/>
  <c r="C47" i="1" s="1"/>
  <c r="G18" i="1"/>
  <c r="G25" i="1"/>
  <c r="G32" i="1"/>
  <c r="I45" i="1"/>
  <c r="I47" i="1" s="1"/>
  <c r="G43" i="1"/>
  <c r="G45" i="1" s="1"/>
  <c r="G47" i="1" s="1"/>
  <c r="K45" i="1"/>
  <c r="K47" i="1" s="1"/>
</calcChain>
</file>

<file path=xl/sharedStrings.xml><?xml version="1.0" encoding="utf-8"?>
<sst xmlns="http://schemas.openxmlformats.org/spreadsheetml/2006/main" count="63" uniqueCount="49">
  <si>
    <t>Appendix 2-AA Format for JT 3.1</t>
  </si>
  <si>
    <r>
      <t>Capital Programs Table - In Service Additions Gross</t>
    </r>
    <r>
      <rPr>
        <b/>
        <vertAlign val="superscript"/>
        <sz val="14"/>
        <color theme="1"/>
        <rFont val="Arial"/>
        <family val="2"/>
      </rPr>
      <t>1</t>
    </r>
  </si>
  <si>
    <t>$000</t>
  </si>
  <si>
    <t>Projects</t>
  </si>
  <si>
    <t>2020 Revised Forecast</t>
  </si>
  <si>
    <t>2021 Revised Test Year</t>
  </si>
  <si>
    <t>2022 Test Year</t>
  </si>
  <si>
    <t>2023 Test Year</t>
  </si>
  <si>
    <t>2024 Test Year</t>
  </si>
  <si>
    <t>2025 Test Year</t>
  </si>
  <si>
    <t>Reporting Basis</t>
  </si>
  <si>
    <t>MIFRS</t>
  </si>
  <si>
    <t>System Access</t>
  </si>
  <si>
    <t>Plant Relocation</t>
  </si>
  <si>
    <t>Residential</t>
  </si>
  <si>
    <t>Commercial</t>
  </si>
  <si>
    <t>System Expansion</t>
  </si>
  <si>
    <t>Stations Embedded Generation</t>
  </si>
  <si>
    <t>Infill &amp; Upgrade</t>
  </si>
  <si>
    <t>Damage to Plant</t>
  </si>
  <si>
    <t>Metering</t>
  </si>
  <si>
    <t>Sub-Total</t>
  </si>
  <si>
    <t>System Renewal</t>
  </si>
  <si>
    <t>Stations Asset Renewal</t>
  </si>
  <si>
    <t>OH Distribution Assets Renewal</t>
  </si>
  <si>
    <t>UG Distribution Assets Renewal</t>
  </si>
  <si>
    <t>Corrective Renewal</t>
  </si>
  <si>
    <t>Metering Renewal</t>
  </si>
  <si>
    <t>System Service</t>
  </si>
  <si>
    <t>Capacity Upgrades</t>
  </si>
  <si>
    <t>Stations Enhancements</t>
  </si>
  <si>
    <t>Distribution Enhancements</t>
  </si>
  <si>
    <t>Grid Technology</t>
  </si>
  <si>
    <t>General Plant</t>
  </si>
  <si>
    <t>Buildings - Facilities</t>
  </si>
  <si>
    <t>Customer Service</t>
  </si>
  <si>
    <t>ERP System</t>
  </si>
  <si>
    <t>Fleet Replacement</t>
  </si>
  <si>
    <t>IT New Initiatives</t>
  </si>
  <si>
    <t>IT Life Cycle &amp; Ongoing Enhancement</t>
  </si>
  <si>
    <t>Operations Initiatives</t>
  </si>
  <si>
    <t>Tools Replacement</t>
  </si>
  <si>
    <t>Hydro One Payments</t>
  </si>
  <si>
    <t>Miscellaneous</t>
  </si>
  <si>
    <t>Total</t>
  </si>
  <si>
    <r>
      <t xml:space="preserve">Less Renewable Generation Facility Assets and Other Non-Rate-Regulated Utility Assets </t>
    </r>
    <r>
      <rPr>
        <b/>
        <i/>
        <sz val="10"/>
        <color rgb="FFFF0000"/>
        <rFont val="Arial"/>
        <family val="2"/>
      </rPr>
      <t>(input as negative)</t>
    </r>
  </si>
  <si>
    <t>Footnote:</t>
  </si>
  <si>
    <t>1   Capital contributions are excluded from Appendix 2-AA</t>
  </si>
  <si>
    <t>Hydro Ottawa Limited
EB-2019-0261
Undertaking
JT 3.1
Attachment C
ORIGINAL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</si>
</sst>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&quot;$&quot;#,##0_);[Red]\(&quot;$&quot;#,##0\)"/>
    <numFmt numFmtId="43" formatCode="_(* #,##0.00_);_(* \(#,##0.00\);_(* &quot;-&quot;??_);_(@_)"/>
  </numFmts>
  <fonts count="11" x14ac:knownFonts="1">
    <font>
      <sz val="10"/>
      <color rgb="FF00000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4"/>
      <color theme="1"/>
      <name val="Arial"/>
      <family val="2"/>
    </font>
    <font>
      <b/>
      <vertAlign val="superscript"/>
      <sz val="14"/>
      <color theme="1"/>
      <name val="Arial"/>
      <family val="2"/>
    </font>
    <font>
      <b/>
      <sz val="10"/>
      <color theme="1"/>
      <name val="Arial"/>
      <family val="2"/>
    </font>
    <font>
      <b/>
      <i/>
      <sz val="10"/>
      <color rgb="FFFF0000"/>
      <name val="Arial"/>
      <family val="2"/>
    </font>
    <font>
      <b/>
      <i/>
      <sz val="10"/>
      <color theme="1"/>
      <name val="Arial"/>
      <family val="2"/>
    </font>
    <font>
      <sz val="10"/>
      <color rgb="FF000000"/>
      <name val="Arial"/>
      <family val="2"/>
    </font>
    <font>
      <b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EAF1DD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double">
        <color rgb="FF000000"/>
      </bottom>
      <diagonal/>
    </border>
    <border>
      <left/>
      <right style="medium">
        <color rgb="FF000000"/>
      </right>
      <top/>
      <bottom style="double">
        <color rgb="FF000000"/>
      </bottom>
      <diagonal/>
    </border>
  </borders>
  <cellStyleXfs count="7">
    <xf numFmtId="0" fontId="0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9" fillId="0" borderId="0"/>
  </cellStyleXfs>
  <cellXfs count="29">
    <xf numFmtId="0" fontId="0" fillId="0" borderId="0" xfId="0"/>
    <xf numFmtId="0" fontId="3" fillId="0" borderId="0" xfId="1" applyFont="1" applyAlignment="1">
      <alignment horizontal="right" wrapText="1"/>
    </xf>
    <xf numFmtId="0" fontId="3" fillId="0" borderId="0" xfId="1" applyFont="1" applyAlignment="1">
      <alignment horizontal="right"/>
    </xf>
    <xf numFmtId="0" fontId="2" fillId="0" borderId="0" xfId="1" applyAlignment="1"/>
    <xf numFmtId="0" fontId="3" fillId="0" borderId="0" xfId="1" applyFont="1" applyAlignment="1"/>
    <xf numFmtId="0" fontId="4" fillId="0" borderId="0" xfId="1" applyFont="1" applyAlignment="1">
      <alignment horizontal="center" vertical="top"/>
    </xf>
    <xf numFmtId="0" fontId="2" fillId="0" borderId="0" xfId="1" applyAlignment="1"/>
    <xf numFmtId="0" fontId="2" fillId="0" borderId="0" xfId="1" applyAlignment="1">
      <alignment horizontal="center"/>
    </xf>
    <xf numFmtId="6" fontId="4" fillId="0" borderId="0" xfId="1" quotePrefix="1" applyNumberFormat="1" applyFont="1" applyAlignment="1">
      <alignment horizontal="center" vertical="top"/>
    </xf>
    <xf numFmtId="0" fontId="3" fillId="0" borderId="1" xfId="1" applyFont="1" applyBorder="1" applyAlignment="1"/>
    <xf numFmtId="0" fontId="6" fillId="0" borderId="2" xfId="1" applyFont="1" applyBorder="1" applyAlignment="1"/>
    <xf numFmtId="0" fontId="6" fillId="0" borderId="3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 wrapText="1"/>
    </xf>
    <xf numFmtId="0" fontId="6" fillId="4" borderId="3" xfId="1" applyFont="1" applyFill="1" applyBorder="1" applyAlignment="1">
      <alignment horizontal="center"/>
    </xf>
    <xf numFmtId="0" fontId="6" fillId="5" borderId="2" xfId="1" applyFont="1" applyFill="1" applyBorder="1" applyAlignment="1"/>
    <xf numFmtId="0" fontId="3" fillId="0" borderId="3" xfId="1" applyFont="1" applyBorder="1" applyAlignment="1"/>
    <xf numFmtId="0" fontId="3" fillId="5" borderId="2" xfId="1" applyFont="1" applyFill="1" applyBorder="1" applyAlignment="1"/>
    <xf numFmtId="3" fontId="3" fillId="5" borderId="3" xfId="2" applyNumberFormat="1" applyFont="1" applyFill="1" applyBorder="1" applyAlignment="1">
      <alignment horizontal="right"/>
    </xf>
    <xf numFmtId="3" fontId="3" fillId="0" borderId="3" xfId="2" applyNumberFormat="1" applyFont="1" applyBorder="1" applyAlignment="1">
      <alignment horizontal="right"/>
    </xf>
    <xf numFmtId="0" fontId="3" fillId="0" borderId="3" xfId="2" applyFont="1" applyBorder="1" applyAlignment="1"/>
    <xf numFmtId="3" fontId="3" fillId="3" borderId="3" xfId="2" applyNumberFormat="1" applyFont="1" applyFill="1" applyBorder="1" applyAlignment="1">
      <alignment horizontal="right"/>
    </xf>
    <xf numFmtId="0" fontId="6" fillId="5" borderId="4" xfId="1" applyFont="1" applyFill="1" applyBorder="1" applyAlignment="1"/>
    <xf numFmtId="0" fontId="3" fillId="5" borderId="5" xfId="2" applyFont="1" applyFill="1" applyBorder="1" applyAlignment="1"/>
    <xf numFmtId="3" fontId="6" fillId="0" borderId="3" xfId="2" applyNumberFormat="1" applyFont="1" applyBorder="1" applyAlignment="1">
      <alignment horizontal="right"/>
    </xf>
    <xf numFmtId="0" fontId="6" fillId="0" borderId="4" xfId="1" applyFont="1" applyBorder="1" applyAlignment="1">
      <alignment vertical="top" wrapText="1"/>
    </xf>
    <xf numFmtId="0" fontId="8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0" fillId="0" borderId="0" xfId="0" applyFont="1" applyAlignment="1"/>
    <xf numFmtId="0" fontId="10" fillId="2" borderId="3" xfId="1" applyFont="1" applyFill="1" applyBorder="1" applyAlignment="1">
      <alignment horizontal="center" vertical="center" wrapText="1"/>
    </xf>
  </cellXfs>
  <cellStyles count="7">
    <cellStyle name="Comma 2" xfId="3"/>
    <cellStyle name="Comma 3" xfId="4"/>
    <cellStyle name="Normal" xfId="0" builtinId="0"/>
    <cellStyle name="Normal 2" xfId="5"/>
    <cellStyle name="Normal 2 2" xfId="2"/>
    <cellStyle name="Normal 3" xfId="6"/>
    <cellStyle name="Normal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ouisaY\.syncclient\1559912503094\louisayeung@hydroottawa.com\1kBD69YxhB37UxAvei61vSNzqYHcgoPBP\Attachment%20JT%203.1%20(A)%20UPDATED%20Appendix%202-AA%20-%20Capital%20Programs%20Tabl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pp.2-AA Capex"/>
      <sheetName val="Capex Hubble"/>
      <sheetName val="App.2-AA In Service Additions"/>
      <sheetName val="Additions Hubble"/>
      <sheetName val="SEC-49 error"/>
      <sheetName val="Table 1 &amp; 3"/>
    </sheetNames>
    <sheetDataSet>
      <sheetData sheetId="0" refreshError="1"/>
      <sheetData sheetId="1">
        <row r="2">
          <cell r="D2">
            <v>10272614.02</v>
          </cell>
        </row>
      </sheetData>
      <sheetData sheetId="2" refreshError="1"/>
      <sheetData sheetId="3">
        <row r="2">
          <cell r="D2">
            <v>-13452672.52</v>
          </cell>
          <cell r="F2">
            <v>-12996694.140000001</v>
          </cell>
        </row>
        <row r="3">
          <cell r="D3">
            <v>-15911453.140000001</v>
          </cell>
          <cell r="F3">
            <v>-6229631.75</v>
          </cell>
        </row>
        <row r="4">
          <cell r="D4">
            <v>-11629697.09</v>
          </cell>
          <cell r="F4">
            <v>-15964540.800000001</v>
          </cell>
        </row>
        <row r="5">
          <cell r="D5">
            <v>-9347052.9700000007</v>
          </cell>
          <cell r="F5">
            <v>-20229727.120000001</v>
          </cell>
        </row>
        <row r="6">
          <cell r="D6">
            <v>-211244.59</v>
          </cell>
          <cell r="F6">
            <v>-359829.66</v>
          </cell>
        </row>
        <row r="7">
          <cell r="D7">
            <v>-2187017.83</v>
          </cell>
          <cell r="F7">
            <v>-4296544.34</v>
          </cell>
        </row>
        <row r="8">
          <cell r="D8">
            <v>-212039.32</v>
          </cell>
          <cell r="F8">
            <v>-412317.94</v>
          </cell>
        </row>
        <row r="9">
          <cell r="D9">
            <v>-467582.42</v>
          </cell>
          <cell r="F9">
            <v>-1022767.39</v>
          </cell>
        </row>
        <row r="11">
          <cell r="D11">
            <v>-2037005.9</v>
          </cell>
          <cell r="F11">
            <v>-11909000.26</v>
          </cell>
        </row>
        <row r="12">
          <cell r="D12">
            <v>-6543689.1100000003</v>
          </cell>
          <cell r="F12">
            <v>-8942418.9199999999</v>
          </cell>
        </row>
        <row r="13">
          <cell r="D13">
            <v>-5705290.4100000001</v>
          </cell>
          <cell r="F13">
            <v>-12938283.57</v>
          </cell>
        </row>
        <row r="14">
          <cell r="D14">
            <v>-11081605.48</v>
          </cell>
          <cell r="F14">
            <v>-10053670.859999999</v>
          </cell>
        </row>
        <row r="15">
          <cell r="D15">
            <v>0</v>
          </cell>
          <cell r="F15">
            <v>-4454925</v>
          </cell>
        </row>
        <row r="17">
          <cell r="D17">
            <v>-7491196.2300000004</v>
          </cell>
          <cell r="F17">
            <v>-15456559.99</v>
          </cell>
        </row>
        <row r="18">
          <cell r="D18">
            <v>-399796.56</v>
          </cell>
          <cell r="F18">
            <v>-466610.66</v>
          </cell>
        </row>
        <row r="19">
          <cell r="D19">
            <v>-6606066.8700000001</v>
          </cell>
          <cell r="F19">
            <v>-910786.59</v>
          </cell>
        </row>
        <row r="20">
          <cell r="D20">
            <v>-4043064.73</v>
          </cell>
          <cell r="F20">
            <v>-3021881.14</v>
          </cell>
        </row>
        <row r="21">
          <cell r="D21">
            <v>-620166.55000000005</v>
          </cell>
          <cell r="F21">
            <v>-741083.03</v>
          </cell>
        </row>
        <row r="23">
          <cell r="D23">
            <v>-416612.02</v>
          </cell>
          <cell r="F23">
            <v>-428253.41</v>
          </cell>
        </row>
        <row r="24">
          <cell r="D24">
            <v>-9046152.1699999999</v>
          </cell>
          <cell r="F24">
            <v>-2538705.15</v>
          </cell>
        </row>
        <row r="25">
          <cell r="D25">
            <v>-285291.01</v>
          </cell>
          <cell r="F25">
            <v>-1288994.6399999999</v>
          </cell>
        </row>
        <row r="26">
          <cell r="D26">
            <v>-527385.59</v>
          </cell>
          <cell r="F26">
            <v>-6189561.0199999996</v>
          </cell>
        </row>
        <row r="27">
          <cell r="D27">
            <v>-17970.099999999999</v>
          </cell>
          <cell r="F27">
            <v>-1357472.66</v>
          </cell>
        </row>
        <row r="28">
          <cell r="D28">
            <v>-1149291.97</v>
          </cell>
          <cell r="F28">
            <v>-1981372.21</v>
          </cell>
        </row>
        <row r="29">
          <cell r="D29">
            <v>-1545472.78</v>
          </cell>
          <cell r="F29">
            <v>-2253860.2400000002</v>
          </cell>
        </row>
        <row r="30">
          <cell r="D30">
            <v>-416159.86</v>
          </cell>
          <cell r="F30">
            <v>-473651.3</v>
          </cell>
        </row>
        <row r="31">
          <cell r="D31">
            <v>-910000</v>
          </cell>
          <cell r="F31">
            <v>-51223891.350000001</v>
          </cell>
        </row>
      </sheetData>
      <sheetData sheetId="4">
        <row r="3">
          <cell r="G3">
            <v>-8044473.9800000004</v>
          </cell>
        </row>
      </sheetData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K50"/>
  <sheetViews>
    <sheetView tabSelected="1" zoomScaleNormal="100" workbookViewId="0">
      <selection activeCell="Q24" sqref="Q24"/>
    </sheetView>
  </sheetViews>
  <sheetFormatPr defaultColWidth="8.7109375" defaultRowHeight="15" x14ac:dyDescent="0.25"/>
  <cols>
    <col min="1" max="1" width="42.5703125" style="3" customWidth="1"/>
    <col min="2" max="11" width="8.7109375" style="3" customWidth="1"/>
    <col min="12" max="12" width="2.28515625" style="3" customWidth="1"/>
    <col min="13" max="13" width="32.7109375" style="3" bestFit="1" customWidth="1"/>
    <col min="14" max="16384" width="8.7109375" style="3"/>
  </cols>
  <sheetData>
    <row r="1" spans="1:11" ht="78" customHeight="1" x14ac:dyDescent="0.25">
      <c r="A1" s="1" t="s">
        <v>48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ht="18" hidden="1" customHeight="1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</row>
    <row r="3" spans="1:11" ht="18" customHeight="1" x14ac:dyDescent="0.25">
      <c r="A3" s="5" t="s">
        <v>0</v>
      </c>
      <c r="B3" s="6"/>
      <c r="C3" s="6"/>
      <c r="D3" s="6"/>
      <c r="E3" s="6"/>
      <c r="F3" s="6"/>
      <c r="G3" s="6"/>
      <c r="H3" s="6"/>
      <c r="I3" s="6"/>
      <c r="J3" s="6"/>
      <c r="K3" s="6"/>
    </row>
    <row r="4" spans="1:11" ht="21" x14ac:dyDescent="0.25">
      <c r="A4" s="5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</row>
    <row r="5" spans="1:11" ht="18" x14ac:dyDescent="0.25">
      <c r="A5" s="8" t="s">
        <v>2</v>
      </c>
      <c r="B5" s="7"/>
      <c r="C5" s="7"/>
      <c r="D5" s="7"/>
      <c r="E5" s="7"/>
      <c r="F5" s="7"/>
      <c r="G5" s="7"/>
      <c r="H5" s="7"/>
      <c r="I5" s="7"/>
      <c r="J5" s="7"/>
      <c r="K5" s="7"/>
    </row>
    <row r="6" spans="1:11" ht="15.75" thickBot="1" x14ac:dyDescent="0.3">
      <c r="A6" s="9"/>
      <c r="B6" s="9"/>
      <c r="C6" s="9"/>
      <c r="D6" s="9"/>
      <c r="E6" s="9"/>
      <c r="F6" s="9"/>
      <c r="G6" s="9"/>
      <c r="H6" s="9"/>
      <c r="I6" s="9"/>
      <c r="J6" s="9"/>
      <c r="K6" s="9"/>
    </row>
    <row r="7" spans="1:11" ht="58.5" customHeight="1" thickBot="1" x14ac:dyDescent="0.3">
      <c r="A7" s="10" t="s">
        <v>3</v>
      </c>
      <c r="B7" s="11">
        <v>2016</v>
      </c>
      <c r="C7" s="11">
        <v>2017</v>
      </c>
      <c r="D7" s="11">
        <v>2018</v>
      </c>
      <c r="E7" s="11">
        <v>2019</v>
      </c>
      <c r="F7" s="28" t="s">
        <v>4</v>
      </c>
      <c r="G7" s="28" t="s">
        <v>5</v>
      </c>
      <c r="H7" s="12" t="s">
        <v>6</v>
      </c>
      <c r="I7" s="12" t="s">
        <v>7</v>
      </c>
      <c r="J7" s="12" t="s">
        <v>8</v>
      </c>
      <c r="K7" s="12" t="s">
        <v>9</v>
      </c>
    </row>
    <row r="8" spans="1:11" ht="15.75" thickBot="1" x14ac:dyDescent="0.3">
      <c r="A8" s="10" t="s">
        <v>10</v>
      </c>
      <c r="B8" s="13" t="s">
        <v>11</v>
      </c>
      <c r="C8" s="13" t="s">
        <v>11</v>
      </c>
      <c r="D8" s="13" t="s">
        <v>11</v>
      </c>
      <c r="E8" s="13" t="s">
        <v>11</v>
      </c>
      <c r="F8" s="13" t="s">
        <v>11</v>
      </c>
      <c r="G8" s="13" t="s">
        <v>11</v>
      </c>
      <c r="H8" s="13" t="s">
        <v>11</v>
      </c>
      <c r="I8" s="13" t="s">
        <v>11</v>
      </c>
      <c r="J8" s="13" t="s">
        <v>11</v>
      </c>
      <c r="K8" s="13" t="s">
        <v>11</v>
      </c>
    </row>
    <row r="9" spans="1:11" ht="15.75" thickBot="1" x14ac:dyDescent="0.3">
      <c r="A9" s="14" t="s">
        <v>12</v>
      </c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1:11" ht="15.75" thickBot="1" x14ac:dyDescent="0.3">
      <c r="A10" s="16" t="s">
        <v>13</v>
      </c>
      <c r="B10" s="17">
        <v>7328.0728699999954</v>
      </c>
      <c r="C10" s="17">
        <v>4836.2607600000001</v>
      </c>
      <c r="D10" s="17">
        <v>4755.892109999998</v>
      </c>
      <c r="E10" s="17">
        <v>8547.9953499999974</v>
      </c>
      <c r="F10" s="17">
        <f>-'[1]Additions Hubble'!D2/1000</f>
        <v>13452.67252</v>
      </c>
      <c r="G10" s="17">
        <f>-'[1]Additions Hubble'!F2/1000</f>
        <v>12996.694140000001</v>
      </c>
      <c r="H10" s="17">
        <v>8441.5682699999998</v>
      </c>
      <c r="I10" s="17">
        <v>8463.5589</v>
      </c>
      <c r="J10" s="17">
        <v>5454.9004299999997</v>
      </c>
      <c r="K10" s="17">
        <v>5431.8332399999999</v>
      </c>
    </row>
    <row r="11" spans="1:11" ht="15.75" thickBot="1" x14ac:dyDescent="0.3">
      <c r="A11" s="16" t="s">
        <v>14</v>
      </c>
      <c r="B11" s="17">
        <v>5908.9329900000021</v>
      </c>
      <c r="C11" s="17">
        <v>6941.9051300000037</v>
      </c>
      <c r="D11" s="17">
        <v>11172.077199999998</v>
      </c>
      <c r="E11" s="17">
        <v>16120.939869999998</v>
      </c>
      <c r="F11" s="17">
        <f>-'[1]Additions Hubble'!D3/1000</f>
        <v>15911.453140000001</v>
      </c>
      <c r="G11" s="17">
        <f>-'[1]Additions Hubble'!F3/1000</f>
        <v>6229.6317499999996</v>
      </c>
      <c r="H11" s="17">
        <v>6455.102530000001</v>
      </c>
      <c r="I11" s="17">
        <v>6502.2608299999993</v>
      </c>
      <c r="J11" s="17">
        <v>6508.7014900000004</v>
      </c>
      <c r="K11" s="17">
        <v>6482.0753700000005</v>
      </c>
    </row>
    <row r="12" spans="1:11" ht="15.75" thickBot="1" x14ac:dyDescent="0.3">
      <c r="A12" s="16" t="s">
        <v>15</v>
      </c>
      <c r="B12" s="17">
        <v>11691.503240000005</v>
      </c>
      <c r="C12" s="17">
        <v>11679.778690000012</v>
      </c>
      <c r="D12" s="17">
        <v>19421.224119999999</v>
      </c>
      <c r="E12" s="17">
        <v>11012.617579999993</v>
      </c>
      <c r="F12" s="17">
        <f>-'[1]Additions Hubble'!D4/1000</f>
        <v>11629.69709</v>
      </c>
      <c r="G12" s="17">
        <f>-'[1]Additions Hubble'!F4/1000</f>
        <v>15964.540800000001</v>
      </c>
      <c r="H12" s="17">
        <v>14035.761489999999</v>
      </c>
      <c r="I12" s="17">
        <v>11558.453060000002</v>
      </c>
      <c r="J12" s="17">
        <v>11761.54876</v>
      </c>
      <c r="K12" s="17">
        <v>11885.192669999999</v>
      </c>
    </row>
    <row r="13" spans="1:11" ht="15.75" thickBot="1" x14ac:dyDescent="0.3">
      <c r="A13" s="16" t="s">
        <v>16</v>
      </c>
      <c r="B13" s="17">
        <v>5621.9078699999982</v>
      </c>
      <c r="C13" s="17">
        <v>11693.783790000001</v>
      </c>
      <c r="D13" s="17">
        <v>5739.7098799999985</v>
      </c>
      <c r="E13" s="17">
        <v>7369.3536599999989</v>
      </c>
      <c r="F13" s="17">
        <f>-'[1]Additions Hubble'!D5/1000</f>
        <v>9347.0529700000006</v>
      </c>
      <c r="G13" s="17">
        <f>-'[1]Additions Hubble'!F5/1000</f>
        <v>20229.72712</v>
      </c>
      <c r="H13" s="17">
        <v>8654.6513200000009</v>
      </c>
      <c r="I13" s="17">
        <v>6821.409200000001</v>
      </c>
      <c r="J13" s="17">
        <v>6796.0391299999992</v>
      </c>
      <c r="K13" s="17">
        <v>6358.2474699999993</v>
      </c>
    </row>
    <row r="14" spans="1:11" ht="15.75" thickBot="1" x14ac:dyDescent="0.3">
      <c r="A14" s="16" t="s">
        <v>17</v>
      </c>
      <c r="B14" s="17">
        <v>44.61759</v>
      </c>
      <c r="C14" s="17">
        <v>772.87590999999986</v>
      </c>
      <c r="D14" s="17">
        <v>310.49160999999998</v>
      </c>
      <c r="E14" s="17">
        <v>33.504839999999994</v>
      </c>
      <c r="F14" s="17">
        <f>-'[1]Additions Hubble'!D6/1000</f>
        <v>211.24458999999999</v>
      </c>
      <c r="G14" s="17">
        <f>-'[1]Additions Hubble'!F6/1000</f>
        <v>359.82965999999999</v>
      </c>
      <c r="H14" s="17">
        <v>295.98219</v>
      </c>
      <c r="I14" s="17">
        <v>296.80921999999998</v>
      </c>
      <c r="J14" s="17">
        <v>305.86624</v>
      </c>
      <c r="K14" s="17">
        <v>319.48492000000005</v>
      </c>
    </row>
    <row r="15" spans="1:11" ht="15.75" thickBot="1" x14ac:dyDescent="0.3">
      <c r="A15" s="16" t="s">
        <v>18</v>
      </c>
      <c r="B15" s="17">
        <v>3828.6681200000007</v>
      </c>
      <c r="C15" s="17">
        <v>4844.7677000000003</v>
      </c>
      <c r="D15" s="17">
        <v>2928.5846000000001</v>
      </c>
      <c r="E15" s="17">
        <v>2567.9800000000005</v>
      </c>
      <c r="F15" s="17">
        <f>-'[1]Additions Hubble'!D7/1000</f>
        <v>2187.0178300000002</v>
      </c>
      <c r="G15" s="17">
        <f>-'[1]Additions Hubble'!F7/1000</f>
        <v>4296.5443399999995</v>
      </c>
      <c r="H15" s="17">
        <v>4204.5490499999996</v>
      </c>
      <c r="I15" s="17">
        <v>4134.8607300000003</v>
      </c>
      <c r="J15" s="17">
        <v>4145.5581500000008</v>
      </c>
      <c r="K15" s="17">
        <v>4155.0455400000001</v>
      </c>
    </row>
    <row r="16" spans="1:11" ht="15.75" thickBot="1" x14ac:dyDescent="0.3">
      <c r="A16" s="16" t="s">
        <v>19</v>
      </c>
      <c r="B16" s="17">
        <v>1121.7229600000001</v>
      </c>
      <c r="C16" s="17">
        <v>850.70087999999998</v>
      </c>
      <c r="D16" s="17">
        <v>1121.2088200000001</v>
      </c>
      <c r="E16" s="17">
        <v>2163.5632900000001</v>
      </c>
      <c r="F16" s="17">
        <f>-'[1]Additions Hubble'!D8/1000</f>
        <v>212.03932</v>
      </c>
      <c r="G16" s="17">
        <f>-'[1]Additions Hubble'!F8/1000</f>
        <v>412.31794000000002</v>
      </c>
      <c r="H16" s="17">
        <v>0</v>
      </c>
      <c r="I16" s="17">
        <v>0</v>
      </c>
      <c r="J16" s="17">
        <v>0</v>
      </c>
      <c r="K16" s="17">
        <v>0</v>
      </c>
    </row>
    <row r="17" spans="1:11" ht="15.75" thickBot="1" x14ac:dyDescent="0.3">
      <c r="A17" s="16" t="s">
        <v>20</v>
      </c>
      <c r="B17" s="17">
        <v>72.851950000000002</v>
      </c>
      <c r="C17" s="17">
        <v>-6.4793100000000052</v>
      </c>
      <c r="D17" s="17">
        <v>205.72567000000001</v>
      </c>
      <c r="E17" s="17">
        <v>860.48527999999999</v>
      </c>
      <c r="F17" s="17">
        <f>-'[1]Additions Hubble'!D9/1000</f>
        <v>467.58241999999996</v>
      </c>
      <c r="G17" s="17">
        <f>-'[1]Additions Hubble'!F9/1000</f>
        <v>1022.76739</v>
      </c>
      <c r="H17" s="17">
        <v>947.05430999999999</v>
      </c>
      <c r="I17" s="17">
        <v>958.24864999999988</v>
      </c>
      <c r="J17" s="17">
        <v>956.55389000000002</v>
      </c>
      <c r="K17" s="17">
        <v>958.6486900000001</v>
      </c>
    </row>
    <row r="18" spans="1:11" ht="15.75" thickBot="1" x14ac:dyDescent="0.3">
      <c r="A18" s="10" t="s">
        <v>21</v>
      </c>
      <c r="B18" s="18">
        <f t="shared" ref="B18:K18" si="0">SUM(B10:B17)</f>
        <v>35618.277589999998</v>
      </c>
      <c r="C18" s="18">
        <f t="shared" si="0"/>
        <v>41613.59355000002</v>
      </c>
      <c r="D18" s="18">
        <f t="shared" si="0"/>
        <v>45654.914009999993</v>
      </c>
      <c r="E18" s="18">
        <f t="shared" si="0"/>
        <v>48676.439869999995</v>
      </c>
      <c r="F18" s="18">
        <f t="shared" si="0"/>
        <v>53418.759879999998</v>
      </c>
      <c r="G18" s="18">
        <f t="shared" si="0"/>
        <v>61512.053140000011</v>
      </c>
      <c r="H18" s="18">
        <f t="shared" si="0"/>
        <v>43034.669160000005</v>
      </c>
      <c r="I18" s="18">
        <f t="shared" si="0"/>
        <v>38735.600590000009</v>
      </c>
      <c r="J18" s="18">
        <f t="shared" si="0"/>
        <v>35929.168089999999</v>
      </c>
      <c r="K18" s="18">
        <f t="shared" si="0"/>
        <v>35590.527900000001</v>
      </c>
    </row>
    <row r="19" spans="1:11" ht="15.75" thickBot="1" x14ac:dyDescent="0.3">
      <c r="A19" s="14" t="s">
        <v>22</v>
      </c>
      <c r="B19" s="19"/>
      <c r="C19" s="19"/>
      <c r="D19" s="19"/>
      <c r="E19" s="19"/>
      <c r="F19" s="19"/>
      <c r="G19" s="19"/>
      <c r="H19" s="19"/>
      <c r="I19" s="19"/>
      <c r="J19" s="19"/>
      <c r="K19" s="19"/>
    </row>
    <row r="20" spans="1:11" ht="15.75" thickBot="1" x14ac:dyDescent="0.3">
      <c r="A20" s="16" t="s">
        <v>23</v>
      </c>
      <c r="B20" s="17">
        <v>7662.3581800000038</v>
      </c>
      <c r="C20" s="17">
        <v>8984.892890000001</v>
      </c>
      <c r="D20" s="17">
        <v>12211.019350000002</v>
      </c>
      <c r="E20" s="17">
        <v>30306.079639999993</v>
      </c>
      <c r="F20" s="17">
        <f>-'[1]Additions Hubble'!D11/1000</f>
        <v>2037.0058999999999</v>
      </c>
      <c r="G20" s="17">
        <f>-'[1]Additions Hubble'!F11/1000</f>
        <v>11909.000259999999</v>
      </c>
      <c r="H20" s="17">
        <v>15204.574680000007</v>
      </c>
      <c r="I20" s="17">
        <v>4914.1528100000005</v>
      </c>
      <c r="J20" s="17">
        <v>5562.0762600000007</v>
      </c>
      <c r="K20" s="17">
        <v>9219.6141600000028</v>
      </c>
    </row>
    <row r="21" spans="1:11" ht="15.75" thickBot="1" x14ac:dyDescent="0.3">
      <c r="A21" s="16" t="s">
        <v>24</v>
      </c>
      <c r="B21" s="20">
        <v>11068.361950000002</v>
      </c>
      <c r="C21" s="20">
        <v>11189.531660000002</v>
      </c>
      <c r="D21" s="20">
        <v>11584.035729999994</v>
      </c>
      <c r="E21" s="20">
        <v>5737.9811899999995</v>
      </c>
      <c r="F21" s="17">
        <f>-'[1]Additions Hubble'!D12/1000</f>
        <v>6543.6891100000003</v>
      </c>
      <c r="G21" s="17">
        <f>-'[1]Additions Hubble'!F12/1000</f>
        <v>8942.4189200000001</v>
      </c>
      <c r="H21" s="20">
        <v>6379.7625399999988</v>
      </c>
      <c r="I21" s="20">
        <v>11767.42992</v>
      </c>
      <c r="J21" s="20">
        <v>8840.886120000001</v>
      </c>
      <c r="K21" s="20">
        <v>8044.0047200000008</v>
      </c>
    </row>
    <row r="22" spans="1:11" ht="15.75" thickBot="1" x14ac:dyDescent="0.3">
      <c r="A22" s="16" t="s">
        <v>25</v>
      </c>
      <c r="B22" s="20">
        <v>9778.7198600000011</v>
      </c>
      <c r="C22" s="20">
        <v>9457.9977499999986</v>
      </c>
      <c r="D22" s="20">
        <v>8976.5103000000054</v>
      </c>
      <c r="E22" s="20">
        <v>5041.7065600000014</v>
      </c>
      <c r="F22" s="17">
        <f>-'[1]Additions Hubble'!D13/1000</f>
        <v>5705.2904100000005</v>
      </c>
      <c r="G22" s="17">
        <f>-'[1]Additions Hubble'!F13/1000</f>
        <v>12938.28357</v>
      </c>
      <c r="H22" s="20">
        <v>10780.472729999998</v>
      </c>
      <c r="I22" s="20">
        <v>11940.782829999998</v>
      </c>
      <c r="J22" s="20">
        <v>11079.487429999997</v>
      </c>
      <c r="K22" s="20">
        <v>11077.402719999998</v>
      </c>
    </row>
    <row r="23" spans="1:11" ht="15.75" thickBot="1" x14ac:dyDescent="0.3">
      <c r="A23" s="16" t="s">
        <v>26</v>
      </c>
      <c r="B23" s="20">
        <v>7809.7395500000021</v>
      </c>
      <c r="C23" s="20">
        <v>9037.2952799999966</v>
      </c>
      <c r="D23" s="20">
        <v>14186.539840000001</v>
      </c>
      <c r="E23" s="20">
        <v>12118.977480000003</v>
      </c>
      <c r="F23" s="17">
        <f>-'[1]Additions Hubble'!D14/1000</f>
        <v>11081.60548</v>
      </c>
      <c r="G23" s="17">
        <f>-'[1]Additions Hubble'!F14/1000</f>
        <v>10053.67086</v>
      </c>
      <c r="H23" s="20">
        <v>9805.0159000000003</v>
      </c>
      <c r="I23" s="20">
        <v>9838.3305300000029</v>
      </c>
      <c r="J23" s="20">
        <v>9812.0826000000015</v>
      </c>
      <c r="K23" s="20">
        <v>9817.1302700000015</v>
      </c>
    </row>
    <row r="24" spans="1:11" ht="15.75" thickBot="1" x14ac:dyDescent="0.3">
      <c r="A24" s="16" t="s">
        <v>27</v>
      </c>
      <c r="B24" s="17">
        <v>0</v>
      </c>
      <c r="C24" s="17">
        <v>0</v>
      </c>
      <c r="D24" s="17">
        <v>0</v>
      </c>
      <c r="E24" s="17">
        <v>0</v>
      </c>
      <c r="F24" s="17">
        <f>-'[1]Additions Hubble'!D15/1000</f>
        <v>0</v>
      </c>
      <c r="G24" s="17">
        <f>-'[1]Additions Hubble'!F15/1000</f>
        <v>4454.9250000000002</v>
      </c>
      <c r="H24" s="17">
        <v>2560.59</v>
      </c>
      <c r="I24" s="17">
        <v>1949.8879999999999</v>
      </c>
      <c r="J24" s="17">
        <v>2265.625</v>
      </c>
      <c r="K24" s="17">
        <v>2219.2539999999999</v>
      </c>
    </row>
    <row r="25" spans="1:11" ht="15.75" thickBot="1" x14ac:dyDescent="0.3">
      <c r="A25" s="10" t="s">
        <v>21</v>
      </c>
      <c r="B25" s="18">
        <f t="shared" ref="B25:K25" si="1">SUM(B20:B24)</f>
        <v>36319.179540000012</v>
      </c>
      <c r="C25" s="18">
        <f t="shared" si="1"/>
        <v>38669.717579999997</v>
      </c>
      <c r="D25" s="18">
        <f t="shared" si="1"/>
        <v>46958.105219999998</v>
      </c>
      <c r="E25" s="18">
        <f t="shared" si="1"/>
        <v>53204.744869999995</v>
      </c>
      <c r="F25" s="18">
        <f t="shared" si="1"/>
        <v>25367.590900000003</v>
      </c>
      <c r="G25" s="18">
        <f t="shared" si="1"/>
        <v>48298.298609999998</v>
      </c>
      <c r="H25" s="18">
        <f t="shared" si="1"/>
        <v>44730.415850000005</v>
      </c>
      <c r="I25" s="18">
        <f t="shared" si="1"/>
        <v>40410.584089999997</v>
      </c>
      <c r="J25" s="18">
        <f t="shared" si="1"/>
        <v>37560.15741</v>
      </c>
      <c r="K25" s="18">
        <f t="shared" si="1"/>
        <v>40377.405870000002</v>
      </c>
    </row>
    <row r="26" spans="1:11" ht="15.75" thickBot="1" x14ac:dyDescent="0.3">
      <c r="A26" s="14" t="s">
        <v>28</v>
      </c>
      <c r="B26" s="19"/>
      <c r="C26" s="19"/>
      <c r="D26" s="19"/>
      <c r="E26" s="19"/>
      <c r="F26" s="19"/>
      <c r="G26" s="19"/>
      <c r="H26" s="19"/>
      <c r="I26" s="19"/>
      <c r="J26" s="19"/>
      <c r="K26" s="19"/>
    </row>
    <row r="27" spans="1:11" ht="15.75" thickBot="1" x14ac:dyDescent="0.3">
      <c r="A27" s="16" t="s">
        <v>29</v>
      </c>
      <c r="B27" s="17">
        <v>4555.3989700000011</v>
      </c>
      <c r="C27" s="17">
        <v>7529.0619599999982</v>
      </c>
      <c r="D27" s="17">
        <v>3679.5557900000003</v>
      </c>
      <c r="E27" s="17">
        <v>19178.363559999994</v>
      </c>
      <c r="F27" s="17">
        <f>-'[1]Additions Hubble'!D17/1000</f>
        <v>7491.1962300000005</v>
      </c>
      <c r="G27" s="17">
        <f>-'[1]Additions Hubble'!F17/1000</f>
        <v>15456.55999</v>
      </c>
      <c r="H27" s="17">
        <v>30573.932849999997</v>
      </c>
      <c r="I27" s="17">
        <v>4250.1889299999993</v>
      </c>
      <c r="J27" s="17">
        <v>14684.679910000004</v>
      </c>
      <c r="K27" s="17">
        <v>31758.073169999992</v>
      </c>
    </row>
    <row r="28" spans="1:11" ht="15.75" thickBot="1" x14ac:dyDescent="0.3">
      <c r="A28" s="16" t="s">
        <v>30</v>
      </c>
      <c r="B28" s="17">
        <v>223.33766</v>
      </c>
      <c r="C28" s="17">
        <v>57.189339999999994</v>
      </c>
      <c r="D28" s="17">
        <v>150.02357000000001</v>
      </c>
      <c r="E28" s="17">
        <v>3.2477100000000001</v>
      </c>
      <c r="F28" s="17">
        <f>-'[1]Additions Hubble'!D18/1000</f>
        <v>399.79656</v>
      </c>
      <c r="G28" s="17">
        <f>-'[1]Additions Hubble'!F18/1000</f>
        <v>466.61066</v>
      </c>
      <c r="H28" s="17">
        <v>458.65598</v>
      </c>
      <c r="I28" s="17">
        <v>458.65575000000001</v>
      </c>
      <c r="J28" s="17">
        <v>458.65575000000001</v>
      </c>
      <c r="K28" s="17">
        <v>458.65585999999996</v>
      </c>
    </row>
    <row r="29" spans="1:11" ht="15.75" thickBot="1" x14ac:dyDescent="0.3">
      <c r="A29" s="16" t="s">
        <v>31</v>
      </c>
      <c r="B29" s="17">
        <v>17128.991470000012</v>
      </c>
      <c r="C29" s="17">
        <v>7504.199090000001</v>
      </c>
      <c r="D29" s="17">
        <v>9813.4198599999963</v>
      </c>
      <c r="E29" s="17">
        <v>5234.3116199999986</v>
      </c>
      <c r="F29" s="17">
        <f>-'[1]Additions Hubble'!D19/1000</f>
        <v>6606.0668700000006</v>
      </c>
      <c r="G29" s="17">
        <f>-'[1]Additions Hubble'!F19/1000</f>
        <v>910.78658999999993</v>
      </c>
      <c r="H29" s="17">
        <v>13940.399589999999</v>
      </c>
      <c r="I29" s="17">
        <v>5980.6870800000006</v>
      </c>
      <c r="J29" s="17">
        <v>4763.3297500000017</v>
      </c>
      <c r="K29" s="17">
        <v>4629.3562800000009</v>
      </c>
    </row>
    <row r="30" spans="1:11" ht="15.75" thickBot="1" x14ac:dyDescent="0.3">
      <c r="A30" s="16" t="s">
        <v>32</v>
      </c>
      <c r="B30" s="17">
        <v>349.30370999999997</v>
      </c>
      <c r="C30" s="17">
        <v>5981.1543300000012</v>
      </c>
      <c r="D30" s="17">
        <v>6399.6051499999994</v>
      </c>
      <c r="E30" s="17">
        <v>8043.5908599999993</v>
      </c>
      <c r="F30" s="17">
        <f>-'[1]Additions Hubble'!D20/1000</f>
        <v>4043.0647300000001</v>
      </c>
      <c r="G30" s="17">
        <f>-'[1]Additions Hubble'!F20/1000</f>
        <v>3021.88114</v>
      </c>
      <c r="H30" s="17">
        <v>4005.71164</v>
      </c>
      <c r="I30" s="17">
        <v>2818.9682600000001</v>
      </c>
      <c r="J30" s="17">
        <v>1798.80429</v>
      </c>
      <c r="K30" s="17">
        <v>4179.4460300000001</v>
      </c>
    </row>
    <row r="31" spans="1:11" ht="15.75" thickBot="1" x14ac:dyDescent="0.3">
      <c r="A31" s="16" t="s">
        <v>20</v>
      </c>
      <c r="B31" s="17">
        <v>356.78777000000002</v>
      </c>
      <c r="C31" s="17">
        <v>890.21632999999997</v>
      </c>
      <c r="D31" s="17">
        <v>1012.6694100000001</v>
      </c>
      <c r="E31" s="17">
        <v>938.55562999999995</v>
      </c>
      <c r="F31" s="17">
        <f>-'[1]Additions Hubble'!D21/1000</f>
        <v>620.16655000000003</v>
      </c>
      <c r="G31" s="17">
        <f>-'[1]Additions Hubble'!F21/1000</f>
        <v>741.08303000000001</v>
      </c>
      <c r="H31" s="17">
        <v>501.07</v>
      </c>
      <c r="I31" s="17">
        <v>501.07100000000003</v>
      </c>
      <c r="J31" s="17">
        <v>501.07299999999998</v>
      </c>
      <c r="K31" s="17">
        <v>501.07100000000003</v>
      </c>
    </row>
    <row r="32" spans="1:11" ht="15.75" thickBot="1" x14ac:dyDescent="0.3">
      <c r="A32" s="10" t="s">
        <v>21</v>
      </c>
      <c r="B32" s="18">
        <f t="shared" ref="B32:K32" si="2">SUM(B27:B31)</f>
        <v>22613.819580000014</v>
      </c>
      <c r="C32" s="18">
        <f t="shared" si="2"/>
        <v>21961.821049999999</v>
      </c>
      <c r="D32" s="18">
        <f t="shared" si="2"/>
        <v>21055.273779999992</v>
      </c>
      <c r="E32" s="18">
        <f t="shared" si="2"/>
        <v>33398.069379999994</v>
      </c>
      <c r="F32" s="18">
        <f t="shared" si="2"/>
        <v>19160.290940000003</v>
      </c>
      <c r="G32" s="18">
        <f t="shared" si="2"/>
        <v>20596.921410000003</v>
      </c>
      <c r="H32" s="18">
        <f t="shared" si="2"/>
        <v>49479.770059999995</v>
      </c>
      <c r="I32" s="18">
        <f t="shared" si="2"/>
        <v>14009.571019999999</v>
      </c>
      <c r="J32" s="18">
        <f t="shared" si="2"/>
        <v>22206.542700000005</v>
      </c>
      <c r="K32" s="18">
        <f t="shared" si="2"/>
        <v>41526.602339999998</v>
      </c>
    </row>
    <row r="33" spans="1:11" ht="15.75" thickBot="1" x14ac:dyDescent="0.3">
      <c r="A33" s="14" t="s">
        <v>33</v>
      </c>
      <c r="B33" s="19"/>
      <c r="C33" s="19"/>
      <c r="D33" s="19"/>
      <c r="E33" s="19"/>
      <c r="F33" s="19"/>
      <c r="G33" s="19"/>
      <c r="H33" s="19"/>
      <c r="I33" s="19"/>
      <c r="J33" s="19"/>
      <c r="K33" s="19"/>
    </row>
    <row r="34" spans="1:11" ht="15.75" thickBot="1" x14ac:dyDescent="0.3">
      <c r="A34" s="14" t="s">
        <v>34</v>
      </c>
      <c r="B34" s="17">
        <v>356.36664000000002</v>
      </c>
      <c r="C34" s="17">
        <v>821.96641999999997</v>
      </c>
      <c r="D34" s="17">
        <v>3323.7701000000006</v>
      </c>
      <c r="E34" s="17">
        <v>84539.210890000017</v>
      </c>
      <c r="F34" s="17">
        <f>-'[1]Additions Hubble'!D23/1000</f>
        <v>416.61202000000003</v>
      </c>
      <c r="G34" s="17">
        <f>-'[1]Additions Hubble'!F23/1000</f>
        <v>428.25340999999997</v>
      </c>
      <c r="H34" s="17">
        <v>428.25341000000003</v>
      </c>
      <c r="I34" s="17">
        <v>403.06209999999999</v>
      </c>
      <c r="J34" s="17">
        <v>403.06209999999999</v>
      </c>
      <c r="K34" s="17">
        <v>403.06209999999999</v>
      </c>
    </row>
    <row r="35" spans="1:11" ht="15.75" thickBot="1" x14ac:dyDescent="0.3">
      <c r="A35" s="14" t="s">
        <v>35</v>
      </c>
      <c r="B35" s="17">
        <v>691.75682000000006</v>
      </c>
      <c r="C35" s="17">
        <v>2878.4182299999993</v>
      </c>
      <c r="D35" s="17">
        <v>-49.851049999999965</v>
      </c>
      <c r="E35" s="17">
        <v>530.82515999999998</v>
      </c>
      <c r="F35" s="17">
        <f>-'[1]Additions Hubble'!D24/1000</f>
        <v>9046.1521699999994</v>
      </c>
      <c r="G35" s="17">
        <f>-'[1]Additions Hubble'!F24/1000</f>
        <v>2538.7051499999998</v>
      </c>
      <c r="H35" s="17">
        <v>1616.4720899999998</v>
      </c>
      <c r="I35" s="17">
        <v>845.84474999999998</v>
      </c>
      <c r="J35" s="17">
        <v>825.69164999999998</v>
      </c>
      <c r="K35" s="17">
        <v>1188.4474499999999</v>
      </c>
    </row>
    <row r="36" spans="1:11" ht="15.75" thickBot="1" x14ac:dyDescent="0.3">
      <c r="A36" s="14" t="s">
        <v>36</v>
      </c>
      <c r="B36" s="17">
        <v>-20.046949999999995</v>
      </c>
      <c r="C36" s="17">
        <v>11291.628140000001</v>
      </c>
      <c r="D36" s="17">
        <v>104.23631</v>
      </c>
      <c r="E36" s="17">
        <v>185.54944</v>
      </c>
      <c r="F36" s="17">
        <f>-'[1]Additions Hubble'!D25/1000</f>
        <v>285.29101000000003</v>
      </c>
      <c r="G36" s="17">
        <f>-'[1]Additions Hubble'!F25/1000</f>
        <v>1288.9946399999999</v>
      </c>
      <c r="H36" s="17">
        <v>895.50300000000004</v>
      </c>
      <c r="I36" s="17">
        <v>503.82749999999999</v>
      </c>
      <c r="J36" s="17">
        <v>377.87063000000001</v>
      </c>
      <c r="K36" s="17">
        <v>12504.973870000002</v>
      </c>
    </row>
    <row r="37" spans="1:11" ht="15.75" thickBot="1" x14ac:dyDescent="0.3">
      <c r="A37" s="14" t="s">
        <v>37</v>
      </c>
      <c r="B37" s="17">
        <v>3903.1963800000003</v>
      </c>
      <c r="C37" s="17">
        <v>1458.1706000000001</v>
      </c>
      <c r="D37" s="17">
        <v>236.82110000000003</v>
      </c>
      <c r="E37" s="17">
        <v>1740.4704999999999</v>
      </c>
      <c r="F37" s="17">
        <f>-'[1]Additions Hubble'!D26/1000</f>
        <v>527.38558999999998</v>
      </c>
      <c r="G37" s="17">
        <f>-'[1]Additions Hubble'!F26/1000</f>
        <v>6189.5610199999992</v>
      </c>
      <c r="H37" s="17">
        <v>5223.9858100000001</v>
      </c>
      <c r="I37" s="17">
        <v>2348.4407500000002</v>
      </c>
      <c r="J37" s="17">
        <v>1844.4117099999999</v>
      </c>
      <c r="K37" s="17">
        <v>929.66250000000002</v>
      </c>
    </row>
    <row r="38" spans="1:11" ht="15.75" thickBot="1" x14ac:dyDescent="0.3">
      <c r="A38" s="14" t="s">
        <v>38</v>
      </c>
      <c r="B38" s="17">
        <v>1521.8550600000001</v>
      </c>
      <c r="C38" s="17">
        <v>578.88706000000002</v>
      </c>
      <c r="D38" s="17">
        <v>321.69375000000002</v>
      </c>
      <c r="E38" s="17">
        <v>4120.165759999999</v>
      </c>
      <c r="F38" s="17">
        <f>-'[1]Additions Hubble'!D27/1000</f>
        <v>17.970099999999999</v>
      </c>
      <c r="G38" s="17">
        <f>-'[1]Additions Hubble'!F27/1000</f>
        <v>1357.4726599999999</v>
      </c>
      <c r="H38" s="17">
        <v>548.8092200000001</v>
      </c>
      <c r="I38" s="17">
        <v>608.62361999999996</v>
      </c>
      <c r="J38" s="17">
        <v>333.17105000000004</v>
      </c>
      <c r="K38" s="17">
        <v>886.7364</v>
      </c>
    </row>
    <row r="39" spans="1:11" ht="15.75" thickBot="1" x14ac:dyDescent="0.3">
      <c r="A39" s="14" t="s">
        <v>39</v>
      </c>
      <c r="B39" s="17">
        <v>1126.6048899999998</v>
      </c>
      <c r="C39" s="17">
        <v>907.22088999999994</v>
      </c>
      <c r="D39" s="17">
        <v>2050.9089399999998</v>
      </c>
      <c r="E39" s="17">
        <v>871.48315000000002</v>
      </c>
      <c r="F39" s="17">
        <f>-'[1]Additions Hubble'!D28/1000</f>
        <v>1149.29197</v>
      </c>
      <c r="G39" s="17">
        <f>-'[1]Additions Hubble'!F28/1000</f>
        <v>1981.37221</v>
      </c>
      <c r="H39" s="17">
        <v>1410.7170300000002</v>
      </c>
      <c r="I39" s="17">
        <v>1250.41929</v>
      </c>
      <c r="J39" s="17">
        <v>1034.8617200000001</v>
      </c>
      <c r="K39" s="17">
        <v>1664.0818400000001</v>
      </c>
    </row>
    <row r="40" spans="1:11" ht="15.75" thickBot="1" x14ac:dyDescent="0.3">
      <c r="A40" s="14" t="s">
        <v>40</v>
      </c>
      <c r="B40" s="17">
        <v>771.23434000000009</v>
      </c>
      <c r="C40" s="17">
        <v>334.53174999999993</v>
      </c>
      <c r="D40" s="17">
        <v>493.29982000000001</v>
      </c>
      <c r="E40" s="17">
        <v>1010.1577199999999</v>
      </c>
      <c r="F40" s="17">
        <f>-'[1]Additions Hubble'!D29/1000</f>
        <v>1545.4727800000001</v>
      </c>
      <c r="G40" s="17">
        <f>-'[1]Additions Hubble'!F29/1000</f>
        <v>2253.8602400000004</v>
      </c>
      <c r="H40" s="17">
        <v>2085.1536000000001</v>
      </c>
      <c r="I40" s="17">
        <v>321.43489</v>
      </c>
      <c r="J40" s="17">
        <v>928.20442999999989</v>
      </c>
      <c r="K40" s="17">
        <v>476.96240999999998</v>
      </c>
    </row>
    <row r="41" spans="1:11" ht="15.75" thickBot="1" x14ac:dyDescent="0.3">
      <c r="A41" s="14" t="s">
        <v>41</v>
      </c>
      <c r="B41" s="17">
        <v>378.61278999999996</v>
      </c>
      <c r="C41" s="17">
        <v>452.81867</v>
      </c>
      <c r="D41" s="17">
        <v>503.1999800000001</v>
      </c>
      <c r="E41" s="17">
        <v>932.50905</v>
      </c>
      <c r="F41" s="17">
        <f>-'[1]Additions Hubble'!D30/1000</f>
        <v>416.15985999999998</v>
      </c>
      <c r="G41" s="17">
        <f>-'[1]Additions Hubble'!F30/1000</f>
        <v>473.65129999999999</v>
      </c>
      <c r="H41" s="17">
        <v>474.3899100000001</v>
      </c>
      <c r="I41" s="17">
        <v>461.80934000000008</v>
      </c>
      <c r="J41" s="17">
        <v>464.86253000000011</v>
      </c>
      <c r="K41" s="17">
        <v>468.67852000000005</v>
      </c>
    </row>
    <row r="42" spans="1:11" ht="15.75" thickBot="1" x14ac:dyDescent="0.3">
      <c r="A42" s="14" t="s">
        <v>42</v>
      </c>
      <c r="B42" s="17">
        <v>-63.3</v>
      </c>
      <c r="C42" s="17">
        <v>684.14906999999994</v>
      </c>
      <c r="D42" s="17">
        <v>2101.83518</v>
      </c>
      <c r="E42" s="17">
        <v>11709.863589999999</v>
      </c>
      <c r="F42" s="17">
        <f>-'[1]Additions Hubble'!D31/1000</f>
        <v>910</v>
      </c>
      <c r="G42" s="17">
        <f>-'[1]Additions Hubble'!F31/1000</f>
        <v>51223.891349999998</v>
      </c>
      <c r="H42" s="17">
        <v>210</v>
      </c>
      <c r="I42" s="17">
        <v>100</v>
      </c>
      <c r="J42" s="17">
        <v>2130</v>
      </c>
      <c r="K42" s="17">
        <v>7300</v>
      </c>
    </row>
    <row r="43" spans="1:11" ht="15.75" thickBot="1" x14ac:dyDescent="0.3">
      <c r="A43" s="10" t="s">
        <v>21</v>
      </c>
      <c r="B43" s="18">
        <f t="shared" ref="B43:K43" si="3">SUM(B34:B42)</f>
        <v>8666.2799699999996</v>
      </c>
      <c r="C43" s="18">
        <f t="shared" si="3"/>
        <v>19407.790830000002</v>
      </c>
      <c r="D43" s="18">
        <f t="shared" si="3"/>
        <v>9085.914130000001</v>
      </c>
      <c r="E43" s="18">
        <f t="shared" si="3"/>
        <v>105640.23526</v>
      </c>
      <c r="F43" s="18">
        <f t="shared" si="3"/>
        <v>14314.335500000001</v>
      </c>
      <c r="G43" s="18">
        <f t="shared" si="3"/>
        <v>67735.761979999996</v>
      </c>
      <c r="H43" s="18">
        <f t="shared" si="3"/>
        <v>12893.284069999998</v>
      </c>
      <c r="I43" s="18">
        <f t="shared" si="3"/>
        <v>6843.4622400000007</v>
      </c>
      <c r="J43" s="18">
        <f t="shared" si="3"/>
        <v>8342.1358199999995</v>
      </c>
      <c r="K43" s="18">
        <f t="shared" si="3"/>
        <v>25822.605090000001</v>
      </c>
    </row>
    <row r="44" spans="1:11" ht="15.75" thickBot="1" x14ac:dyDescent="0.3">
      <c r="A44" s="21" t="s">
        <v>43</v>
      </c>
      <c r="B44" s="22"/>
      <c r="C44" s="22"/>
      <c r="D44" s="22"/>
      <c r="E44" s="22"/>
      <c r="F44" s="22"/>
      <c r="G44" s="22"/>
      <c r="H44" s="22"/>
      <c r="I44" s="22"/>
      <c r="J44" s="22"/>
      <c r="K44" s="22"/>
    </row>
    <row r="45" spans="1:11" ht="16.5" thickTop="1" thickBot="1" x14ac:dyDescent="0.3">
      <c r="A45" s="10" t="s">
        <v>44</v>
      </c>
      <c r="B45" s="23">
        <f t="shared" ref="B45:K45" si="4">+B43+B32+B25+B18</f>
        <v>103217.55668000002</v>
      </c>
      <c r="C45" s="23">
        <f t="shared" si="4"/>
        <v>121652.92301000001</v>
      </c>
      <c r="D45" s="23">
        <f t="shared" si="4"/>
        <v>122754.20713999998</v>
      </c>
      <c r="E45" s="23">
        <f t="shared" si="4"/>
        <v>240919.48937999998</v>
      </c>
      <c r="F45" s="23">
        <f t="shared" si="4"/>
        <v>112260.97722</v>
      </c>
      <c r="G45" s="23">
        <f t="shared" si="4"/>
        <v>198143.03513999999</v>
      </c>
      <c r="H45" s="23">
        <f t="shared" si="4"/>
        <v>150138.13913999998</v>
      </c>
      <c r="I45" s="23">
        <f t="shared" si="4"/>
        <v>99999.217940000002</v>
      </c>
      <c r="J45" s="23">
        <f t="shared" si="4"/>
        <v>104038.00401999999</v>
      </c>
      <c r="K45" s="23">
        <f t="shared" si="4"/>
        <v>143317.14120000001</v>
      </c>
    </row>
    <row r="46" spans="1:11" ht="39" thickBot="1" x14ac:dyDescent="0.3">
      <c r="A46" s="24" t="s">
        <v>45</v>
      </c>
      <c r="B46" s="22"/>
      <c r="C46" s="22"/>
      <c r="D46" s="22"/>
      <c r="E46" s="22"/>
      <c r="F46" s="22"/>
      <c r="G46" s="22"/>
      <c r="H46" s="22"/>
      <c r="I46" s="22"/>
      <c r="J46" s="22"/>
      <c r="K46" s="22"/>
    </row>
    <row r="47" spans="1:11" ht="16.5" thickTop="1" thickBot="1" x14ac:dyDescent="0.3">
      <c r="A47" s="10" t="s">
        <v>44</v>
      </c>
      <c r="B47" s="23">
        <f t="shared" ref="B47:K47" si="5">+B45-B46</f>
        <v>103217.55668000002</v>
      </c>
      <c r="C47" s="23">
        <f t="shared" si="5"/>
        <v>121652.92301000001</v>
      </c>
      <c r="D47" s="23">
        <f t="shared" si="5"/>
        <v>122754.20713999998</v>
      </c>
      <c r="E47" s="23">
        <f t="shared" si="5"/>
        <v>240919.48937999998</v>
      </c>
      <c r="F47" s="23">
        <f t="shared" si="5"/>
        <v>112260.97722</v>
      </c>
      <c r="G47" s="23">
        <f t="shared" si="5"/>
        <v>198143.03513999999</v>
      </c>
      <c r="H47" s="23">
        <f t="shared" si="5"/>
        <v>150138.13913999998</v>
      </c>
      <c r="I47" s="23">
        <f t="shared" si="5"/>
        <v>99999.217940000002</v>
      </c>
      <c r="J47" s="23">
        <f t="shared" si="5"/>
        <v>104038.00401999999</v>
      </c>
      <c r="K47" s="23">
        <f t="shared" si="5"/>
        <v>143317.14120000001</v>
      </c>
    </row>
    <row r="49" spans="1:8" x14ac:dyDescent="0.25">
      <c r="A49" s="25" t="s">
        <v>46</v>
      </c>
    </row>
    <row r="50" spans="1:8" x14ac:dyDescent="0.25">
      <c r="A50" s="26" t="s">
        <v>47</v>
      </c>
      <c r="B50" s="27"/>
      <c r="C50" s="27"/>
      <c r="D50" s="27"/>
      <c r="E50" s="27"/>
      <c r="F50" s="27"/>
      <c r="G50" s="27"/>
      <c r="H50" s="27"/>
    </row>
  </sheetData>
  <mergeCells count="5">
    <mergeCell ref="A1:K1"/>
    <mergeCell ref="A3:K3"/>
    <mergeCell ref="A4:K4"/>
    <mergeCell ref="A5:K5"/>
    <mergeCell ref="A50:H50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App.2-AA In Service Additions</vt:lpstr>
    </vt:vector>
  </TitlesOfParts>
  <Company>Hydro Ottawa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louisay</dc:creator>
  <cp:lastModifiedBy>louisay</cp:lastModifiedBy>
  <dcterms:created xsi:type="dcterms:W3CDTF">2020-08-05T12:07:26Z</dcterms:created>
  <dcterms:modified xsi:type="dcterms:W3CDTF">2020-08-05T12:13:24Z</dcterms:modified>
</cp:coreProperties>
</file>