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App.2-AA Capex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K42" i="1" l="1"/>
  <c r="J42" i="1"/>
  <c r="I42" i="1"/>
  <c r="H42" i="1"/>
  <c r="G42" i="1"/>
  <c r="F42" i="1"/>
  <c r="E42" i="1"/>
  <c r="D42" i="1"/>
  <c r="C42" i="1"/>
  <c r="B42" i="1"/>
  <c r="O41" i="1"/>
  <c r="N41" i="1"/>
  <c r="M41" i="1"/>
  <c r="L41" i="1"/>
  <c r="O40" i="1"/>
  <c r="N40" i="1"/>
  <c r="M40" i="1"/>
  <c r="L40" i="1"/>
  <c r="O39" i="1"/>
  <c r="N39" i="1"/>
  <c r="M39" i="1"/>
  <c r="L39" i="1"/>
  <c r="O38" i="1"/>
  <c r="N38" i="1"/>
  <c r="M38" i="1"/>
  <c r="L38" i="1"/>
  <c r="O37" i="1"/>
  <c r="N37" i="1"/>
  <c r="M37" i="1"/>
  <c r="L37" i="1"/>
  <c r="O36" i="1"/>
  <c r="N36" i="1"/>
  <c r="M36" i="1"/>
  <c r="L36" i="1"/>
  <c r="O35" i="1"/>
  <c r="N35" i="1"/>
  <c r="M35" i="1"/>
  <c r="L35" i="1"/>
  <c r="O34" i="1"/>
  <c r="N34" i="1"/>
  <c r="M34" i="1"/>
  <c r="L34" i="1"/>
  <c r="O33" i="1"/>
  <c r="N33" i="1"/>
  <c r="N42" i="1" s="1"/>
  <c r="M33" i="1"/>
  <c r="M42" i="1" s="1"/>
  <c r="L33" i="1"/>
  <c r="L42" i="1" s="1"/>
  <c r="K31" i="1"/>
  <c r="J31" i="1"/>
  <c r="I31" i="1"/>
  <c r="H31" i="1"/>
  <c r="G31" i="1"/>
  <c r="F31" i="1"/>
  <c r="E31" i="1"/>
  <c r="D31" i="1"/>
  <c r="C31" i="1"/>
  <c r="B31" i="1"/>
  <c r="O30" i="1"/>
  <c r="N30" i="1"/>
  <c r="M30" i="1"/>
  <c r="L30" i="1"/>
  <c r="O29" i="1"/>
  <c r="N29" i="1"/>
  <c r="M29" i="1"/>
  <c r="L29" i="1"/>
  <c r="O28" i="1"/>
  <c r="N28" i="1"/>
  <c r="M28" i="1"/>
  <c r="L28" i="1"/>
  <c r="O27" i="1"/>
  <c r="N27" i="1"/>
  <c r="M27" i="1"/>
  <c r="L27" i="1"/>
  <c r="O26" i="1"/>
  <c r="O31" i="1" s="1"/>
  <c r="N26" i="1"/>
  <c r="N31" i="1" s="1"/>
  <c r="M26" i="1"/>
  <c r="M31" i="1" s="1"/>
  <c r="L26" i="1"/>
  <c r="L31" i="1" s="1"/>
  <c r="K24" i="1"/>
  <c r="J24" i="1"/>
  <c r="I24" i="1"/>
  <c r="H24" i="1"/>
  <c r="G24" i="1"/>
  <c r="F24" i="1"/>
  <c r="E24" i="1"/>
  <c r="D24" i="1"/>
  <c r="C24" i="1"/>
  <c r="B24" i="1"/>
  <c r="O23" i="1"/>
  <c r="O22" i="1"/>
  <c r="N22" i="1"/>
  <c r="M22" i="1"/>
  <c r="L22" i="1"/>
  <c r="O21" i="1"/>
  <c r="N21" i="1"/>
  <c r="M21" i="1"/>
  <c r="L21" i="1"/>
  <c r="O20" i="1"/>
  <c r="N20" i="1"/>
  <c r="M20" i="1"/>
  <c r="L20" i="1"/>
  <c r="O19" i="1"/>
  <c r="O24" i="1" s="1"/>
  <c r="N19" i="1"/>
  <c r="M19" i="1"/>
  <c r="M24" i="1" s="1"/>
  <c r="L19" i="1"/>
  <c r="L24" i="1" s="1"/>
  <c r="K17" i="1"/>
  <c r="J17" i="1"/>
  <c r="I17" i="1"/>
  <c r="I44" i="1" s="1"/>
  <c r="I46" i="1" s="1"/>
  <c r="H17" i="1"/>
  <c r="G17" i="1"/>
  <c r="F17" i="1"/>
  <c r="E17" i="1"/>
  <c r="E44" i="1" s="1"/>
  <c r="E46" i="1" s="1"/>
  <c r="D17" i="1"/>
  <c r="C17" i="1"/>
  <c r="B17" i="1"/>
  <c r="O16" i="1"/>
  <c r="N16" i="1"/>
  <c r="M16" i="1"/>
  <c r="L16" i="1"/>
  <c r="O15" i="1"/>
  <c r="N15" i="1"/>
  <c r="M15" i="1"/>
  <c r="L15" i="1"/>
  <c r="O14" i="1"/>
  <c r="N14" i="1"/>
  <c r="M14" i="1"/>
  <c r="L14" i="1"/>
  <c r="O13" i="1"/>
  <c r="N13" i="1"/>
  <c r="M13" i="1"/>
  <c r="L13" i="1"/>
  <c r="O12" i="1"/>
  <c r="N12" i="1"/>
  <c r="M12" i="1"/>
  <c r="L12" i="1"/>
  <c r="O11" i="1"/>
  <c r="N11" i="1"/>
  <c r="M11" i="1"/>
  <c r="L11" i="1"/>
  <c r="O10" i="1"/>
  <c r="N10" i="1"/>
  <c r="M10" i="1"/>
  <c r="L10" i="1"/>
  <c r="O9" i="1"/>
  <c r="N9" i="1"/>
  <c r="N17" i="1" s="1"/>
  <c r="M9" i="1"/>
  <c r="L9" i="1"/>
  <c r="D6" i="1"/>
  <c r="C6" i="1" s="1"/>
  <c r="B6" i="1" s="1"/>
  <c r="C44" i="1" l="1"/>
  <c r="C46" i="1" s="1"/>
  <c r="G44" i="1"/>
  <c r="G46" i="1" s="1"/>
  <c r="K44" i="1"/>
  <c r="K46" i="1" s="1"/>
  <c r="D44" i="1"/>
  <c r="D46" i="1" s="1"/>
  <c r="H44" i="1"/>
  <c r="H46" i="1" s="1"/>
  <c r="B44" i="1"/>
  <c r="B46" i="1" s="1"/>
  <c r="J44" i="1"/>
  <c r="J46" i="1" s="1"/>
  <c r="O17" i="1"/>
  <c r="F44" i="1"/>
  <c r="F46" i="1" s="1"/>
  <c r="L17" i="1"/>
  <c r="L44" i="1" s="1"/>
  <c r="L46" i="1" s="1"/>
  <c r="N24" i="1"/>
  <c r="N44" i="1"/>
  <c r="M17" i="1"/>
  <c r="M44" i="1" s="1"/>
  <c r="M46" i="1" s="1"/>
  <c r="O42" i="1"/>
  <c r="O44" i="1"/>
  <c r="O46" i="1" l="1"/>
  <c r="N46" i="1"/>
</calcChain>
</file>

<file path=xl/sharedStrings.xml><?xml version="1.0" encoding="utf-8"?>
<sst xmlns="http://schemas.openxmlformats.org/spreadsheetml/2006/main" count="81" uniqueCount="54">
  <si>
    <t>Appendix 2-AA Format for JT 3.1</t>
  </si>
  <si>
    <r>
      <t>Capital Programs Table - Capex Gross</t>
    </r>
    <r>
      <rPr>
        <b/>
        <vertAlign val="superscript"/>
        <sz val="14"/>
        <color theme="1"/>
        <rFont val="Arial"/>
        <family val="2"/>
      </rPr>
      <t>1</t>
    </r>
  </si>
  <si>
    <t>$000</t>
  </si>
  <si>
    <t>Projects</t>
  </si>
  <si>
    <t>2020 Bridge Year</t>
  </si>
  <si>
    <t>2021 Test Year</t>
  </si>
  <si>
    <t>2022 Test Year</t>
  </si>
  <si>
    <t>2023 Test Year</t>
  </si>
  <si>
    <t>2024 Test Year</t>
  </si>
  <si>
    <t>2025 Test Year</t>
  </si>
  <si>
    <t>2020 Q2 YTD</t>
  </si>
  <si>
    <t>2019 Q2 YTD</t>
  </si>
  <si>
    <t>2020 Revised Forecast</t>
  </si>
  <si>
    <t>2021 Revised Forecast</t>
  </si>
  <si>
    <t>Reporting Basis</t>
  </si>
  <si>
    <t>MIFRS</t>
  </si>
  <si>
    <t>System Access</t>
  </si>
  <si>
    <t>Plant Relocation</t>
  </si>
  <si>
    <t>Residential</t>
  </si>
  <si>
    <t>Commercial</t>
  </si>
  <si>
    <t>System Expansion</t>
  </si>
  <si>
    <t>Stations Embedded Generation</t>
  </si>
  <si>
    <t>Infill &amp; Upgrade</t>
  </si>
  <si>
    <t>Damage to Plant</t>
  </si>
  <si>
    <t>-</t>
  </si>
  <si>
    <t>Metering</t>
  </si>
  <si>
    <t>Sub-Total</t>
  </si>
  <si>
    <t>System Renewal</t>
  </si>
  <si>
    <t>Stations Asset Renewal</t>
  </si>
  <si>
    <t>OH Distribution Assets Renewal</t>
  </si>
  <si>
    <t>UG Distribution Assets Renewal</t>
  </si>
  <si>
    <t>Corrective Renewal</t>
  </si>
  <si>
    <t>Metering Renewal</t>
  </si>
  <si>
    <t xml:space="preserve">System Service </t>
  </si>
  <si>
    <t>Capacity Upgrades</t>
  </si>
  <si>
    <t>Stations Enhancements</t>
  </si>
  <si>
    <t>Distribution Enhancements</t>
  </si>
  <si>
    <t>Grid Technology</t>
  </si>
  <si>
    <t xml:space="preserve">General Plant </t>
  </si>
  <si>
    <t>Buildings - Facilities</t>
  </si>
  <si>
    <t>Customer Service</t>
  </si>
  <si>
    <t>ERP System</t>
  </si>
  <si>
    <t>Fleet Replacement</t>
  </si>
  <si>
    <t>IT New Initiatives</t>
  </si>
  <si>
    <t>IT Life Cycle &amp; Ongoing Enhancement</t>
  </si>
  <si>
    <t>Operations Initiatives</t>
  </si>
  <si>
    <t>Tools Replacement</t>
  </si>
  <si>
    <t>Hydro One Payments</t>
  </si>
  <si>
    <t>Miscellaneous</t>
  </si>
  <si>
    <t>Total</t>
  </si>
  <si>
    <r>
      <t xml:space="preserve">Less Renewable Generation Facility Assets and Other Non-Rate-Regulated Utility Assets </t>
    </r>
    <r>
      <rPr>
        <b/>
        <i/>
        <sz val="10"/>
        <color rgb="FFFF0000"/>
        <rFont val="Arial"/>
        <family val="2"/>
      </rPr>
      <t>(input as negative)</t>
    </r>
  </si>
  <si>
    <t>Footnote:</t>
  </si>
  <si>
    <t>1   Capital contributions are excluded from Appendix 2-AA</t>
  </si>
  <si>
    <t>Hydro Ottawa Limited
EB-2019-0261
Undertaking
JT 3.1
Attachment B
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</si>
</sst>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43" formatCode="_(* #,##0.00_);_(* \(#,##0.00\);_(* &quot;-&quot;??_);_(@_)"/>
  </numFmts>
  <fonts count="10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vertAlign val="superscript"/>
      <sz val="14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rgb="FFFF0000"/>
      <name val="Arial"/>
      <family val="2"/>
    </font>
    <font>
      <b/>
      <i/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EAF1DD"/>
        <bgColor rgb="FFEAF1DD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9" fillId="0" borderId="0"/>
  </cellStyleXfs>
  <cellXfs count="43">
    <xf numFmtId="0" fontId="0" fillId="0" borderId="0" xfId="0"/>
    <xf numFmtId="0" fontId="3" fillId="0" borderId="0" xfId="1" applyFont="1" applyAlignment="1">
      <alignment horizontal="right" wrapText="1"/>
    </xf>
    <xf numFmtId="0" fontId="3" fillId="0" borderId="0" xfId="1" applyFont="1" applyAlignment="1">
      <alignment horizontal="right" wrapText="1"/>
    </xf>
    <xf numFmtId="0" fontId="0" fillId="0" borderId="0" xfId="0" applyFont="1" applyAlignment="1"/>
    <xf numFmtId="0" fontId="3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6" fontId="4" fillId="0" borderId="0" xfId="1" quotePrefix="1" applyNumberFormat="1" applyFont="1" applyAlignment="1">
      <alignment horizontal="center" vertical="top"/>
    </xf>
    <xf numFmtId="6" fontId="4" fillId="0" borderId="0" xfId="1" quotePrefix="1" applyNumberFormat="1" applyFont="1" applyAlignment="1">
      <alignment horizontal="center" vertical="top"/>
    </xf>
    <xf numFmtId="0" fontId="3" fillId="0" borderId="0" xfId="0" applyFont="1" applyAlignment="1">
      <alignment horizontal="left" wrapText="1"/>
    </xf>
    <xf numFmtId="0" fontId="0" fillId="0" borderId="0" xfId="0" applyFont="1" applyAlignment="1"/>
    <xf numFmtId="0" fontId="6" fillId="0" borderId="1" xfId="0" applyFont="1" applyBorder="1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/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3" borderId="7" xfId="0" applyFont="1" applyFill="1" applyBorder="1" applyAlignment="1"/>
    <xf numFmtId="3" fontId="3" fillId="0" borderId="8" xfId="0" applyNumberFormat="1" applyFont="1" applyBorder="1"/>
    <xf numFmtId="3" fontId="3" fillId="0" borderId="9" xfId="0" applyNumberFormat="1" applyFont="1" applyBorder="1"/>
    <xf numFmtId="0" fontId="3" fillId="3" borderId="7" xfId="0" applyFont="1" applyFill="1" applyBorder="1" applyAlignment="1"/>
    <xf numFmtId="3" fontId="3" fillId="3" borderId="10" xfId="0" applyNumberFormat="1" applyFont="1" applyFill="1" applyBorder="1" applyAlignment="1"/>
    <xf numFmtId="3" fontId="3" fillId="3" borderId="11" xfId="0" applyNumberFormat="1" applyFont="1" applyFill="1" applyBorder="1" applyAlignment="1"/>
    <xf numFmtId="3" fontId="3" fillId="3" borderId="8" xfId="0" applyNumberFormat="1" applyFont="1" applyFill="1" applyBorder="1" applyAlignment="1"/>
    <xf numFmtId="3" fontId="3" fillId="3" borderId="9" xfId="0" applyNumberFormat="1" applyFont="1" applyFill="1" applyBorder="1" applyAlignment="1"/>
    <xf numFmtId="3" fontId="3" fillId="3" borderId="12" xfId="0" applyNumberFormat="1" applyFont="1" applyFill="1" applyBorder="1" applyAlignment="1"/>
    <xf numFmtId="3" fontId="3" fillId="3" borderId="13" xfId="0" applyNumberFormat="1" applyFont="1" applyFill="1" applyBorder="1" applyAlignment="1"/>
    <xf numFmtId="0" fontId="6" fillId="0" borderId="7" xfId="0" applyFont="1" applyBorder="1"/>
    <xf numFmtId="0" fontId="6" fillId="3" borderId="7" xfId="0" applyFont="1" applyFill="1" applyBorder="1" applyAlignment="1">
      <alignment wrapText="1"/>
    </xf>
    <xf numFmtId="3" fontId="3" fillId="0" borderId="5" xfId="0" applyNumberFormat="1" applyFont="1" applyBorder="1"/>
    <xf numFmtId="3" fontId="3" fillId="0" borderId="6" xfId="0" applyNumberFormat="1" applyFont="1" applyBorder="1"/>
    <xf numFmtId="3" fontId="3" fillId="3" borderId="8" xfId="0" applyNumberFormat="1" applyFont="1" applyFill="1" applyBorder="1"/>
    <xf numFmtId="3" fontId="3" fillId="3" borderId="9" xfId="0" applyNumberFormat="1" applyFont="1" applyFill="1" applyBorder="1"/>
    <xf numFmtId="0" fontId="6" fillId="0" borderId="14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0" fontId="6" fillId="0" borderId="7" xfId="0" applyFont="1" applyBorder="1" applyAlignment="1">
      <alignment vertical="top" wrapText="1"/>
    </xf>
    <xf numFmtId="0" fontId="6" fillId="0" borderId="17" xfId="0" applyFont="1" applyBorder="1"/>
    <xf numFmtId="0" fontId="8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6" fillId="0" borderId="0" xfId="0" applyFont="1"/>
  </cellXfs>
  <cellStyles count="7">
    <cellStyle name="Comma 2" xfId="3"/>
    <cellStyle name="Comma 3" xfId="4"/>
    <cellStyle name="Normal" xfId="0" builtinId="0"/>
    <cellStyle name="Normal 2" xfId="5"/>
    <cellStyle name="Normal 2 2" xfId="2"/>
    <cellStyle name="Normal 3" xfId="6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uisaY\.syncclient\1559912503094\louisayeung@hydroottawa.com\1kBD69YxhB37UxAvei61vSNzqYHcgoPBP\Attachment%20JT%203.1%20(A)%20UPDATED%20Appendix%202-AA%20-%20Capital%20Programs%20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.2-AA Capex"/>
      <sheetName val="Capex Hubble"/>
      <sheetName val="App.2-AA In Service Additions"/>
      <sheetName val="Additions Hubble"/>
      <sheetName val="SEC-49 error"/>
      <sheetName val="Table 1 &amp; 3"/>
    </sheetNames>
    <sheetDataSet>
      <sheetData sheetId="0"/>
      <sheetData sheetId="1">
        <row r="2">
          <cell r="D2">
            <v>10272614.02</v>
          </cell>
          <cell r="E2">
            <v>5655017.29</v>
          </cell>
          <cell r="F2">
            <v>15490010.17</v>
          </cell>
          <cell r="I2">
            <v>10135113.609999999</v>
          </cell>
        </row>
        <row r="3">
          <cell r="D3">
            <v>4987328.3099999996</v>
          </cell>
          <cell r="E3">
            <v>4049525.09</v>
          </cell>
          <cell r="F3">
            <v>13021338.630000001</v>
          </cell>
          <cell r="I3">
            <v>4892934.47</v>
          </cell>
        </row>
        <row r="4">
          <cell r="D4">
            <v>4741451.62</v>
          </cell>
          <cell r="E4">
            <v>2911912.52</v>
          </cell>
          <cell r="F4">
            <v>12273583.82</v>
          </cell>
          <cell r="I4">
            <v>16078363.99</v>
          </cell>
        </row>
        <row r="5">
          <cell r="D5">
            <v>1993699.58</v>
          </cell>
          <cell r="E5">
            <v>3597759.69</v>
          </cell>
          <cell r="F5">
            <v>5454631.5999999996</v>
          </cell>
          <cell r="I5">
            <v>20115602.870000001</v>
          </cell>
        </row>
        <row r="6">
          <cell r="D6">
            <v>4609.53</v>
          </cell>
          <cell r="E6">
            <v>14845.75</v>
          </cell>
          <cell r="F6">
            <v>215410.58</v>
          </cell>
          <cell r="I6">
            <v>359829.71</v>
          </cell>
        </row>
        <row r="7">
          <cell r="D7">
            <v>1498163.64</v>
          </cell>
          <cell r="E7">
            <v>1368808.9</v>
          </cell>
          <cell r="F7">
            <v>3055139.04</v>
          </cell>
          <cell r="I7">
            <v>4164018.84</v>
          </cell>
        </row>
        <row r="8">
          <cell r="D8">
            <v>291757.03999999998</v>
          </cell>
          <cell r="E8">
            <v>639796.25</v>
          </cell>
          <cell r="F8">
            <v>888728.64</v>
          </cell>
        </row>
        <row r="9">
          <cell r="D9">
            <v>178820.99</v>
          </cell>
          <cell r="E9">
            <v>199689.04</v>
          </cell>
          <cell r="F9">
            <v>637990.43000000005</v>
          </cell>
          <cell r="I9">
            <v>946796.69</v>
          </cell>
        </row>
        <row r="11">
          <cell r="D11">
            <v>1920975.42</v>
          </cell>
          <cell r="E11">
            <v>4008418.04</v>
          </cell>
          <cell r="F11">
            <v>8201928.0099999998</v>
          </cell>
          <cell r="I11">
            <v>9937698.9499999993</v>
          </cell>
        </row>
        <row r="12">
          <cell r="D12">
            <v>1729152.5</v>
          </cell>
          <cell r="E12">
            <v>4658544.5199999996</v>
          </cell>
          <cell r="F12">
            <v>6157705.9699999997</v>
          </cell>
          <cell r="I12">
            <v>7998978.9400000004</v>
          </cell>
        </row>
        <row r="13">
          <cell r="D13">
            <v>3559802.68</v>
          </cell>
          <cell r="E13">
            <v>522236.63</v>
          </cell>
          <cell r="F13">
            <v>5442879.7400000002</v>
          </cell>
          <cell r="I13">
            <v>11082385.369999999</v>
          </cell>
        </row>
        <row r="14">
          <cell r="D14">
            <v>5841724.71</v>
          </cell>
          <cell r="E14">
            <v>4469133.16</v>
          </cell>
          <cell r="F14">
            <v>14096448.92</v>
          </cell>
          <cell r="I14">
            <v>11947146.24</v>
          </cell>
        </row>
        <row r="15">
          <cell r="I15">
            <v>4454925</v>
          </cell>
        </row>
        <row r="17">
          <cell r="D17">
            <v>7211895.9100000001</v>
          </cell>
          <cell r="E17">
            <v>5115562.17</v>
          </cell>
          <cell r="F17">
            <v>21578561.710000001</v>
          </cell>
          <cell r="I17">
            <v>19791278.120000001</v>
          </cell>
        </row>
        <row r="18">
          <cell r="D18">
            <v>55945.74</v>
          </cell>
          <cell r="E18">
            <v>1457.49</v>
          </cell>
          <cell r="F18">
            <v>385411.44</v>
          </cell>
          <cell r="I18">
            <v>904748.11</v>
          </cell>
        </row>
        <row r="19">
          <cell r="D19">
            <v>1682522.91</v>
          </cell>
          <cell r="E19">
            <v>2524640.1800000002</v>
          </cell>
          <cell r="F19">
            <v>5125234.93</v>
          </cell>
          <cell r="I19">
            <v>2614311.9</v>
          </cell>
        </row>
        <row r="20">
          <cell r="D20">
            <v>875900.41</v>
          </cell>
          <cell r="E20">
            <v>3836773.93</v>
          </cell>
          <cell r="F20">
            <v>2130338.92</v>
          </cell>
          <cell r="I20">
            <v>3014124</v>
          </cell>
        </row>
        <row r="21">
          <cell r="D21">
            <v>180125.32</v>
          </cell>
          <cell r="E21">
            <v>644554.93000000005</v>
          </cell>
          <cell r="F21">
            <v>620166.55000000005</v>
          </cell>
          <cell r="I21">
            <v>501078</v>
          </cell>
        </row>
        <row r="23">
          <cell r="D23">
            <v>94441.64</v>
          </cell>
          <cell r="E23">
            <v>18164279.719999999</v>
          </cell>
          <cell r="F23">
            <v>417418.64</v>
          </cell>
          <cell r="I23">
            <v>428253.41</v>
          </cell>
        </row>
        <row r="24">
          <cell r="D24">
            <v>3501388.02</v>
          </cell>
          <cell r="E24">
            <v>1922843.03</v>
          </cell>
          <cell r="F24">
            <v>4793009.16</v>
          </cell>
          <cell r="I24">
            <v>2538705.15</v>
          </cell>
        </row>
        <row r="25">
          <cell r="D25">
            <v>217262.23</v>
          </cell>
          <cell r="E25">
            <v>86016.24</v>
          </cell>
          <cell r="F25">
            <v>285291.01</v>
          </cell>
          <cell r="I25">
            <v>1288994.6399999999</v>
          </cell>
        </row>
        <row r="26">
          <cell r="D26">
            <v>43149.59</v>
          </cell>
          <cell r="E26">
            <v>439960.8</v>
          </cell>
          <cell r="F26">
            <v>1625973.59</v>
          </cell>
          <cell r="I26">
            <v>6246765.5999999996</v>
          </cell>
        </row>
        <row r="27">
          <cell r="D27">
            <v>304676.36</v>
          </cell>
          <cell r="E27">
            <v>1544436.59</v>
          </cell>
          <cell r="F27">
            <v>-105550.19</v>
          </cell>
          <cell r="I27">
            <v>1357472.66</v>
          </cell>
        </row>
        <row r="28">
          <cell r="D28">
            <v>578013.73</v>
          </cell>
          <cell r="E28">
            <v>633155.12</v>
          </cell>
          <cell r="F28">
            <v>1149052.78</v>
          </cell>
          <cell r="I28">
            <v>1981372.21</v>
          </cell>
        </row>
        <row r="29">
          <cell r="D29">
            <v>54405.32</v>
          </cell>
          <cell r="E29">
            <v>570635.64</v>
          </cell>
          <cell r="F29">
            <v>968802.04</v>
          </cell>
          <cell r="I29">
            <v>2283712.0499999998</v>
          </cell>
        </row>
        <row r="30">
          <cell r="D30">
            <v>216722.95</v>
          </cell>
          <cell r="E30">
            <v>145831.41</v>
          </cell>
          <cell r="F30">
            <v>458314.28</v>
          </cell>
          <cell r="I30">
            <v>473651.3</v>
          </cell>
        </row>
        <row r="31">
          <cell r="D31">
            <v>12723749.43</v>
          </cell>
          <cell r="E31">
            <v>2019480.6</v>
          </cell>
          <cell r="F31">
            <v>30241534.77</v>
          </cell>
          <cell r="I31">
            <v>16918206.469999999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Q1000"/>
  <sheetViews>
    <sheetView showGridLines="0" tabSelected="1" zoomScaleNormal="100" workbookViewId="0">
      <selection sqref="A1:N1"/>
    </sheetView>
  </sheetViews>
  <sheetFormatPr defaultColWidth="14.42578125" defaultRowHeight="15.75" customHeight="1" x14ac:dyDescent="0.2"/>
  <cols>
    <col min="1" max="1" width="35.5703125" style="3" customWidth="1"/>
    <col min="2" max="15" width="8.7109375" style="3" customWidth="1"/>
    <col min="16" max="17" width="1.85546875" style="3" customWidth="1"/>
    <col min="18" max="16384" width="14.42578125" style="3"/>
  </cols>
  <sheetData>
    <row r="1" spans="1:17" ht="81" customHeight="1" x14ac:dyDescent="0.2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Q1" s="4"/>
    </row>
    <row r="2" spans="1:17" ht="18" x14ac:dyDescent="0.2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  <c r="Q2" s="4"/>
    </row>
    <row r="3" spans="1:17" ht="21" x14ac:dyDescent="0.2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"/>
      <c r="Q3" s="4"/>
    </row>
    <row r="4" spans="1:17" ht="18" x14ac:dyDescent="0.2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  <c r="Q4" s="4"/>
    </row>
    <row r="5" spans="1:17" ht="12.75" customHeight="1" thickBot="1" x14ac:dyDescent="0.25">
      <c r="A5" s="9"/>
      <c r="B5" s="10"/>
      <c r="C5" s="10"/>
      <c r="D5" s="10"/>
      <c r="E5" s="10"/>
      <c r="F5" s="10"/>
      <c r="G5" s="10"/>
      <c r="H5" s="10"/>
      <c r="I5" s="4"/>
      <c r="J5" s="4"/>
      <c r="K5" s="4"/>
      <c r="L5" s="4"/>
      <c r="M5" s="4"/>
      <c r="N5" s="4"/>
      <c r="O5" s="4"/>
      <c r="Q5" s="4"/>
    </row>
    <row r="6" spans="1:17" ht="38.25" customHeight="1" x14ac:dyDescent="0.2">
      <c r="A6" s="11" t="s">
        <v>3</v>
      </c>
      <c r="B6" s="12">
        <f t="shared" ref="B6:C6" si="0">C6-1</f>
        <v>2016</v>
      </c>
      <c r="C6" s="12">
        <f t="shared" si="0"/>
        <v>2017</v>
      </c>
      <c r="D6" s="12">
        <f>2019-1</f>
        <v>2018</v>
      </c>
      <c r="E6" s="12">
        <v>2019</v>
      </c>
      <c r="F6" s="12" t="s">
        <v>4</v>
      </c>
      <c r="G6" s="12" t="s">
        <v>5</v>
      </c>
      <c r="H6" s="12" t="s">
        <v>6</v>
      </c>
      <c r="I6" s="12" t="s">
        <v>7</v>
      </c>
      <c r="J6" s="12" t="s">
        <v>8</v>
      </c>
      <c r="K6" s="13" t="s">
        <v>9</v>
      </c>
      <c r="L6" s="12" t="s">
        <v>10</v>
      </c>
      <c r="M6" s="12" t="s">
        <v>11</v>
      </c>
      <c r="N6" s="12" t="s">
        <v>12</v>
      </c>
      <c r="O6" s="12" t="s">
        <v>13</v>
      </c>
      <c r="Q6" s="4"/>
    </row>
    <row r="7" spans="1:17" ht="12.75" customHeight="1" x14ac:dyDescent="0.2">
      <c r="A7" s="14" t="s">
        <v>14</v>
      </c>
      <c r="B7" s="15" t="s">
        <v>15</v>
      </c>
      <c r="C7" s="15" t="s">
        <v>15</v>
      </c>
      <c r="D7" s="15" t="s">
        <v>15</v>
      </c>
      <c r="E7" s="15" t="s">
        <v>15</v>
      </c>
      <c r="F7" s="15" t="s">
        <v>15</v>
      </c>
      <c r="G7" s="15" t="s">
        <v>15</v>
      </c>
      <c r="H7" s="15" t="s">
        <v>15</v>
      </c>
      <c r="I7" s="15" t="s">
        <v>15</v>
      </c>
      <c r="J7" s="15" t="s">
        <v>15</v>
      </c>
      <c r="K7" s="16" t="s">
        <v>15</v>
      </c>
      <c r="L7" s="15" t="s">
        <v>15</v>
      </c>
      <c r="M7" s="15" t="s">
        <v>15</v>
      </c>
      <c r="N7" s="15" t="s">
        <v>15</v>
      </c>
      <c r="O7" s="15" t="s">
        <v>15</v>
      </c>
      <c r="Q7" s="4"/>
    </row>
    <row r="8" spans="1:17" ht="12.75" customHeight="1" x14ac:dyDescent="0.2">
      <c r="A8" s="17" t="s">
        <v>16</v>
      </c>
      <c r="B8" s="18"/>
      <c r="C8" s="18"/>
      <c r="D8" s="18"/>
      <c r="E8" s="18"/>
      <c r="F8" s="18"/>
      <c r="G8" s="18"/>
      <c r="H8" s="18"/>
      <c r="I8" s="18"/>
      <c r="J8" s="18"/>
      <c r="K8" s="19"/>
      <c r="L8" s="18"/>
      <c r="M8" s="18"/>
      <c r="N8" s="18"/>
      <c r="O8" s="18"/>
      <c r="Q8" s="4"/>
    </row>
    <row r="9" spans="1:17" ht="12.75" customHeight="1" x14ac:dyDescent="0.2">
      <c r="A9" s="20" t="s">
        <v>17</v>
      </c>
      <c r="B9" s="21">
        <v>7128.78</v>
      </c>
      <c r="C9" s="21">
        <v>5183.2</v>
      </c>
      <c r="D9" s="21">
        <v>4737.38</v>
      </c>
      <c r="E9" s="21">
        <v>10376</v>
      </c>
      <c r="F9" s="21">
        <v>12012.46</v>
      </c>
      <c r="G9" s="21">
        <v>10135.11</v>
      </c>
      <c r="H9" s="21">
        <v>8418.11</v>
      </c>
      <c r="I9" s="21">
        <v>8474.2000000000007</v>
      </c>
      <c r="J9" s="21">
        <v>5450.63</v>
      </c>
      <c r="K9" s="22">
        <v>5427.43</v>
      </c>
      <c r="L9" s="21">
        <f>+'[1]Capex Hubble'!D2/1000</f>
        <v>10272.614019999999</v>
      </c>
      <c r="M9" s="21">
        <f>+'[1]Capex Hubble'!E2/1000</f>
        <v>5655.0172899999998</v>
      </c>
      <c r="N9" s="21">
        <f>+'[1]Capex Hubble'!F2/1000</f>
        <v>15490.01017</v>
      </c>
      <c r="O9" s="21">
        <f>+'[1]Capex Hubble'!I2/1000</f>
        <v>10135.113609999999</v>
      </c>
      <c r="Q9" s="4"/>
    </row>
    <row r="10" spans="1:17" ht="12.75" customHeight="1" x14ac:dyDescent="0.2">
      <c r="A10" s="20" t="s">
        <v>18</v>
      </c>
      <c r="B10" s="23">
        <v>4349.93</v>
      </c>
      <c r="C10" s="23">
        <v>4945</v>
      </c>
      <c r="D10" s="23">
        <v>6178.58</v>
      </c>
      <c r="E10" s="23">
        <v>11473</v>
      </c>
      <c r="F10" s="23">
        <v>4681.1400000000003</v>
      </c>
      <c r="G10" s="23">
        <v>4892.93</v>
      </c>
      <c r="H10" s="23">
        <v>4998.99</v>
      </c>
      <c r="I10" s="23">
        <v>5006.25</v>
      </c>
      <c r="J10" s="23">
        <v>5010.25</v>
      </c>
      <c r="K10" s="24">
        <v>4979.5600000000004</v>
      </c>
      <c r="L10" s="23">
        <f>+'[1]Capex Hubble'!D3/1000</f>
        <v>4987.3283099999999</v>
      </c>
      <c r="M10" s="23">
        <f>+'[1]Capex Hubble'!E3/1000</f>
        <v>4049.5250899999996</v>
      </c>
      <c r="N10" s="23">
        <f>+'[1]Capex Hubble'!F3/1000</f>
        <v>13021.33863</v>
      </c>
      <c r="O10" s="23">
        <f>+'[1]Capex Hubble'!I3/1000</f>
        <v>4892.9344700000001</v>
      </c>
      <c r="Q10" s="4"/>
    </row>
    <row r="11" spans="1:17" ht="12.75" customHeight="1" x14ac:dyDescent="0.2">
      <c r="A11" s="20" t="s">
        <v>19</v>
      </c>
      <c r="B11" s="25">
        <v>11879.85</v>
      </c>
      <c r="C11" s="25">
        <v>10990.22</v>
      </c>
      <c r="D11" s="25">
        <v>19518.97</v>
      </c>
      <c r="E11" s="25">
        <v>9176</v>
      </c>
      <c r="F11" s="25">
        <v>11023.16</v>
      </c>
      <c r="G11" s="25">
        <v>16078.36</v>
      </c>
      <c r="H11" s="25">
        <v>13465.4</v>
      </c>
      <c r="I11" s="25">
        <v>11638.83</v>
      </c>
      <c r="J11" s="25">
        <v>11806.15</v>
      </c>
      <c r="K11" s="26">
        <v>11913.92</v>
      </c>
      <c r="L11" s="21">
        <f>+'[1]Capex Hubble'!D4/1000</f>
        <v>4741.4516199999998</v>
      </c>
      <c r="M11" s="21">
        <f>+'[1]Capex Hubble'!E4/1000</f>
        <v>2911.9125199999999</v>
      </c>
      <c r="N11" s="21">
        <f>+'[1]Capex Hubble'!F4/1000</f>
        <v>12273.58382</v>
      </c>
      <c r="O11" s="21">
        <f>+'[1]Capex Hubble'!I4/1000</f>
        <v>16078.36399</v>
      </c>
      <c r="Q11" s="4"/>
    </row>
    <row r="12" spans="1:17" ht="12.75" customHeight="1" x14ac:dyDescent="0.2">
      <c r="A12" s="20" t="s">
        <v>20</v>
      </c>
      <c r="B12" s="25">
        <v>8726.0300000000007</v>
      </c>
      <c r="C12" s="25">
        <v>3833.3</v>
      </c>
      <c r="D12" s="25">
        <v>5984.3</v>
      </c>
      <c r="E12" s="25">
        <v>11703</v>
      </c>
      <c r="F12" s="25">
        <v>19127.71</v>
      </c>
      <c r="G12" s="25">
        <v>20115.599999999999</v>
      </c>
      <c r="H12" s="25">
        <v>8685.17</v>
      </c>
      <c r="I12" s="25">
        <v>6959.79</v>
      </c>
      <c r="J12" s="25">
        <v>6768.5</v>
      </c>
      <c r="K12" s="26">
        <v>6289.25</v>
      </c>
      <c r="L12" s="23">
        <f>+'[1]Capex Hubble'!D5/1000</f>
        <v>1993.69958</v>
      </c>
      <c r="M12" s="23">
        <f>+'[1]Capex Hubble'!E5/1000</f>
        <v>3597.7596899999999</v>
      </c>
      <c r="N12" s="23">
        <f>+'[1]Capex Hubble'!F5/1000</f>
        <v>5454.6315999999997</v>
      </c>
      <c r="O12" s="23">
        <f>+'[1]Capex Hubble'!I5/1000</f>
        <v>20115.602870000002</v>
      </c>
      <c r="Q12" s="4"/>
    </row>
    <row r="13" spans="1:17" ht="12.75" customHeight="1" x14ac:dyDescent="0.2">
      <c r="A13" s="20" t="s">
        <v>21</v>
      </c>
      <c r="B13" s="25">
        <v>678.04</v>
      </c>
      <c r="C13" s="25">
        <v>291.41000000000003</v>
      </c>
      <c r="D13" s="25">
        <v>88.91</v>
      </c>
      <c r="E13" s="25">
        <v>165</v>
      </c>
      <c r="F13" s="25">
        <v>338.49</v>
      </c>
      <c r="G13" s="25">
        <v>359.83</v>
      </c>
      <c r="H13" s="25">
        <v>295.98</v>
      </c>
      <c r="I13" s="25">
        <v>296.81</v>
      </c>
      <c r="J13" s="25">
        <v>305.87</v>
      </c>
      <c r="K13" s="26">
        <v>319.48</v>
      </c>
      <c r="L13" s="21">
        <f>+'[1]Capex Hubble'!D6/1000</f>
        <v>4.6095299999999995</v>
      </c>
      <c r="M13" s="21">
        <f>+'[1]Capex Hubble'!E6/1000</f>
        <v>14.845750000000001</v>
      </c>
      <c r="N13" s="21">
        <f>+'[1]Capex Hubble'!F6/1000</f>
        <v>215.41057999999998</v>
      </c>
      <c r="O13" s="21">
        <f>+'[1]Capex Hubble'!I6/1000</f>
        <v>359.82971000000003</v>
      </c>
      <c r="Q13" s="4"/>
    </row>
    <row r="14" spans="1:17" ht="12.75" customHeight="1" x14ac:dyDescent="0.2">
      <c r="A14" s="20" t="s">
        <v>22</v>
      </c>
      <c r="B14" s="25">
        <v>3843.89</v>
      </c>
      <c r="C14" s="25">
        <v>4787.24</v>
      </c>
      <c r="D14" s="25">
        <v>3046.23</v>
      </c>
      <c r="E14" s="25">
        <v>3016</v>
      </c>
      <c r="F14" s="25">
        <v>4087.3</v>
      </c>
      <c r="G14" s="25">
        <v>4164.0200000000004</v>
      </c>
      <c r="H14" s="25">
        <v>4221.18</v>
      </c>
      <c r="I14" s="25">
        <v>4099.43</v>
      </c>
      <c r="J14" s="25">
        <v>4164.49</v>
      </c>
      <c r="K14" s="26">
        <v>4151.17</v>
      </c>
      <c r="L14" s="23">
        <f>+'[1]Capex Hubble'!D7/1000</f>
        <v>1498.16364</v>
      </c>
      <c r="M14" s="23">
        <f>+'[1]Capex Hubble'!E7/1000</f>
        <v>1368.8089</v>
      </c>
      <c r="N14" s="23">
        <f>+'[1]Capex Hubble'!F7/1000</f>
        <v>3055.13904</v>
      </c>
      <c r="O14" s="23">
        <f>+'[1]Capex Hubble'!I7/1000</f>
        <v>4164.0188399999997</v>
      </c>
      <c r="Q14" s="4"/>
    </row>
    <row r="15" spans="1:17" ht="12.75" customHeight="1" x14ac:dyDescent="0.2">
      <c r="A15" s="20" t="s">
        <v>23</v>
      </c>
      <c r="B15" s="25">
        <v>1121.72</v>
      </c>
      <c r="C15" s="25">
        <v>850.7</v>
      </c>
      <c r="D15" s="25">
        <v>1125.5</v>
      </c>
      <c r="E15" s="25">
        <v>2160</v>
      </c>
      <c r="F15" s="25">
        <v>985.71</v>
      </c>
      <c r="G15" s="25" t="s">
        <v>24</v>
      </c>
      <c r="H15" s="25" t="s">
        <v>24</v>
      </c>
      <c r="I15" s="25" t="s">
        <v>24</v>
      </c>
      <c r="J15" s="25" t="s">
        <v>24</v>
      </c>
      <c r="K15" s="26" t="s">
        <v>24</v>
      </c>
      <c r="L15" s="21">
        <f>+'[1]Capex Hubble'!D8/1000</f>
        <v>291.75703999999996</v>
      </c>
      <c r="M15" s="21">
        <f>+'[1]Capex Hubble'!E8/1000</f>
        <v>639.79624999999999</v>
      </c>
      <c r="N15" s="21">
        <f>+'[1]Capex Hubble'!F8/1000</f>
        <v>888.72864000000004</v>
      </c>
      <c r="O15" s="21">
        <f>+'[1]Capex Hubble'!I8/1000</f>
        <v>0</v>
      </c>
      <c r="Q15" s="4"/>
    </row>
    <row r="16" spans="1:17" ht="12.75" customHeight="1" x14ac:dyDescent="0.2">
      <c r="A16" s="20" t="s">
        <v>25</v>
      </c>
      <c r="B16" s="25">
        <v>76.92</v>
      </c>
      <c r="C16" s="25">
        <v>26.44</v>
      </c>
      <c r="D16" s="25">
        <v>168.79</v>
      </c>
      <c r="E16" s="25">
        <v>1190</v>
      </c>
      <c r="F16" s="25">
        <v>1075.05</v>
      </c>
      <c r="G16" s="25">
        <v>946.8</v>
      </c>
      <c r="H16" s="25">
        <v>947.05</v>
      </c>
      <c r="I16" s="25">
        <v>958.25</v>
      </c>
      <c r="J16" s="25">
        <v>956.55</v>
      </c>
      <c r="K16" s="26">
        <v>958.65</v>
      </c>
      <c r="L16" s="23">
        <f>+'[1]Capex Hubble'!D9/1000</f>
        <v>178.82098999999999</v>
      </c>
      <c r="M16" s="23">
        <f>+'[1]Capex Hubble'!E9/1000</f>
        <v>199.68904000000001</v>
      </c>
      <c r="N16" s="23">
        <f>+'[1]Capex Hubble'!F9/1000</f>
        <v>637.99043000000006</v>
      </c>
      <c r="O16" s="23">
        <f>+'[1]Capex Hubble'!I9/1000</f>
        <v>946.7966899999999</v>
      </c>
      <c r="Q16" s="4"/>
    </row>
    <row r="17" spans="1:17" ht="12.75" customHeight="1" x14ac:dyDescent="0.2">
      <c r="A17" s="27" t="s">
        <v>26</v>
      </c>
      <c r="B17" s="18">
        <f t="shared" ref="B17:K17" si="1">SUM(B9:B16)</f>
        <v>37805.159999999996</v>
      </c>
      <c r="C17" s="18">
        <f t="shared" si="1"/>
        <v>30907.509999999995</v>
      </c>
      <c r="D17" s="18">
        <f t="shared" si="1"/>
        <v>40848.660000000011</v>
      </c>
      <c r="E17" s="18">
        <f t="shared" si="1"/>
        <v>49259</v>
      </c>
      <c r="F17" s="18">
        <f t="shared" si="1"/>
        <v>53331.020000000004</v>
      </c>
      <c r="G17" s="18">
        <f t="shared" si="1"/>
        <v>56692.650000000009</v>
      </c>
      <c r="H17" s="18">
        <f t="shared" si="1"/>
        <v>41031.880000000005</v>
      </c>
      <c r="I17" s="18">
        <f t="shared" si="1"/>
        <v>37433.56</v>
      </c>
      <c r="J17" s="18">
        <f t="shared" si="1"/>
        <v>34462.44</v>
      </c>
      <c r="K17" s="19">
        <f t="shared" si="1"/>
        <v>34039.460000000006</v>
      </c>
      <c r="L17" s="18">
        <f>SUM(L9:L16)</f>
        <v>23968.444729999999</v>
      </c>
      <c r="M17" s="18">
        <f t="shared" ref="M17:N17" si="2">SUM(M9:M16)</f>
        <v>18437.354530000001</v>
      </c>
      <c r="N17" s="18">
        <f t="shared" si="2"/>
        <v>51036.832910000005</v>
      </c>
      <c r="O17" s="18">
        <f>SUM(O9:O16)</f>
        <v>56692.660179999999</v>
      </c>
      <c r="Q17" s="4"/>
    </row>
    <row r="18" spans="1:17" ht="12.75" customHeight="1" x14ac:dyDescent="0.2">
      <c r="A18" s="28" t="s">
        <v>27</v>
      </c>
      <c r="B18" s="18"/>
      <c r="C18" s="18"/>
      <c r="D18" s="18"/>
      <c r="E18" s="18"/>
      <c r="F18" s="18"/>
      <c r="G18" s="18"/>
      <c r="H18" s="18"/>
      <c r="I18" s="18"/>
      <c r="J18" s="18"/>
      <c r="K18" s="19"/>
      <c r="L18" s="18"/>
      <c r="M18" s="18"/>
      <c r="N18" s="18"/>
      <c r="O18" s="18"/>
      <c r="Q18" s="4"/>
    </row>
    <row r="19" spans="1:17" ht="12.75" customHeight="1" x14ac:dyDescent="0.2">
      <c r="A19" s="20" t="s">
        <v>28</v>
      </c>
      <c r="B19" s="21">
        <v>13346.3</v>
      </c>
      <c r="C19" s="21">
        <v>13991.19</v>
      </c>
      <c r="D19" s="21">
        <v>20478.169999999998</v>
      </c>
      <c r="E19" s="21">
        <v>7683</v>
      </c>
      <c r="F19" s="21">
        <v>6970.42</v>
      </c>
      <c r="G19" s="21">
        <v>9937.7000000000007</v>
      </c>
      <c r="H19" s="21">
        <v>12071.06</v>
      </c>
      <c r="I19" s="21">
        <v>8444.19</v>
      </c>
      <c r="J19" s="21">
        <v>7437.46</v>
      </c>
      <c r="K19" s="22">
        <v>9316.06</v>
      </c>
      <c r="L19" s="23">
        <f>+'[1]Capex Hubble'!D11/1000</f>
        <v>1920.97542</v>
      </c>
      <c r="M19" s="23">
        <f>+'[1]Capex Hubble'!E11/1000</f>
        <v>4008.41804</v>
      </c>
      <c r="N19" s="23">
        <f>+'[1]Capex Hubble'!F11/1000</f>
        <v>8201.9280099999996</v>
      </c>
      <c r="O19" s="23">
        <f>+'[1]Capex Hubble'!I11/1000</f>
        <v>9937.69895</v>
      </c>
      <c r="Q19" s="4"/>
    </row>
    <row r="20" spans="1:17" ht="12.75" customHeight="1" x14ac:dyDescent="0.2">
      <c r="A20" s="20" t="s">
        <v>29</v>
      </c>
      <c r="B20" s="23">
        <v>11800.68</v>
      </c>
      <c r="C20" s="23">
        <v>11099.31</v>
      </c>
      <c r="D20" s="23">
        <v>10845.95</v>
      </c>
      <c r="E20" s="23">
        <v>5879</v>
      </c>
      <c r="F20" s="23">
        <v>8011</v>
      </c>
      <c r="G20" s="23">
        <v>7998.98</v>
      </c>
      <c r="H20" s="23">
        <v>8794.92</v>
      </c>
      <c r="I20" s="23">
        <v>8794.92</v>
      </c>
      <c r="J20" s="23">
        <v>8840.89</v>
      </c>
      <c r="K20" s="24">
        <v>8044</v>
      </c>
      <c r="L20" s="23">
        <f>+'[1]Capex Hubble'!D12/1000</f>
        <v>1729.1524999999999</v>
      </c>
      <c r="M20" s="23">
        <f>+'[1]Capex Hubble'!E12/1000</f>
        <v>4658.5445199999995</v>
      </c>
      <c r="N20" s="23">
        <f>+'[1]Capex Hubble'!F12/1000</f>
        <v>6157.70597</v>
      </c>
      <c r="O20" s="23">
        <f>+'[1]Capex Hubble'!I12/1000</f>
        <v>7998.97894</v>
      </c>
      <c r="Q20" s="4"/>
    </row>
    <row r="21" spans="1:17" ht="12.75" customHeight="1" x14ac:dyDescent="0.2">
      <c r="A21" s="20" t="s">
        <v>30</v>
      </c>
      <c r="B21" s="25">
        <v>9676.8700000000008</v>
      </c>
      <c r="C21" s="25">
        <v>9421.0300000000007</v>
      </c>
      <c r="D21" s="25">
        <v>9023.1200000000008</v>
      </c>
      <c r="E21" s="25">
        <v>4927</v>
      </c>
      <c r="F21" s="25">
        <v>8327</v>
      </c>
      <c r="G21" s="25">
        <v>11082.39</v>
      </c>
      <c r="H21" s="25">
        <v>10780.47</v>
      </c>
      <c r="I21" s="25">
        <v>11164.14</v>
      </c>
      <c r="J21" s="25">
        <v>11079.49</v>
      </c>
      <c r="K21" s="26">
        <v>11077.4</v>
      </c>
      <c r="L21" s="23">
        <f>+'[1]Capex Hubble'!D13/1000</f>
        <v>3559.8026800000002</v>
      </c>
      <c r="M21" s="23">
        <f>+'[1]Capex Hubble'!E13/1000</f>
        <v>522.23662999999999</v>
      </c>
      <c r="N21" s="23">
        <f>+'[1]Capex Hubble'!F13/1000</f>
        <v>5442.8797400000003</v>
      </c>
      <c r="O21" s="23">
        <f>+'[1]Capex Hubble'!I13/1000</f>
        <v>11082.38537</v>
      </c>
      <c r="Q21" s="4"/>
    </row>
    <row r="22" spans="1:17" ht="12.75" customHeight="1" x14ac:dyDescent="0.2">
      <c r="A22" s="20" t="s">
        <v>31</v>
      </c>
      <c r="B22" s="25">
        <v>7814.83</v>
      </c>
      <c r="C22" s="25">
        <v>9304.3799999999992</v>
      </c>
      <c r="D22" s="25">
        <v>14594.91</v>
      </c>
      <c r="E22" s="25">
        <v>11989</v>
      </c>
      <c r="F22" s="25">
        <v>8739.08</v>
      </c>
      <c r="G22" s="25">
        <v>9822.18</v>
      </c>
      <c r="H22" s="25">
        <v>9805.02</v>
      </c>
      <c r="I22" s="25">
        <v>9838.33</v>
      </c>
      <c r="J22" s="25">
        <v>9812.08</v>
      </c>
      <c r="K22" s="26">
        <v>9817.1299999999992</v>
      </c>
      <c r="L22" s="23">
        <f>+'[1]Capex Hubble'!D14/1000</f>
        <v>5841.7247100000004</v>
      </c>
      <c r="M22" s="23">
        <f>+'[1]Capex Hubble'!E14/1000</f>
        <v>4469.1331600000003</v>
      </c>
      <c r="N22" s="23">
        <f>+'[1]Capex Hubble'!F14/1000</f>
        <v>14096.448920000001</v>
      </c>
      <c r="O22" s="23">
        <f>+'[1]Capex Hubble'!I14/1000</f>
        <v>11947.14624</v>
      </c>
      <c r="Q22" s="4"/>
    </row>
    <row r="23" spans="1:17" ht="12.75" customHeight="1" x14ac:dyDescent="0.2">
      <c r="A23" s="20" t="s">
        <v>32</v>
      </c>
      <c r="B23" s="25" t="s">
        <v>24</v>
      </c>
      <c r="C23" s="25" t="s">
        <v>24</v>
      </c>
      <c r="D23" s="25" t="s">
        <v>24</v>
      </c>
      <c r="E23" s="25" t="s">
        <v>24</v>
      </c>
      <c r="F23" s="25" t="s">
        <v>24</v>
      </c>
      <c r="G23" s="25">
        <v>4454.93</v>
      </c>
      <c r="H23" s="25">
        <v>2560.59</v>
      </c>
      <c r="I23" s="25">
        <v>1949.89</v>
      </c>
      <c r="J23" s="25">
        <v>2265.63</v>
      </c>
      <c r="K23" s="26">
        <v>2219.25</v>
      </c>
      <c r="L23" s="23">
        <v>0</v>
      </c>
      <c r="M23" s="23">
        <v>0</v>
      </c>
      <c r="N23" s="23">
        <v>0</v>
      </c>
      <c r="O23" s="23">
        <f>+'[1]Capex Hubble'!I15/1000</f>
        <v>4454.9250000000002</v>
      </c>
      <c r="Q23" s="4"/>
    </row>
    <row r="24" spans="1:17" ht="12.75" customHeight="1" x14ac:dyDescent="0.2">
      <c r="A24" s="27" t="s">
        <v>26</v>
      </c>
      <c r="B24" s="18">
        <f t="shared" ref="B24:K24" si="3">SUM(B19:B23)</f>
        <v>42638.68</v>
      </c>
      <c r="C24" s="18">
        <f t="shared" si="3"/>
        <v>43815.909999999996</v>
      </c>
      <c r="D24" s="18">
        <f t="shared" si="3"/>
        <v>54942.149999999994</v>
      </c>
      <c r="E24" s="18">
        <f t="shared" si="3"/>
        <v>30478</v>
      </c>
      <c r="F24" s="18">
        <f t="shared" si="3"/>
        <v>32047.5</v>
      </c>
      <c r="G24" s="18">
        <f t="shared" si="3"/>
        <v>43296.18</v>
      </c>
      <c r="H24" s="18">
        <f t="shared" si="3"/>
        <v>44012.06</v>
      </c>
      <c r="I24" s="18">
        <f t="shared" si="3"/>
        <v>40191.47</v>
      </c>
      <c r="J24" s="18">
        <f t="shared" si="3"/>
        <v>39435.549999999996</v>
      </c>
      <c r="K24" s="19">
        <f t="shared" si="3"/>
        <v>40473.839999999997</v>
      </c>
      <c r="L24" s="18">
        <f>SUM(L19:L23)</f>
        <v>13051.65531</v>
      </c>
      <c r="M24" s="18">
        <f t="shared" ref="M24:N24" si="4">SUM(M19:M23)</f>
        <v>13658.332350000001</v>
      </c>
      <c r="N24" s="18">
        <f t="shared" si="4"/>
        <v>33898.962639999998</v>
      </c>
      <c r="O24" s="18">
        <f>SUM(O19:O23)</f>
        <v>45421.1345</v>
      </c>
      <c r="Q24" s="4"/>
    </row>
    <row r="25" spans="1:17" ht="12.75" customHeight="1" x14ac:dyDescent="0.2">
      <c r="A25" s="28" t="s">
        <v>33</v>
      </c>
      <c r="B25" s="18"/>
      <c r="C25" s="18"/>
      <c r="D25" s="18"/>
      <c r="E25" s="18"/>
      <c r="F25" s="18"/>
      <c r="G25" s="18"/>
      <c r="H25" s="18"/>
      <c r="I25" s="18"/>
      <c r="J25" s="18"/>
      <c r="K25" s="19"/>
      <c r="L25" s="18"/>
      <c r="M25" s="18"/>
      <c r="N25" s="18"/>
      <c r="O25" s="18"/>
      <c r="Q25" s="4"/>
    </row>
    <row r="26" spans="1:17" ht="12.75" customHeight="1" x14ac:dyDescent="0.2">
      <c r="A26" s="20" t="s">
        <v>34</v>
      </c>
      <c r="B26" s="21">
        <v>3186.45</v>
      </c>
      <c r="C26" s="21">
        <v>6049.56</v>
      </c>
      <c r="D26" s="21">
        <v>14423</v>
      </c>
      <c r="E26" s="21">
        <v>13070</v>
      </c>
      <c r="F26" s="21">
        <v>22140</v>
      </c>
      <c r="G26" s="21">
        <v>19791.28</v>
      </c>
      <c r="H26" s="21">
        <v>9716.9699999999993</v>
      </c>
      <c r="I26" s="21">
        <v>14577.42</v>
      </c>
      <c r="J26" s="21">
        <v>17798.98</v>
      </c>
      <c r="K26" s="22">
        <v>13963.89</v>
      </c>
      <c r="L26" s="23">
        <f>+'[1]Capex Hubble'!D17/1000</f>
        <v>7211.8959100000002</v>
      </c>
      <c r="M26" s="23">
        <f>+'[1]Capex Hubble'!E17/1000</f>
        <v>5115.5621700000002</v>
      </c>
      <c r="N26" s="23">
        <f>+'[1]Capex Hubble'!F17/1000</f>
        <v>21578.561710000002</v>
      </c>
      <c r="O26" s="23">
        <f>+'[1]Capex Hubble'!I17/1000</f>
        <v>19791.278120000003</v>
      </c>
      <c r="Q26" s="4"/>
    </row>
    <row r="27" spans="1:17" ht="12.75" customHeight="1" x14ac:dyDescent="0.2">
      <c r="A27" s="20" t="s">
        <v>35</v>
      </c>
      <c r="B27" s="23">
        <v>219.42</v>
      </c>
      <c r="C27" s="23">
        <v>1.38</v>
      </c>
      <c r="D27" s="23">
        <v>14</v>
      </c>
      <c r="E27" s="23">
        <v>3</v>
      </c>
      <c r="F27" s="23">
        <v>20.59</v>
      </c>
      <c r="G27" s="23">
        <v>904.75</v>
      </c>
      <c r="H27" s="23">
        <v>458.66</v>
      </c>
      <c r="I27" s="23">
        <v>458.66</v>
      </c>
      <c r="J27" s="23">
        <v>458.66</v>
      </c>
      <c r="K27" s="24">
        <v>458.66</v>
      </c>
      <c r="L27" s="23">
        <f>+'[1]Capex Hubble'!D18/1000</f>
        <v>55.945740000000001</v>
      </c>
      <c r="M27" s="23">
        <f>+'[1]Capex Hubble'!E18/1000</f>
        <v>1.45749</v>
      </c>
      <c r="N27" s="23">
        <f>+'[1]Capex Hubble'!F18/1000</f>
        <v>385.41144000000003</v>
      </c>
      <c r="O27" s="23">
        <f>+'[1]Capex Hubble'!I18/1000</f>
        <v>904.74811</v>
      </c>
      <c r="Q27" s="4"/>
    </row>
    <row r="28" spans="1:17" ht="12.75" customHeight="1" x14ac:dyDescent="0.2">
      <c r="A28" s="20" t="s">
        <v>36</v>
      </c>
      <c r="B28" s="25">
        <v>12714.71</v>
      </c>
      <c r="C28" s="25">
        <v>11805.37</v>
      </c>
      <c r="D28" s="25">
        <v>6108</v>
      </c>
      <c r="E28" s="25">
        <v>5931</v>
      </c>
      <c r="F28" s="25">
        <v>6165</v>
      </c>
      <c r="G28" s="25">
        <v>2614</v>
      </c>
      <c r="H28" s="25">
        <v>13636</v>
      </c>
      <c r="I28" s="25">
        <v>5980.69</v>
      </c>
      <c r="J28" s="25">
        <v>4597.1400000000003</v>
      </c>
      <c r="K28" s="26">
        <v>4795.54</v>
      </c>
      <c r="L28" s="23">
        <f>+'[1]Capex Hubble'!D19/1000</f>
        <v>1682.5229099999999</v>
      </c>
      <c r="M28" s="23">
        <f>+'[1]Capex Hubble'!E19/1000</f>
        <v>2524.6401800000003</v>
      </c>
      <c r="N28" s="23">
        <f>+'[1]Capex Hubble'!F19/1000</f>
        <v>5125.2349299999996</v>
      </c>
      <c r="O28" s="23">
        <f>+'[1]Capex Hubble'!I19/1000</f>
        <v>2614.3118999999997</v>
      </c>
      <c r="Q28" s="4"/>
    </row>
    <row r="29" spans="1:17" ht="12.75" customHeight="1" x14ac:dyDescent="0.2">
      <c r="A29" s="20" t="s">
        <v>37</v>
      </c>
      <c r="B29" s="25">
        <v>1305.8399999999999</v>
      </c>
      <c r="C29" s="25">
        <v>6097.77</v>
      </c>
      <c r="D29" s="25">
        <v>8243</v>
      </c>
      <c r="E29" s="25">
        <v>5907</v>
      </c>
      <c r="F29" s="25">
        <v>2021.44</v>
      </c>
      <c r="G29" s="25">
        <v>2847.15</v>
      </c>
      <c r="H29" s="25">
        <v>4005.71</v>
      </c>
      <c r="I29" s="25">
        <v>2818.97</v>
      </c>
      <c r="J29" s="25">
        <v>1798.8</v>
      </c>
      <c r="K29" s="26">
        <v>4179.45</v>
      </c>
      <c r="L29" s="23">
        <f>+'[1]Capex Hubble'!D20/1000</f>
        <v>875.90041000000008</v>
      </c>
      <c r="M29" s="23">
        <f>+'[1]Capex Hubble'!E20/1000</f>
        <v>3836.7739300000003</v>
      </c>
      <c r="N29" s="23">
        <f>+'[1]Capex Hubble'!F20/1000</f>
        <v>2130.3389200000001</v>
      </c>
      <c r="O29" s="23">
        <f>+'[1]Capex Hubble'!I20/1000</f>
        <v>3014.1239999999998</v>
      </c>
      <c r="Q29" s="4"/>
    </row>
    <row r="30" spans="1:17" ht="12.75" customHeight="1" x14ac:dyDescent="0.2">
      <c r="A30" s="20" t="s">
        <v>25</v>
      </c>
      <c r="B30" s="25">
        <v>356.79</v>
      </c>
      <c r="C30" s="25">
        <v>890.22</v>
      </c>
      <c r="D30" s="25">
        <v>1013</v>
      </c>
      <c r="E30" s="25">
        <v>939</v>
      </c>
      <c r="F30" s="25">
        <v>1030.99</v>
      </c>
      <c r="G30" s="25">
        <v>501.08</v>
      </c>
      <c r="H30" s="25">
        <v>501.07</v>
      </c>
      <c r="I30" s="25">
        <v>501.07</v>
      </c>
      <c r="J30" s="25">
        <v>501.07</v>
      </c>
      <c r="K30" s="26">
        <v>501.07</v>
      </c>
      <c r="L30" s="23">
        <f>+'[1]Capex Hubble'!D21/1000</f>
        <v>180.12532000000002</v>
      </c>
      <c r="M30" s="23">
        <f>+'[1]Capex Hubble'!E21/1000</f>
        <v>644.55493000000001</v>
      </c>
      <c r="N30" s="23">
        <f>+'[1]Capex Hubble'!F21/1000</f>
        <v>620.16655000000003</v>
      </c>
      <c r="O30" s="23">
        <f>+'[1]Capex Hubble'!I21/1000</f>
        <v>501.07799999999997</v>
      </c>
      <c r="Q30" s="4"/>
    </row>
    <row r="31" spans="1:17" ht="12.75" customHeight="1" x14ac:dyDescent="0.2">
      <c r="A31" s="27" t="s">
        <v>26</v>
      </c>
      <c r="B31" s="18">
        <f t="shared" ref="B31:K31" si="5">SUM(B26:B30)</f>
        <v>17783.21</v>
      </c>
      <c r="C31" s="18">
        <f t="shared" si="5"/>
        <v>24844.300000000003</v>
      </c>
      <c r="D31" s="18">
        <f t="shared" si="5"/>
        <v>29801</v>
      </c>
      <c r="E31" s="18">
        <f t="shared" si="5"/>
        <v>25850</v>
      </c>
      <c r="F31" s="18">
        <f t="shared" si="5"/>
        <v>31378.02</v>
      </c>
      <c r="G31" s="18">
        <f t="shared" si="5"/>
        <v>26658.260000000002</v>
      </c>
      <c r="H31" s="18">
        <f t="shared" si="5"/>
        <v>28318.409999999996</v>
      </c>
      <c r="I31" s="18">
        <f t="shared" si="5"/>
        <v>24336.81</v>
      </c>
      <c r="J31" s="18">
        <f t="shared" si="5"/>
        <v>25154.649999999998</v>
      </c>
      <c r="K31" s="19">
        <f t="shared" si="5"/>
        <v>23898.61</v>
      </c>
      <c r="L31" s="18">
        <f>SUM(L26:L30)</f>
        <v>10006.390289999999</v>
      </c>
      <c r="M31" s="18">
        <f t="shared" ref="M31:N31" si="6">SUM(M26:M30)</f>
        <v>12122.9887</v>
      </c>
      <c r="N31" s="18">
        <f t="shared" si="6"/>
        <v>29839.71355</v>
      </c>
      <c r="O31" s="18">
        <f>SUM(O26:O30)</f>
        <v>26825.540130000005</v>
      </c>
      <c r="Q31" s="4"/>
    </row>
    <row r="32" spans="1:17" ht="12.75" customHeight="1" x14ac:dyDescent="0.2">
      <c r="A32" s="28" t="s">
        <v>38</v>
      </c>
      <c r="B32" s="29"/>
      <c r="C32" s="29"/>
      <c r="D32" s="29"/>
      <c r="E32" s="29"/>
      <c r="F32" s="29"/>
      <c r="G32" s="29"/>
      <c r="H32" s="29"/>
      <c r="I32" s="29"/>
      <c r="J32" s="29"/>
      <c r="K32" s="30"/>
      <c r="L32" s="29"/>
      <c r="M32" s="29"/>
      <c r="N32" s="29"/>
      <c r="O32" s="29"/>
      <c r="Q32" s="4"/>
    </row>
    <row r="33" spans="1:17" ht="12.75" customHeight="1" x14ac:dyDescent="0.2">
      <c r="A33" s="17" t="s">
        <v>39</v>
      </c>
      <c r="B33" s="23">
        <v>3903.62</v>
      </c>
      <c r="C33" s="23">
        <v>18207.330000000002</v>
      </c>
      <c r="D33" s="23">
        <v>46657.65</v>
      </c>
      <c r="E33" s="23">
        <v>19017</v>
      </c>
      <c r="F33" s="23">
        <v>453.44</v>
      </c>
      <c r="G33" s="23">
        <v>428.25</v>
      </c>
      <c r="H33" s="23">
        <v>428.25</v>
      </c>
      <c r="I33" s="23">
        <v>403.06</v>
      </c>
      <c r="J33" s="23">
        <v>403.06</v>
      </c>
      <c r="K33" s="24">
        <v>403.06</v>
      </c>
      <c r="L33" s="23">
        <f>+'[1]Capex Hubble'!D23/1000</f>
        <v>94.441639999999992</v>
      </c>
      <c r="M33" s="23">
        <f>+'[1]Capex Hubble'!E23/1000</f>
        <v>18164.279719999999</v>
      </c>
      <c r="N33" s="23">
        <f>+'[1]Capex Hubble'!F23/1000</f>
        <v>417.41864000000004</v>
      </c>
      <c r="O33" s="23">
        <f>+'[1]Capex Hubble'!I23/1000</f>
        <v>428.25340999999997</v>
      </c>
      <c r="Q33" s="4"/>
    </row>
    <row r="34" spans="1:17" ht="12.75" customHeight="1" x14ac:dyDescent="0.2">
      <c r="A34" s="17" t="s">
        <v>40</v>
      </c>
      <c r="B34" s="23">
        <v>1295.53</v>
      </c>
      <c r="C34" s="23">
        <v>2274.79</v>
      </c>
      <c r="D34" s="23">
        <v>37.51</v>
      </c>
      <c r="E34" s="23">
        <v>4676</v>
      </c>
      <c r="F34" s="23">
        <v>5098.7</v>
      </c>
      <c r="G34" s="23">
        <v>2538.71</v>
      </c>
      <c r="H34" s="23">
        <v>1616.47</v>
      </c>
      <c r="I34" s="23">
        <v>845.84</v>
      </c>
      <c r="J34" s="23">
        <v>825.69</v>
      </c>
      <c r="K34" s="24">
        <v>1188.45</v>
      </c>
      <c r="L34" s="23">
        <f>+'[1]Capex Hubble'!D24/1000</f>
        <v>3501.3880199999999</v>
      </c>
      <c r="M34" s="23">
        <f>+'[1]Capex Hubble'!E24/1000</f>
        <v>1922.84303</v>
      </c>
      <c r="N34" s="23">
        <f>+'[1]Capex Hubble'!F24/1000</f>
        <v>4793.0091600000005</v>
      </c>
      <c r="O34" s="23">
        <f>+'[1]Capex Hubble'!I24/1000</f>
        <v>2538.7051499999998</v>
      </c>
      <c r="Q34" s="4"/>
    </row>
    <row r="35" spans="1:17" ht="12.75" customHeight="1" x14ac:dyDescent="0.2">
      <c r="A35" s="17" t="s">
        <v>41</v>
      </c>
      <c r="B35" s="23">
        <v>3720.67</v>
      </c>
      <c r="C35" s="23">
        <v>7309.39</v>
      </c>
      <c r="D35" s="23">
        <v>104.24</v>
      </c>
      <c r="E35" s="23">
        <v>186</v>
      </c>
      <c r="F35" s="23">
        <v>679.28</v>
      </c>
      <c r="G35" s="23">
        <v>755.66</v>
      </c>
      <c r="H35" s="23">
        <v>895.5</v>
      </c>
      <c r="I35" s="23">
        <v>1244.6199999999999</v>
      </c>
      <c r="J35" s="23">
        <v>6553.65</v>
      </c>
      <c r="K35" s="24">
        <v>5588.4</v>
      </c>
      <c r="L35" s="23">
        <f>+'[1]Capex Hubble'!D25/1000</f>
        <v>217.26223000000002</v>
      </c>
      <c r="M35" s="23">
        <f>+'[1]Capex Hubble'!E25/1000</f>
        <v>86.01624000000001</v>
      </c>
      <c r="N35" s="23">
        <f>+'[1]Capex Hubble'!F25/1000</f>
        <v>285.29101000000003</v>
      </c>
      <c r="O35" s="23">
        <f>+'[1]Capex Hubble'!I25/1000</f>
        <v>1288.9946399999999</v>
      </c>
      <c r="Q35" s="4"/>
    </row>
    <row r="36" spans="1:17" ht="12.75" customHeight="1" x14ac:dyDescent="0.2">
      <c r="A36" s="17" t="s">
        <v>42</v>
      </c>
      <c r="B36" s="23">
        <v>2619.3000000000002</v>
      </c>
      <c r="C36" s="23">
        <v>1583.7</v>
      </c>
      <c r="D36" s="23">
        <v>1194.55</v>
      </c>
      <c r="E36" s="23">
        <v>562</v>
      </c>
      <c r="F36" s="23">
        <v>1632.27</v>
      </c>
      <c r="G36" s="23">
        <v>6345.48</v>
      </c>
      <c r="H36" s="23">
        <v>4525.5</v>
      </c>
      <c r="I36" s="23">
        <v>2220.1</v>
      </c>
      <c r="J36" s="23">
        <v>1680.94</v>
      </c>
      <c r="K36" s="24">
        <v>2008.05</v>
      </c>
      <c r="L36" s="23">
        <f>+'[1]Capex Hubble'!D26/1000</f>
        <v>43.149589999999996</v>
      </c>
      <c r="M36" s="23">
        <f>+'[1]Capex Hubble'!E26/1000</f>
        <v>439.96080000000001</v>
      </c>
      <c r="N36" s="23">
        <f>+'[1]Capex Hubble'!F26/1000</f>
        <v>1625.9735900000001</v>
      </c>
      <c r="O36" s="23">
        <f>+'[1]Capex Hubble'!I26/1000</f>
        <v>6246.7655999999997</v>
      </c>
      <c r="Q36" s="4"/>
    </row>
    <row r="37" spans="1:17" ht="12.75" customHeight="1" x14ac:dyDescent="0.2">
      <c r="A37" s="17" t="s">
        <v>43</v>
      </c>
      <c r="B37" s="23">
        <v>1658.43</v>
      </c>
      <c r="C37" s="23">
        <v>651</v>
      </c>
      <c r="D37" s="23">
        <v>2839.01</v>
      </c>
      <c r="E37" s="23">
        <v>1514</v>
      </c>
      <c r="F37" s="23">
        <v>1114.6099999999999</v>
      </c>
      <c r="G37" s="23">
        <v>924.18</v>
      </c>
      <c r="H37" s="23">
        <v>548.80999999999995</v>
      </c>
      <c r="I37" s="23">
        <v>608.62</v>
      </c>
      <c r="J37" s="23">
        <v>333.17</v>
      </c>
      <c r="K37" s="24">
        <v>886.74</v>
      </c>
      <c r="L37" s="23">
        <f>+'[1]Capex Hubble'!D27/1000</f>
        <v>304.67635999999999</v>
      </c>
      <c r="M37" s="23">
        <f>+'[1]Capex Hubble'!E27/1000</f>
        <v>1544.43659</v>
      </c>
      <c r="N37" s="23">
        <f>+'[1]Capex Hubble'!F27/1000</f>
        <v>-105.55019</v>
      </c>
      <c r="O37" s="23">
        <f>+'[1]Capex Hubble'!I27/1000</f>
        <v>1357.4726599999999</v>
      </c>
      <c r="Q37" s="4"/>
    </row>
    <row r="38" spans="1:17" ht="12.75" customHeight="1" x14ac:dyDescent="0.2">
      <c r="A38" s="17" t="s">
        <v>44</v>
      </c>
      <c r="B38" s="25">
        <v>1151.54</v>
      </c>
      <c r="C38" s="25">
        <v>857.71</v>
      </c>
      <c r="D38" s="25">
        <v>2059.39</v>
      </c>
      <c r="E38" s="25">
        <v>871</v>
      </c>
      <c r="F38" s="25">
        <v>1458.08</v>
      </c>
      <c r="G38" s="25">
        <v>1981.37</v>
      </c>
      <c r="H38" s="25">
        <v>1410.72</v>
      </c>
      <c r="I38" s="25">
        <v>1250.42</v>
      </c>
      <c r="J38" s="25">
        <v>1034.8599999999999</v>
      </c>
      <c r="K38" s="26">
        <v>1664.08</v>
      </c>
      <c r="L38" s="23">
        <f>+'[1]Capex Hubble'!D28/1000</f>
        <v>578.01373000000001</v>
      </c>
      <c r="M38" s="23">
        <f>+'[1]Capex Hubble'!E28/1000</f>
        <v>633.15512000000001</v>
      </c>
      <c r="N38" s="23">
        <f>+'[1]Capex Hubble'!F28/1000</f>
        <v>1149.05278</v>
      </c>
      <c r="O38" s="23">
        <f>+'[1]Capex Hubble'!I28/1000</f>
        <v>1981.37221</v>
      </c>
      <c r="Q38" s="4"/>
    </row>
    <row r="39" spans="1:17" ht="12.75" customHeight="1" x14ac:dyDescent="0.2">
      <c r="A39" s="17" t="s">
        <v>45</v>
      </c>
      <c r="B39" s="25">
        <v>937.33</v>
      </c>
      <c r="C39" s="25">
        <v>1327.33</v>
      </c>
      <c r="D39" s="25">
        <v>199.1</v>
      </c>
      <c r="E39" s="25">
        <v>1227</v>
      </c>
      <c r="F39" s="25">
        <v>1624.08</v>
      </c>
      <c r="G39" s="25">
        <v>1681.4</v>
      </c>
      <c r="H39" s="25">
        <v>1571.63</v>
      </c>
      <c r="I39" s="25">
        <v>321.43</v>
      </c>
      <c r="J39" s="25">
        <v>928.2</v>
      </c>
      <c r="K39" s="26">
        <v>476.96</v>
      </c>
      <c r="L39" s="23">
        <f>+'[1]Capex Hubble'!D29/1000</f>
        <v>54.405320000000003</v>
      </c>
      <c r="M39" s="23">
        <f>+'[1]Capex Hubble'!E29/1000</f>
        <v>570.63563999999997</v>
      </c>
      <c r="N39" s="23">
        <f>+'[1]Capex Hubble'!F29/1000</f>
        <v>968.80204000000003</v>
      </c>
      <c r="O39" s="23">
        <f>+'[1]Capex Hubble'!I29/1000</f>
        <v>2283.7120499999996</v>
      </c>
      <c r="Q39" s="4"/>
    </row>
    <row r="40" spans="1:17" ht="12.75" customHeight="1" x14ac:dyDescent="0.2">
      <c r="A40" s="17" t="s">
        <v>46</v>
      </c>
      <c r="B40" s="25">
        <v>389.64</v>
      </c>
      <c r="C40" s="25">
        <v>441.79</v>
      </c>
      <c r="D40" s="25">
        <v>503.2</v>
      </c>
      <c r="E40" s="25">
        <v>933</v>
      </c>
      <c r="F40" s="25">
        <v>449.6</v>
      </c>
      <c r="G40" s="25">
        <v>473.65</v>
      </c>
      <c r="H40" s="25">
        <v>474.39</v>
      </c>
      <c r="I40" s="25">
        <v>461.81</v>
      </c>
      <c r="J40" s="25">
        <v>464.86</v>
      </c>
      <c r="K40" s="26">
        <v>468.68</v>
      </c>
      <c r="L40" s="23">
        <f>+'[1]Capex Hubble'!D30/1000</f>
        <v>216.72295000000003</v>
      </c>
      <c r="M40" s="23">
        <f>+'[1]Capex Hubble'!E30/1000</f>
        <v>145.83141000000001</v>
      </c>
      <c r="N40" s="23">
        <f>+'[1]Capex Hubble'!F30/1000</f>
        <v>458.31428000000005</v>
      </c>
      <c r="O40" s="23">
        <f>+'[1]Capex Hubble'!I30/1000</f>
        <v>473.65129999999999</v>
      </c>
      <c r="Q40" s="4"/>
    </row>
    <row r="41" spans="1:17" ht="12.75" customHeight="1" x14ac:dyDescent="0.2">
      <c r="A41" s="17" t="s">
        <v>47</v>
      </c>
      <c r="B41" s="25">
        <v>4646.88</v>
      </c>
      <c r="C41" s="25">
        <v>5646.69</v>
      </c>
      <c r="D41" s="25">
        <v>3143.48</v>
      </c>
      <c r="E41" s="25">
        <v>6094</v>
      </c>
      <c r="F41" s="25">
        <v>30070.22</v>
      </c>
      <c r="G41" s="25">
        <v>16918.21</v>
      </c>
      <c r="H41" s="25">
        <v>210</v>
      </c>
      <c r="I41" s="25">
        <v>200</v>
      </c>
      <c r="J41" s="25">
        <v>5130</v>
      </c>
      <c r="K41" s="26">
        <v>4200</v>
      </c>
      <c r="L41" s="23">
        <f>+'[1]Capex Hubble'!D31/1000</f>
        <v>12723.74943</v>
      </c>
      <c r="M41" s="23">
        <f>+'[1]Capex Hubble'!E31/1000</f>
        <v>2019.4806000000001</v>
      </c>
      <c r="N41" s="23">
        <f>+'[1]Capex Hubble'!F31/1000</f>
        <v>30241.534769999998</v>
      </c>
      <c r="O41" s="23">
        <f>+'[1]Capex Hubble'!I31/1000</f>
        <v>16918.206469999997</v>
      </c>
      <c r="Q41" s="4"/>
    </row>
    <row r="42" spans="1:17" ht="12.75" customHeight="1" x14ac:dyDescent="0.2">
      <c r="A42" s="27" t="s">
        <v>26</v>
      </c>
      <c r="B42" s="18">
        <f t="shared" ref="B42:K42" si="7">SUM(B33:B41)</f>
        <v>20322.939999999999</v>
      </c>
      <c r="C42" s="18">
        <f t="shared" si="7"/>
        <v>38299.730000000003</v>
      </c>
      <c r="D42" s="18">
        <f t="shared" si="7"/>
        <v>56738.130000000005</v>
      </c>
      <c r="E42" s="18">
        <f t="shared" si="7"/>
        <v>35080</v>
      </c>
      <c r="F42" s="18">
        <f t="shared" si="7"/>
        <v>42580.28</v>
      </c>
      <c r="G42" s="18">
        <f t="shared" si="7"/>
        <v>32046.909999999996</v>
      </c>
      <c r="H42" s="18">
        <f t="shared" si="7"/>
        <v>11681.27</v>
      </c>
      <c r="I42" s="18">
        <f t="shared" si="7"/>
        <v>7555.9000000000005</v>
      </c>
      <c r="J42" s="18">
        <f t="shared" si="7"/>
        <v>17354.43</v>
      </c>
      <c r="K42" s="19">
        <f t="shared" si="7"/>
        <v>16884.419999999998</v>
      </c>
      <c r="L42" s="18">
        <f>SUM(L33:L41)</f>
        <v>17733.809269999998</v>
      </c>
      <c r="M42" s="18">
        <f t="shared" ref="M42:N42" si="8">SUM(M33:M41)</f>
        <v>25526.639149999999</v>
      </c>
      <c r="N42" s="18">
        <f t="shared" si="8"/>
        <v>39833.846080000003</v>
      </c>
      <c r="O42" s="18">
        <f>SUM(O33:O41)</f>
        <v>33517.133489999993</v>
      </c>
      <c r="Q42" s="4"/>
    </row>
    <row r="43" spans="1:17" ht="12.75" customHeight="1" thickBot="1" x14ac:dyDescent="0.25">
      <c r="A43" s="28" t="s">
        <v>48</v>
      </c>
      <c r="B43" s="31"/>
      <c r="C43" s="31"/>
      <c r="D43" s="31"/>
      <c r="E43" s="31"/>
      <c r="F43" s="31"/>
      <c r="G43" s="31"/>
      <c r="H43" s="31"/>
      <c r="I43" s="31"/>
      <c r="J43" s="31"/>
      <c r="K43" s="32"/>
      <c r="L43" s="31"/>
      <c r="M43" s="31"/>
      <c r="N43" s="31"/>
      <c r="O43" s="31"/>
      <c r="Q43" s="4"/>
    </row>
    <row r="44" spans="1:17" ht="12.75" customHeight="1" thickTop="1" thickBot="1" x14ac:dyDescent="0.25">
      <c r="A44" s="33" t="s">
        <v>49</v>
      </c>
      <c r="B44" s="34">
        <f t="shared" ref="B44:O44" si="9">SUMPRODUCT(--($A8:$A43="Sub-Total"), B$8:B$43)+B43</f>
        <v>118549.98999999999</v>
      </c>
      <c r="C44" s="34">
        <f t="shared" si="9"/>
        <v>137867.44999999998</v>
      </c>
      <c r="D44" s="34">
        <f t="shared" si="9"/>
        <v>182329.94</v>
      </c>
      <c r="E44" s="34">
        <f t="shared" si="9"/>
        <v>140667</v>
      </c>
      <c r="F44" s="34">
        <f t="shared" si="9"/>
        <v>159336.82</v>
      </c>
      <c r="G44" s="34">
        <f t="shared" si="9"/>
        <v>158694.00000000003</v>
      </c>
      <c r="H44" s="34">
        <f t="shared" si="9"/>
        <v>125043.62000000001</v>
      </c>
      <c r="I44" s="34">
        <f t="shared" si="9"/>
        <v>109517.73999999999</v>
      </c>
      <c r="J44" s="34">
        <f t="shared" si="9"/>
        <v>116407.06999999998</v>
      </c>
      <c r="K44" s="35">
        <f t="shared" si="9"/>
        <v>115296.33</v>
      </c>
      <c r="L44" s="34">
        <f t="shared" si="9"/>
        <v>64760.299599999998</v>
      </c>
      <c r="M44" s="34">
        <f t="shared" si="9"/>
        <v>69745.314729999998</v>
      </c>
      <c r="N44" s="34">
        <f t="shared" si="9"/>
        <v>154609.35518000001</v>
      </c>
      <c r="O44" s="34">
        <f t="shared" si="9"/>
        <v>162456.46830000001</v>
      </c>
      <c r="Q44" s="4"/>
    </row>
    <row r="45" spans="1:17" ht="12.75" customHeight="1" thickBot="1" x14ac:dyDescent="0.25">
      <c r="A45" s="36" t="s">
        <v>50</v>
      </c>
      <c r="B45" s="31"/>
      <c r="C45" s="31"/>
      <c r="D45" s="31"/>
      <c r="E45" s="31"/>
      <c r="F45" s="31"/>
      <c r="G45" s="31"/>
      <c r="H45" s="31"/>
      <c r="I45" s="31"/>
      <c r="J45" s="31"/>
      <c r="K45" s="32"/>
      <c r="L45" s="31"/>
      <c r="M45" s="31"/>
      <c r="N45" s="31"/>
      <c r="O45" s="31"/>
      <c r="Q45" s="4"/>
    </row>
    <row r="46" spans="1:17" ht="12.75" customHeight="1" thickTop="1" thickBot="1" x14ac:dyDescent="0.25">
      <c r="A46" s="37" t="s">
        <v>49</v>
      </c>
      <c r="B46" s="34">
        <f t="shared" ref="B46:O46" si="10">B44+B45</f>
        <v>118549.98999999999</v>
      </c>
      <c r="C46" s="34">
        <f t="shared" si="10"/>
        <v>137867.44999999998</v>
      </c>
      <c r="D46" s="34">
        <f t="shared" si="10"/>
        <v>182329.94</v>
      </c>
      <c r="E46" s="34">
        <f t="shared" si="10"/>
        <v>140667</v>
      </c>
      <c r="F46" s="34">
        <f t="shared" si="10"/>
        <v>159336.82</v>
      </c>
      <c r="G46" s="34">
        <f t="shared" si="10"/>
        <v>158694.00000000003</v>
      </c>
      <c r="H46" s="34">
        <f t="shared" si="10"/>
        <v>125043.62000000001</v>
      </c>
      <c r="I46" s="34">
        <f t="shared" si="10"/>
        <v>109517.73999999999</v>
      </c>
      <c r="J46" s="34">
        <f t="shared" si="10"/>
        <v>116407.06999999998</v>
      </c>
      <c r="K46" s="35">
        <f t="shared" si="10"/>
        <v>115296.33</v>
      </c>
      <c r="L46" s="34">
        <f t="shared" si="10"/>
        <v>64760.299599999998</v>
      </c>
      <c r="M46" s="34">
        <f t="shared" si="10"/>
        <v>69745.314729999998</v>
      </c>
      <c r="N46" s="34">
        <f t="shared" si="10"/>
        <v>154609.35518000001</v>
      </c>
      <c r="O46" s="34">
        <f t="shared" si="10"/>
        <v>162456.46830000001</v>
      </c>
      <c r="Q46" s="4"/>
    </row>
    <row r="47" spans="1:17" ht="12.7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Q47" s="4"/>
    </row>
    <row r="48" spans="1:17" ht="12.75" customHeight="1" x14ac:dyDescent="0.2">
      <c r="A48" s="38" t="s">
        <v>51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Q48" s="4"/>
    </row>
    <row r="49" spans="1:17" ht="12.7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Q49" s="4"/>
    </row>
    <row r="50" spans="1:17" ht="27.75" customHeight="1" x14ac:dyDescent="0.2">
      <c r="A50" s="39" t="s">
        <v>52</v>
      </c>
      <c r="B50" s="10"/>
      <c r="C50" s="10"/>
      <c r="D50" s="10"/>
      <c r="E50" s="10"/>
      <c r="F50" s="10"/>
      <c r="G50" s="10"/>
      <c r="H50" s="10"/>
      <c r="I50" s="4"/>
      <c r="J50" s="4"/>
      <c r="K50" s="4"/>
      <c r="L50" s="4"/>
      <c r="M50" s="4"/>
      <c r="N50" s="4"/>
      <c r="O50" s="4"/>
      <c r="Q50" s="4"/>
    </row>
    <row r="51" spans="1:17" ht="28.5" customHeight="1" x14ac:dyDescent="0.2">
      <c r="A51" s="39"/>
      <c r="B51" s="10"/>
      <c r="C51" s="10"/>
      <c r="D51" s="10"/>
      <c r="E51" s="10"/>
      <c r="F51" s="10"/>
      <c r="G51" s="10"/>
      <c r="H51" s="10"/>
      <c r="I51" s="40"/>
      <c r="J51" s="4"/>
      <c r="K51" s="4"/>
      <c r="L51" s="4"/>
      <c r="M51" s="4"/>
      <c r="N51" s="4"/>
      <c r="O51" s="4"/>
      <c r="Q51" s="4"/>
    </row>
    <row r="52" spans="1:17" ht="27" customHeight="1" x14ac:dyDescent="0.2">
      <c r="A52" s="39"/>
      <c r="B52" s="10"/>
      <c r="C52" s="10"/>
      <c r="D52" s="10"/>
      <c r="E52" s="10"/>
      <c r="F52" s="10"/>
      <c r="G52" s="10"/>
      <c r="H52" s="10"/>
      <c r="I52" s="4"/>
      <c r="J52" s="4"/>
      <c r="K52" s="4"/>
      <c r="L52" s="4"/>
      <c r="M52" s="4"/>
      <c r="N52" s="4"/>
      <c r="O52" s="4"/>
      <c r="Q52" s="4"/>
    </row>
    <row r="53" spans="1:17" ht="12.7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Q53" s="4"/>
    </row>
    <row r="54" spans="1:17" ht="12.75" customHeight="1" x14ac:dyDescent="0.2">
      <c r="A54" s="41"/>
      <c r="B54" s="10"/>
      <c r="C54" s="10"/>
      <c r="D54" s="10"/>
      <c r="E54" s="10"/>
      <c r="F54" s="10"/>
      <c r="G54" s="10"/>
      <c r="H54" s="10"/>
      <c r="I54" s="10"/>
      <c r="J54" s="4"/>
      <c r="K54" s="4"/>
      <c r="L54" s="4"/>
      <c r="M54" s="4"/>
      <c r="N54" s="4"/>
      <c r="O54" s="4"/>
      <c r="Q54" s="4"/>
    </row>
    <row r="55" spans="1:17" ht="12.75" customHeight="1" x14ac:dyDescent="0.2">
      <c r="A55" s="10"/>
      <c r="B55" s="10"/>
      <c r="C55" s="10"/>
      <c r="D55" s="10"/>
      <c r="E55" s="10"/>
      <c r="F55" s="10"/>
      <c r="G55" s="10"/>
      <c r="H55" s="10"/>
      <c r="I55" s="10"/>
      <c r="J55" s="4"/>
      <c r="K55" s="4"/>
      <c r="L55" s="4"/>
      <c r="M55" s="4"/>
      <c r="N55" s="4"/>
      <c r="O55" s="4"/>
      <c r="Q55" s="4"/>
    </row>
    <row r="56" spans="1:17" ht="12.7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Q56" s="4"/>
    </row>
    <row r="57" spans="1:17" ht="12.75" customHeight="1" x14ac:dyDescent="0.2">
      <c r="A57" s="4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Q57" s="4"/>
    </row>
    <row r="58" spans="1:17" ht="12.7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Q58" s="4"/>
    </row>
    <row r="59" spans="1:17" ht="12.7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Q59" s="4"/>
    </row>
    <row r="60" spans="1:17" ht="12.7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Q60" s="4"/>
    </row>
    <row r="61" spans="1:17" ht="12.7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Q61" s="4"/>
    </row>
    <row r="62" spans="1:17" ht="12.7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Q62" s="4"/>
    </row>
    <row r="63" spans="1:17" ht="12.7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Q63" s="4"/>
    </row>
    <row r="64" spans="1:17" ht="12.7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Q64" s="4"/>
    </row>
    <row r="65" spans="1:17" ht="12.7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Q65" s="4"/>
    </row>
    <row r="66" spans="1:17" ht="12.75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Q66" s="4"/>
    </row>
    <row r="67" spans="1:17" ht="12.7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Q67" s="4"/>
    </row>
    <row r="68" spans="1:17" ht="12.7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Q68" s="4"/>
    </row>
    <row r="69" spans="1:17" ht="12.7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Q69" s="4"/>
    </row>
    <row r="70" spans="1:17" ht="12.7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Q70" s="4"/>
    </row>
    <row r="71" spans="1:17" ht="12.7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Q71" s="4"/>
    </row>
    <row r="72" spans="1:17" ht="12.7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Q72" s="4"/>
    </row>
    <row r="73" spans="1:17" ht="12.7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Q73" s="4"/>
    </row>
    <row r="74" spans="1:17" ht="12.7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Q74" s="4"/>
    </row>
    <row r="75" spans="1:17" ht="12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Q75" s="4"/>
    </row>
    <row r="76" spans="1:17" ht="12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Q76" s="4"/>
    </row>
    <row r="77" spans="1:17" ht="12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Q77" s="4"/>
    </row>
    <row r="78" spans="1:17" ht="12.7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Q78" s="4"/>
    </row>
    <row r="79" spans="1:17" ht="12.7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Q79" s="4"/>
    </row>
    <row r="80" spans="1:17" ht="12.7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Q80" s="4"/>
    </row>
    <row r="81" spans="1:17" ht="12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Q81" s="4"/>
    </row>
    <row r="82" spans="1:17" ht="12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Q82" s="4"/>
    </row>
    <row r="83" spans="1:17" ht="12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Q83" s="4"/>
    </row>
    <row r="84" spans="1:17" ht="12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Q84" s="4"/>
    </row>
    <row r="85" spans="1:17" ht="12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Q85" s="4"/>
    </row>
    <row r="86" spans="1:17" ht="12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Q86" s="4"/>
    </row>
    <row r="87" spans="1:17" ht="12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Q87" s="4"/>
    </row>
    <row r="88" spans="1:17" ht="12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Q88" s="4"/>
    </row>
    <row r="89" spans="1:17" ht="12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Q89" s="4"/>
    </row>
    <row r="90" spans="1:17" ht="12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Q90" s="4"/>
    </row>
    <row r="91" spans="1:17" ht="12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Q91" s="4"/>
    </row>
    <row r="92" spans="1:17" ht="12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Q92" s="4"/>
    </row>
    <row r="93" spans="1:17" ht="12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Q93" s="4"/>
    </row>
    <row r="94" spans="1:17" ht="12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Q94" s="4"/>
    </row>
    <row r="95" spans="1:17" ht="12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Q95" s="4"/>
    </row>
    <row r="96" spans="1:17" ht="12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Q96" s="4"/>
    </row>
    <row r="97" spans="1:17" ht="12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Q97" s="4"/>
    </row>
    <row r="98" spans="1:17" ht="12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Q98" s="4"/>
    </row>
    <row r="99" spans="1:17" ht="12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Q99" s="4"/>
    </row>
    <row r="100" spans="1:17" ht="12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Q100" s="4"/>
    </row>
    <row r="101" spans="1:17" ht="12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Q101" s="4"/>
    </row>
    <row r="102" spans="1:17" ht="12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Q102" s="4"/>
    </row>
    <row r="103" spans="1:17" ht="12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Q103" s="4"/>
    </row>
    <row r="104" spans="1:17" ht="12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Q104" s="4"/>
    </row>
    <row r="105" spans="1:17" ht="12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Q105" s="4"/>
    </row>
    <row r="106" spans="1:17" ht="12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Q106" s="4"/>
    </row>
    <row r="107" spans="1:17" ht="12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Q107" s="4"/>
    </row>
    <row r="108" spans="1:17" ht="12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Q108" s="4"/>
    </row>
    <row r="109" spans="1:17" ht="12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Q109" s="4"/>
    </row>
    <row r="110" spans="1:17" ht="12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Q110" s="4"/>
    </row>
    <row r="111" spans="1:17" ht="12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Q111" s="4"/>
    </row>
    <row r="112" spans="1:17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Q112" s="4"/>
    </row>
    <row r="113" spans="1:17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Q113" s="4"/>
    </row>
    <row r="114" spans="1:17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Q114" s="4"/>
    </row>
    <row r="115" spans="1:17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Q115" s="4"/>
    </row>
    <row r="116" spans="1:17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Q116" s="4"/>
    </row>
    <row r="117" spans="1:17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Q117" s="4"/>
    </row>
    <row r="118" spans="1:17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Q118" s="4"/>
    </row>
    <row r="119" spans="1:17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Q119" s="4"/>
    </row>
    <row r="120" spans="1:17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Q120" s="4"/>
    </row>
    <row r="121" spans="1:17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Q121" s="4"/>
    </row>
    <row r="122" spans="1:17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Q122" s="4"/>
    </row>
    <row r="123" spans="1:17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Q123" s="4"/>
    </row>
    <row r="124" spans="1:17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Q124" s="4"/>
    </row>
    <row r="125" spans="1:17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Q125" s="4"/>
    </row>
    <row r="126" spans="1:17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Q126" s="4"/>
    </row>
    <row r="127" spans="1:17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Q127" s="4"/>
    </row>
    <row r="128" spans="1:17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Q128" s="4"/>
    </row>
    <row r="129" spans="1:17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Q129" s="4"/>
    </row>
    <row r="130" spans="1:17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Q130" s="4"/>
    </row>
    <row r="131" spans="1:17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Q131" s="4"/>
    </row>
    <row r="132" spans="1:17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Q132" s="4"/>
    </row>
    <row r="133" spans="1:17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Q133" s="4"/>
    </row>
    <row r="134" spans="1:17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Q134" s="4"/>
    </row>
    <row r="135" spans="1:17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Q135" s="4"/>
    </row>
    <row r="136" spans="1:17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Q136" s="4"/>
    </row>
    <row r="137" spans="1:17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Q137" s="4"/>
    </row>
    <row r="138" spans="1:17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Q138" s="4"/>
    </row>
    <row r="139" spans="1:17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Q139" s="4"/>
    </row>
    <row r="140" spans="1:17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Q140" s="4"/>
    </row>
    <row r="141" spans="1:17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Q141" s="4"/>
    </row>
    <row r="142" spans="1:17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Q142" s="4"/>
    </row>
    <row r="143" spans="1:17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Q143" s="4"/>
    </row>
    <row r="144" spans="1:17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Q144" s="4"/>
    </row>
    <row r="145" spans="1:17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Q145" s="4"/>
    </row>
    <row r="146" spans="1:17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Q146" s="4"/>
    </row>
    <row r="147" spans="1:17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Q147" s="4"/>
    </row>
    <row r="148" spans="1:17" ht="12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Q148" s="4"/>
    </row>
    <row r="149" spans="1:17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Q149" s="4"/>
    </row>
    <row r="150" spans="1:17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Q150" s="4"/>
    </row>
    <row r="151" spans="1:17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Q151" s="4"/>
    </row>
    <row r="152" spans="1:17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Q152" s="4"/>
    </row>
    <row r="153" spans="1:17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Q153" s="4"/>
    </row>
    <row r="154" spans="1:17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Q154" s="4"/>
    </row>
    <row r="155" spans="1:17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Q155" s="4"/>
    </row>
    <row r="156" spans="1:17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Q156" s="4"/>
    </row>
    <row r="157" spans="1:17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Q157" s="4"/>
    </row>
    <row r="158" spans="1:17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Q158" s="4"/>
    </row>
    <row r="159" spans="1:17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Q159" s="4"/>
    </row>
    <row r="160" spans="1:17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Q160" s="4"/>
    </row>
    <row r="161" spans="1:17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Q161" s="4"/>
    </row>
    <row r="162" spans="1:17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Q162" s="4"/>
    </row>
    <row r="163" spans="1:17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Q163" s="4"/>
    </row>
    <row r="164" spans="1:17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Q164" s="4"/>
    </row>
    <row r="165" spans="1:17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Q165" s="4"/>
    </row>
    <row r="166" spans="1:17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Q166" s="4"/>
    </row>
    <row r="167" spans="1:17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Q167" s="4"/>
    </row>
    <row r="168" spans="1:17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Q168" s="4"/>
    </row>
    <row r="169" spans="1:17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Q169" s="4"/>
    </row>
    <row r="170" spans="1:17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Q170" s="4"/>
    </row>
    <row r="171" spans="1:17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Q171" s="4"/>
    </row>
    <row r="172" spans="1:17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Q172" s="4"/>
    </row>
    <row r="173" spans="1:17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Q173" s="4"/>
    </row>
    <row r="174" spans="1:17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Q174" s="4"/>
    </row>
    <row r="175" spans="1:17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Q175" s="4"/>
    </row>
    <row r="176" spans="1:17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Q176" s="4"/>
    </row>
    <row r="177" spans="1:17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Q177" s="4"/>
    </row>
    <row r="178" spans="1:17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Q178" s="4"/>
    </row>
    <row r="179" spans="1:17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Q179" s="4"/>
    </row>
    <row r="180" spans="1:17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Q180" s="4"/>
    </row>
    <row r="181" spans="1:17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Q181" s="4"/>
    </row>
    <row r="182" spans="1:17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Q182" s="4"/>
    </row>
    <row r="183" spans="1:17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Q183" s="4"/>
    </row>
    <row r="184" spans="1:17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Q184" s="4"/>
    </row>
    <row r="185" spans="1:17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Q185" s="4"/>
    </row>
    <row r="186" spans="1:17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Q186" s="4"/>
    </row>
    <row r="187" spans="1:17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Q187" s="4"/>
    </row>
    <row r="188" spans="1:17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Q188" s="4"/>
    </row>
    <row r="189" spans="1:17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Q189" s="4"/>
    </row>
    <row r="190" spans="1:17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Q190" s="4"/>
    </row>
    <row r="191" spans="1:17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Q191" s="4"/>
    </row>
    <row r="192" spans="1:17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Q192" s="4"/>
    </row>
    <row r="193" spans="1:17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Q193" s="4"/>
    </row>
    <row r="194" spans="1:17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Q194" s="4"/>
    </row>
    <row r="195" spans="1:17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Q195" s="4"/>
    </row>
    <row r="196" spans="1:17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Q196" s="4"/>
    </row>
    <row r="197" spans="1:17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Q197" s="4"/>
    </row>
    <row r="198" spans="1:17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Q198" s="4"/>
    </row>
    <row r="199" spans="1:17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Q199" s="4"/>
    </row>
    <row r="200" spans="1:17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Q200" s="4"/>
    </row>
    <row r="201" spans="1:17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Q201" s="4"/>
    </row>
    <row r="202" spans="1:17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Q202" s="4"/>
    </row>
    <row r="203" spans="1:17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Q203" s="4"/>
    </row>
    <row r="204" spans="1:17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Q204" s="4"/>
    </row>
    <row r="205" spans="1:17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Q205" s="4"/>
    </row>
    <row r="206" spans="1:17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Q206" s="4"/>
    </row>
    <row r="207" spans="1:17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Q207" s="4"/>
    </row>
    <row r="208" spans="1:17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Q208" s="4"/>
    </row>
    <row r="209" spans="1:17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Q209" s="4"/>
    </row>
    <row r="210" spans="1:17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Q210" s="4"/>
    </row>
    <row r="211" spans="1:17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Q211" s="4"/>
    </row>
    <row r="212" spans="1:17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Q212" s="4"/>
    </row>
    <row r="213" spans="1:17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Q213" s="4"/>
    </row>
    <row r="214" spans="1:17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Q214" s="4"/>
    </row>
    <row r="215" spans="1:17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Q215" s="4"/>
    </row>
    <row r="216" spans="1:17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Q216" s="4"/>
    </row>
    <row r="217" spans="1:17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Q217" s="4"/>
    </row>
    <row r="218" spans="1:17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Q218" s="4"/>
    </row>
    <row r="219" spans="1:17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Q219" s="4"/>
    </row>
    <row r="220" spans="1:17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Q220" s="4"/>
    </row>
    <row r="221" spans="1:17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Q221" s="4"/>
    </row>
    <row r="222" spans="1:17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Q222" s="4"/>
    </row>
    <row r="223" spans="1:17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Q223" s="4"/>
    </row>
    <row r="224" spans="1:17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Q224" s="4"/>
    </row>
    <row r="225" spans="1:17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Q225" s="4"/>
    </row>
    <row r="226" spans="1:17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Q226" s="4"/>
    </row>
    <row r="227" spans="1:17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Q227" s="4"/>
    </row>
    <row r="228" spans="1:17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Q228" s="4"/>
    </row>
    <row r="229" spans="1:17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Q229" s="4"/>
    </row>
    <row r="230" spans="1:17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Q230" s="4"/>
    </row>
    <row r="231" spans="1:17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Q231" s="4"/>
    </row>
    <row r="232" spans="1:17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Q232" s="4"/>
    </row>
    <row r="233" spans="1:17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Q233" s="4"/>
    </row>
    <row r="234" spans="1:17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Q234" s="4"/>
    </row>
    <row r="235" spans="1:17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Q235" s="4"/>
    </row>
    <row r="236" spans="1:17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Q236" s="4"/>
    </row>
    <row r="237" spans="1:17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Q237" s="4"/>
    </row>
    <row r="238" spans="1:17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Q238" s="4"/>
    </row>
    <row r="239" spans="1:17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Q239" s="4"/>
    </row>
    <row r="240" spans="1:17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Q240" s="4"/>
    </row>
    <row r="241" spans="1:17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Q241" s="4"/>
    </row>
    <row r="242" spans="1:17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Q242" s="4"/>
    </row>
    <row r="243" spans="1:17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Q243" s="4"/>
    </row>
    <row r="244" spans="1:17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Q244" s="4"/>
    </row>
    <row r="245" spans="1:17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Q245" s="4"/>
    </row>
    <row r="246" spans="1:17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Q246" s="4"/>
    </row>
    <row r="247" spans="1:17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Q247" s="4"/>
    </row>
    <row r="248" spans="1:17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Q248" s="4"/>
    </row>
    <row r="249" spans="1:17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Q249" s="4"/>
    </row>
    <row r="250" spans="1:17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Q250" s="4"/>
    </row>
    <row r="251" spans="1:17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Q251" s="4"/>
    </row>
    <row r="252" spans="1:17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Q252" s="4"/>
    </row>
    <row r="253" spans="1:17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Q253" s="4"/>
    </row>
    <row r="254" spans="1:17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Q254" s="4"/>
    </row>
    <row r="255" spans="1:17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Q255" s="4"/>
    </row>
    <row r="256" spans="1:17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Q256" s="4"/>
    </row>
    <row r="257" spans="1:17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Q257" s="4"/>
    </row>
    <row r="258" spans="1:17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Q258" s="4"/>
    </row>
    <row r="259" spans="1:17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Q259" s="4"/>
    </row>
    <row r="260" spans="1:17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Q260" s="4"/>
    </row>
    <row r="261" spans="1:17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Q261" s="4"/>
    </row>
    <row r="262" spans="1:17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Q262" s="4"/>
    </row>
    <row r="263" spans="1:17" ht="12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Q263" s="4"/>
    </row>
    <row r="264" spans="1:17" ht="12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Q264" s="4"/>
    </row>
    <row r="265" spans="1:17" ht="12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Q265" s="4"/>
    </row>
    <row r="266" spans="1:17" ht="12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Q266" s="4"/>
    </row>
    <row r="267" spans="1:17" ht="12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Q267" s="4"/>
    </row>
    <row r="268" spans="1:17" ht="12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Q268" s="4"/>
    </row>
    <row r="269" spans="1:17" ht="12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Q269" s="4"/>
    </row>
    <row r="270" spans="1:17" ht="12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Q270" s="4"/>
    </row>
    <row r="271" spans="1:17" ht="12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Q271" s="4"/>
    </row>
    <row r="272" spans="1:17" ht="12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Q272" s="4"/>
    </row>
    <row r="273" spans="1:17" ht="12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Q273" s="4"/>
    </row>
    <row r="274" spans="1:17" ht="12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Q274" s="4"/>
    </row>
    <row r="275" spans="1:17" ht="12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Q275" s="4"/>
    </row>
    <row r="276" spans="1:17" ht="12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Q276" s="4"/>
    </row>
    <row r="277" spans="1:17" ht="12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Q277" s="4"/>
    </row>
    <row r="278" spans="1:17" ht="12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Q278" s="4"/>
    </row>
    <row r="279" spans="1:17" ht="12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Q279" s="4"/>
    </row>
    <row r="280" spans="1:17" ht="12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Q280" s="4"/>
    </row>
    <row r="281" spans="1:17" ht="12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Q281" s="4"/>
    </row>
    <row r="282" spans="1:17" ht="12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Q282" s="4"/>
    </row>
    <row r="283" spans="1:17" ht="12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Q283" s="4"/>
    </row>
    <row r="284" spans="1:17" ht="12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Q284" s="4"/>
    </row>
    <row r="285" spans="1:17" ht="12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Q285" s="4"/>
    </row>
    <row r="286" spans="1:17" ht="12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Q286" s="4"/>
    </row>
    <row r="287" spans="1:17" ht="12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Q287" s="4"/>
    </row>
    <row r="288" spans="1:17" ht="12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Q288" s="4"/>
    </row>
    <row r="289" spans="1:17" ht="12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Q289" s="4"/>
    </row>
    <row r="290" spans="1:17" ht="12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Q290" s="4"/>
    </row>
    <row r="291" spans="1:17" ht="12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Q291" s="4"/>
    </row>
    <row r="292" spans="1:17" ht="12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Q292" s="4"/>
    </row>
    <row r="293" spans="1:17" ht="12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Q293" s="4"/>
    </row>
    <row r="294" spans="1:17" ht="12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Q294" s="4"/>
    </row>
    <row r="295" spans="1:17" ht="12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Q295" s="4"/>
    </row>
    <row r="296" spans="1:17" ht="12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Q296" s="4"/>
    </row>
    <row r="297" spans="1:17" ht="12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Q297" s="4"/>
    </row>
    <row r="298" spans="1:17" ht="12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Q298" s="4"/>
    </row>
    <row r="299" spans="1:17" ht="12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Q299" s="4"/>
    </row>
    <row r="300" spans="1:17" ht="12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Q300" s="4"/>
    </row>
    <row r="301" spans="1:17" ht="12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Q301" s="4"/>
    </row>
    <row r="302" spans="1:17" ht="12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Q302" s="4"/>
    </row>
    <row r="303" spans="1:17" ht="12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Q303" s="4"/>
    </row>
    <row r="304" spans="1:17" ht="12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Q304" s="4"/>
    </row>
    <row r="305" spans="1:17" ht="12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Q305" s="4"/>
    </row>
    <row r="306" spans="1:17" ht="12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Q306" s="4"/>
    </row>
    <row r="307" spans="1:17" ht="12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Q307" s="4"/>
    </row>
    <row r="308" spans="1:17" ht="12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Q308" s="4"/>
    </row>
    <row r="309" spans="1:17" ht="12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Q309" s="4"/>
    </row>
    <row r="310" spans="1:17" ht="12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Q310" s="4"/>
    </row>
    <row r="311" spans="1:17" ht="12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Q311" s="4"/>
    </row>
    <row r="312" spans="1:17" ht="12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Q312" s="4"/>
    </row>
    <row r="313" spans="1:17" ht="12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Q313" s="4"/>
    </row>
    <row r="314" spans="1:17" ht="12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Q314" s="4"/>
    </row>
    <row r="315" spans="1:17" ht="12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Q315" s="4"/>
    </row>
    <row r="316" spans="1:17" ht="12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Q316" s="4"/>
    </row>
    <row r="317" spans="1:17" ht="12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Q317" s="4"/>
    </row>
    <row r="318" spans="1:17" ht="12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Q318" s="4"/>
    </row>
    <row r="319" spans="1:17" ht="12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Q319" s="4"/>
    </row>
    <row r="320" spans="1:17" ht="12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Q320" s="4"/>
    </row>
    <row r="321" spans="1:17" ht="12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Q321" s="4"/>
    </row>
    <row r="322" spans="1:17" ht="12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Q322" s="4"/>
    </row>
    <row r="323" spans="1:17" ht="12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Q323" s="4"/>
    </row>
    <row r="324" spans="1:17" ht="12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Q324" s="4"/>
    </row>
    <row r="325" spans="1:17" ht="12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Q325" s="4"/>
    </row>
    <row r="326" spans="1:17" ht="12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Q326" s="4"/>
    </row>
    <row r="327" spans="1:17" ht="12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Q327" s="4"/>
    </row>
    <row r="328" spans="1:17" ht="12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Q328" s="4"/>
    </row>
    <row r="329" spans="1:17" ht="12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Q329" s="4"/>
    </row>
    <row r="330" spans="1:17" ht="12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Q330" s="4"/>
    </row>
    <row r="331" spans="1:17" ht="12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Q331" s="4"/>
    </row>
    <row r="332" spans="1:17" ht="12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Q332" s="4"/>
    </row>
    <row r="333" spans="1:17" ht="12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Q333" s="4"/>
    </row>
    <row r="334" spans="1:17" ht="12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Q334" s="4"/>
    </row>
    <row r="335" spans="1:17" ht="12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Q335" s="4"/>
    </row>
    <row r="336" spans="1:17" ht="12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Q336" s="4"/>
    </row>
    <row r="337" spans="1:17" ht="12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Q337" s="4"/>
    </row>
    <row r="338" spans="1:17" ht="12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Q338" s="4"/>
    </row>
    <row r="339" spans="1:17" ht="12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Q339" s="4"/>
    </row>
    <row r="340" spans="1:17" ht="12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Q340" s="4"/>
    </row>
    <row r="341" spans="1:17" ht="12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Q341" s="4"/>
    </row>
    <row r="342" spans="1:17" ht="12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Q342" s="4"/>
    </row>
    <row r="343" spans="1:17" ht="12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Q343" s="4"/>
    </row>
    <row r="344" spans="1:17" ht="12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Q344" s="4"/>
    </row>
    <row r="345" spans="1:17" ht="12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Q345" s="4"/>
    </row>
    <row r="346" spans="1:17" ht="12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Q346" s="4"/>
    </row>
    <row r="347" spans="1:17" ht="12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Q347" s="4"/>
    </row>
    <row r="348" spans="1:17" ht="12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Q348" s="4"/>
    </row>
    <row r="349" spans="1:17" ht="12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Q349" s="4"/>
    </row>
    <row r="350" spans="1:17" ht="12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Q350" s="4"/>
    </row>
    <row r="351" spans="1:17" ht="12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Q351" s="4"/>
    </row>
    <row r="352" spans="1:17" ht="12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Q352" s="4"/>
    </row>
    <row r="353" spans="1:17" ht="12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Q353" s="4"/>
    </row>
    <row r="354" spans="1:17" ht="12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Q354" s="4"/>
    </row>
    <row r="355" spans="1:17" ht="12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Q355" s="4"/>
    </row>
    <row r="356" spans="1:17" ht="12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Q356" s="4"/>
    </row>
    <row r="357" spans="1:17" ht="12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Q357" s="4"/>
    </row>
    <row r="358" spans="1:17" ht="12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Q358" s="4"/>
    </row>
    <row r="359" spans="1:17" ht="12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Q359" s="4"/>
    </row>
    <row r="360" spans="1:17" ht="12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Q360" s="4"/>
    </row>
    <row r="361" spans="1:17" ht="12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Q361" s="4"/>
    </row>
    <row r="362" spans="1:17" ht="12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Q362" s="4"/>
    </row>
    <row r="363" spans="1:17" ht="12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Q363" s="4"/>
    </row>
    <row r="364" spans="1:17" ht="12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Q364" s="4"/>
    </row>
    <row r="365" spans="1:17" ht="12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Q365" s="4"/>
    </row>
    <row r="366" spans="1:17" ht="12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Q366" s="4"/>
    </row>
    <row r="367" spans="1:17" ht="12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Q367" s="4"/>
    </row>
    <row r="368" spans="1:17" ht="12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Q368" s="4"/>
    </row>
    <row r="369" spans="1:17" ht="12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Q369" s="4"/>
    </row>
    <row r="370" spans="1:17" ht="12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Q370" s="4"/>
    </row>
    <row r="371" spans="1:17" ht="12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Q371" s="4"/>
    </row>
    <row r="372" spans="1:17" ht="12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Q372" s="4"/>
    </row>
    <row r="373" spans="1:17" ht="12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Q373" s="4"/>
    </row>
    <row r="374" spans="1:17" ht="12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Q374" s="4"/>
    </row>
    <row r="375" spans="1:17" ht="12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Q375" s="4"/>
    </row>
    <row r="376" spans="1:17" ht="12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Q376" s="4"/>
    </row>
    <row r="377" spans="1:17" ht="12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Q377" s="4"/>
    </row>
    <row r="378" spans="1:17" ht="12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Q378" s="4"/>
    </row>
    <row r="379" spans="1:17" ht="12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Q379" s="4"/>
    </row>
    <row r="380" spans="1:17" ht="12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Q380" s="4"/>
    </row>
    <row r="381" spans="1:17" ht="12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Q381" s="4"/>
    </row>
    <row r="382" spans="1:17" ht="12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Q382" s="4"/>
    </row>
    <row r="383" spans="1:17" ht="12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Q383" s="4"/>
    </row>
    <row r="384" spans="1:17" ht="12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Q384" s="4"/>
    </row>
    <row r="385" spans="1:17" ht="12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Q385" s="4"/>
    </row>
    <row r="386" spans="1:17" ht="12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Q386" s="4"/>
    </row>
    <row r="387" spans="1:17" ht="12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Q387" s="4"/>
    </row>
    <row r="388" spans="1:17" ht="12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Q388" s="4"/>
    </row>
    <row r="389" spans="1:17" ht="12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Q389" s="4"/>
    </row>
    <row r="390" spans="1:17" ht="12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Q390" s="4"/>
    </row>
    <row r="391" spans="1:17" ht="12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Q391" s="4"/>
    </row>
    <row r="392" spans="1:17" ht="12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Q392" s="4"/>
    </row>
    <row r="393" spans="1:17" ht="12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Q393" s="4"/>
    </row>
    <row r="394" spans="1:17" ht="12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Q394" s="4"/>
    </row>
    <row r="395" spans="1:17" ht="12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Q395" s="4"/>
    </row>
    <row r="396" spans="1:17" ht="12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Q396" s="4"/>
    </row>
    <row r="397" spans="1:17" ht="12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Q397" s="4"/>
    </row>
    <row r="398" spans="1:17" ht="12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Q398" s="4"/>
    </row>
    <row r="399" spans="1:17" ht="12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Q399" s="4"/>
    </row>
    <row r="400" spans="1:17" ht="12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Q400" s="4"/>
    </row>
    <row r="401" spans="1:17" ht="12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Q401" s="4"/>
    </row>
    <row r="402" spans="1:17" ht="12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Q402" s="4"/>
    </row>
    <row r="403" spans="1:17" ht="12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Q403" s="4"/>
    </row>
    <row r="404" spans="1:17" ht="12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Q404" s="4"/>
    </row>
    <row r="405" spans="1:17" ht="12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Q405" s="4"/>
    </row>
    <row r="406" spans="1:17" ht="12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Q406" s="4"/>
    </row>
    <row r="407" spans="1:17" ht="12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Q407" s="4"/>
    </row>
    <row r="408" spans="1:17" ht="12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Q408" s="4"/>
    </row>
    <row r="409" spans="1:17" ht="12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Q409" s="4"/>
    </row>
    <row r="410" spans="1:17" ht="12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Q410" s="4"/>
    </row>
    <row r="411" spans="1:17" ht="12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Q411" s="4"/>
    </row>
    <row r="412" spans="1:17" ht="12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Q412" s="4"/>
    </row>
    <row r="413" spans="1:17" ht="12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Q413" s="4"/>
    </row>
    <row r="414" spans="1:17" ht="12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Q414" s="4"/>
    </row>
    <row r="415" spans="1:17" ht="12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Q415" s="4"/>
    </row>
    <row r="416" spans="1:17" ht="12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Q416" s="4"/>
    </row>
    <row r="417" spans="1:17" ht="12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Q417" s="4"/>
    </row>
    <row r="418" spans="1:17" ht="12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Q418" s="4"/>
    </row>
    <row r="419" spans="1:17" ht="12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Q419" s="4"/>
    </row>
    <row r="420" spans="1:17" ht="12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Q420" s="4"/>
    </row>
    <row r="421" spans="1:17" ht="12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Q421" s="4"/>
    </row>
    <row r="422" spans="1:17" ht="12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Q422" s="4"/>
    </row>
    <row r="423" spans="1:17" ht="12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Q423" s="4"/>
    </row>
    <row r="424" spans="1:17" ht="12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Q424" s="4"/>
    </row>
    <row r="425" spans="1:17" ht="12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Q425" s="4"/>
    </row>
    <row r="426" spans="1:17" ht="12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Q426" s="4"/>
    </row>
    <row r="427" spans="1:17" ht="12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Q427" s="4"/>
    </row>
    <row r="428" spans="1:17" ht="12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Q428" s="4"/>
    </row>
    <row r="429" spans="1:17" ht="12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Q429" s="4"/>
    </row>
    <row r="430" spans="1:17" ht="12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Q430" s="4"/>
    </row>
    <row r="431" spans="1:17" ht="12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Q431" s="4"/>
    </row>
    <row r="432" spans="1:17" ht="12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Q432" s="4"/>
    </row>
    <row r="433" spans="1:17" ht="12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Q433" s="4"/>
    </row>
    <row r="434" spans="1:17" ht="12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Q434" s="4"/>
    </row>
    <row r="435" spans="1:17" ht="12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Q435" s="4"/>
    </row>
    <row r="436" spans="1:17" ht="12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Q436" s="4"/>
    </row>
    <row r="437" spans="1:17" ht="12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Q437" s="4"/>
    </row>
    <row r="438" spans="1:17" ht="12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Q438" s="4"/>
    </row>
    <row r="439" spans="1:17" ht="12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Q439" s="4"/>
    </row>
    <row r="440" spans="1:17" ht="12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Q440" s="4"/>
    </row>
    <row r="441" spans="1:17" ht="12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Q441" s="4"/>
    </row>
    <row r="442" spans="1:17" ht="12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Q442" s="4"/>
    </row>
    <row r="443" spans="1:17" ht="12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Q443" s="4"/>
    </row>
    <row r="444" spans="1:17" ht="12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Q444" s="4"/>
    </row>
    <row r="445" spans="1:17" ht="12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Q445" s="4"/>
    </row>
    <row r="446" spans="1:17" ht="12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Q446" s="4"/>
    </row>
    <row r="447" spans="1:17" ht="12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Q447" s="4"/>
    </row>
    <row r="448" spans="1:17" ht="12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Q448" s="4"/>
    </row>
    <row r="449" spans="1:17" ht="12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Q449" s="4"/>
    </row>
    <row r="450" spans="1:17" ht="12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Q450" s="4"/>
    </row>
    <row r="451" spans="1:17" ht="12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Q451" s="4"/>
    </row>
    <row r="452" spans="1:17" ht="12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Q452" s="4"/>
    </row>
    <row r="453" spans="1:17" ht="12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Q453" s="4"/>
    </row>
    <row r="454" spans="1:17" ht="12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Q454" s="4"/>
    </row>
    <row r="455" spans="1:17" ht="12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Q455" s="4"/>
    </row>
    <row r="456" spans="1:17" ht="12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Q456" s="4"/>
    </row>
    <row r="457" spans="1:17" ht="12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Q457" s="4"/>
    </row>
    <row r="458" spans="1:17" ht="12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Q458" s="4"/>
    </row>
    <row r="459" spans="1:17" ht="12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Q459" s="4"/>
    </row>
    <row r="460" spans="1:17" ht="12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Q460" s="4"/>
    </row>
    <row r="461" spans="1:17" ht="12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Q461" s="4"/>
    </row>
    <row r="462" spans="1:17" ht="12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Q462" s="4"/>
    </row>
    <row r="463" spans="1:17" ht="12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Q463" s="4"/>
    </row>
    <row r="464" spans="1:17" ht="12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Q464" s="4"/>
    </row>
    <row r="465" spans="1:17" ht="12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Q465" s="4"/>
    </row>
    <row r="466" spans="1:17" ht="12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Q466" s="4"/>
    </row>
    <row r="467" spans="1:17" ht="12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Q467" s="4"/>
    </row>
    <row r="468" spans="1:17" ht="12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Q468" s="4"/>
    </row>
    <row r="469" spans="1:17" ht="12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Q469" s="4"/>
    </row>
    <row r="470" spans="1:17" ht="12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Q470" s="4"/>
    </row>
    <row r="471" spans="1:17" ht="12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Q471" s="4"/>
    </row>
    <row r="472" spans="1:17" ht="12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Q472" s="4"/>
    </row>
    <row r="473" spans="1:17" ht="12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Q473" s="4"/>
    </row>
    <row r="474" spans="1:17" ht="12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Q474" s="4"/>
    </row>
    <row r="475" spans="1:17" ht="12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Q475" s="4"/>
    </row>
    <row r="476" spans="1:17" ht="12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Q476" s="4"/>
    </row>
    <row r="477" spans="1:17" ht="12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Q477" s="4"/>
    </row>
    <row r="478" spans="1:17" ht="12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Q478" s="4"/>
    </row>
    <row r="479" spans="1:17" ht="12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Q479" s="4"/>
    </row>
    <row r="480" spans="1:17" ht="12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Q480" s="4"/>
    </row>
    <row r="481" spans="1:17" ht="12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Q481" s="4"/>
    </row>
    <row r="482" spans="1:17" ht="12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Q482" s="4"/>
    </row>
    <row r="483" spans="1:17" ht="12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Q483" s="4"/>
    </row>
    <row r="484" spans="1:17" ht="12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Q484" s="4"/>
    </row>
    <row r="485" spans="1:17" ht="12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Q485" s="4"/>
    </row>
    <row r="486" spans="1:17" ht="12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Q486" s="4"/>
    </row>
    <row r="487" spans="1:17" ht="12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Q487" s="4"/>
    </row>
    <row r="488" spans="1:17" ht="12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Q488" s="4"/>
    </row>
    <row r="489" spans="1:17" ht="12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Q489" s="4"/>
    </row>
    <row r="490" spans="1:17" ht="12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Q490" s="4"/>
    </row>
    <row r="491" spans="1:17" ht="12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Q491" s="4"/>
    </row>
    <row r="492" spans="1:17" ht="12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Q492" s="4"/>
    </row>
    <row r="493" spans="1:17" ht="12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Q493" s="4"/>
    </row>
    <row r="494" spans="1:17" ht="12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Q494" s="4"/>
    </row>
    <row r="495" spans="1:17" ht="12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Q495" s="4"/>
    </row>
    <row r="496" spans="1:17" ht="12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Q496" s="4"/>
    </row>
    <row r="497" spans="1:17" ht="12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Q497" s="4"/>
    </row>
    <row r="498" spans="1:17" ht="12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Q498" s="4"/>
    </row>
    <row r="499" spans="1:17" ht="12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Q499" s="4"/>
    </row>
    <row r="500" spans="1:17" ht="12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Q500" s="4"/>
    </row>
    <row r="501" spans="1:17" ht="12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Q501" s="4"/>
    </row>
    <row r="502" spans="1:17" ht="12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Q502" s="4"/>
    </row>
    <row r="503" spans="1:17" ht="12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Q503" s="4"/>
    </row>
    <row r="504" spans="1:17" ht="12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Q504" s="4"/>
    </row>
    <row r="505" spans="1:17" ht="12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Q505" s="4"/>
    </row>
    <row r="506" spans="1:17" ht="12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Q506" s="4"/>
    </row>
    <row r="507" spans="1:17" ht="12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Q507" s="4"/>
    </row>
    <row r="508" spans="1:17" ht="12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Q508" s="4"/>
    </row>
    <row r="509" spans="1:17" ht="12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Q509" s="4"/>
    </row>
    <row r="510" spans="1:17" ht="12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Q510" s="4"/>
    </row>
    <row r="511" spans="1:17" ht="12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Q511" s="4"/>
    </row>
    <row r="512" spans="1:17" ht="12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Q512" s="4"/>
    </row>
    <row r="513" spans="1:17" ht="12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Q513" s="4"/>
    </row>
    <row r="514" spans="1:17" ht="12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Q514" s="4"/>
    </row>
    <row r="515" spans="1:17" ht="12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Q515" s="4"/>
    </row>
    <row r="516" spans="1:17" ht="12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Q516" s="4"/>
    </row>
    <row r="517" spans="1:17" ht="12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Q517" s="4"/>
    </row>
    <row r="518" spans="1:17" ht="12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Q518" s="4"/>
    </row>
    <row r="519" spans="1:17" ht="12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Q519" s="4"/>
    </row>
    <row r="520" spans="1:17" ht="12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Q520" s="4"/>
    </row>
    <row r="521" spans="1:17" ht="12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Q521" s="4"/>
    </row>
    <row r="522" spans="1:17" ht="12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Q522" s="4"/>
    </row>
    <row r="523" spans="1:17" ht="12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Q523" s="4"/>
    </row>
    <row r="524" spans="1:17" ht="12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Q524" s="4"/>
    </row>
    <row r="525" spans="1:17" ht="12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Q525" s="4"/>
    </row>
    <row r="526" spans="1:17" ht="12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Q526" s="4"/>
    </row>
    <row r="527" spans="1:17" ht="12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Q527" s="4"/>
    </row>
    <row r="528" spans="1:17" ht="12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Q528" s="4"/>
    </row>
    <row r="529" spans="1:17" ht="12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Q529" s="4"/>
    </row>
    <row r="530" spans="1:17" ht="12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Q530" s="4"/>
    </row>
    <row r="531" spans="1:17" ht="12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Q531" s="4"/>
    </row>
    <row r="532" spans="1:17" ht="12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Q532" s="4"/>
    </row>
    <row r="533" spans="1:17" ht="12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Q533" s="4"/>
    </row>
    <row r="534" spans="1:17" ht="12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Q534" s="4"/>
    </row>
    <row r="535" spans="1:17" ht="12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Q535" s="4"/>
    </row>
    <row r="536" spans="1:17" ht="12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Q536" s="4"/>
    </row>
    <row r="537" spans="1:17" ht="12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Q537" s="4"/>
    </row>
    <row r="538" spans="1:17" ht="12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Q538" s="4"/>
    </row>
    <row r="539" spans="1:17" ht="12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Q539" s="4"/>
    </row>
    <row r="540" spans="1:17" ht="12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Q540" s="4"/>
    </row>
    <row r="541" spans="1:17" ht="12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Q541" s="4"/>
    </row>
    <row r="542" spans="1:17" ht="12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Q542" s="4"/>
    </row>
    <row r="543" spans="1:17" ht="12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Q543" s="4"/>
    </row>
    <row r="544" spans="1:17" ht="12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Q544" s="4"/>
    </row>
    <row r="545" spans="1:17" ht="12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Q545" s="4"/>
    </row>
    <row r="546" spans="1:17" ht="12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Q546" s="4"/>
    </row>
    <row r="547" spans="1:17" ht="12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Q547" s="4"/>
    </row>
    <row r="548" spans="1:17" ht="12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Q548" s="4"/>
    </row>
    <row r="549" spans="1:17" ht="12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Q549" s="4"/>
    </row>
    <row r="550" spans="1:17" ht="12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Q550" s="4"/>
    </row>
    <row r="551" spans="1:17" ht="12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Q551" s="4"/>
    </row>
    <row r="552" spans="1:17" ht="12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Q552" s="4"/>
    </row>
    <row r="553" spans="1:17" ht="12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Q553" s="4"/>
    </row>
    <row r="554" spans="1:17" ht="12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Q554" s="4"/>
    </row>
    <row r="555" spans="1:17" ht="12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Q555" s="4"/>
    </row>
    <row r="556" spans="1:17" ht="12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Q556" s="4"/>
    </row>
    <row r="557" spans="1:17" ht="12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Q557" s="4"/>
    </row>
    <row r="558" spans="1:17" ht="12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Q558" s="4"/>
    </row>
    <row r="559" spans="1:17" ht="12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Q559" s="4"/>
    </row>
    <row r="560" spans="1:17" ht="12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Q560" s="4"/>
    </row>
    <row r="561" spans="1:17" ht="12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Q561" s="4"/>
    </row>
    <row r="562" spans="1:17" ht="12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Q562" s="4"/>
    </row>
    <row r="563" spans="1:17" ht="12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Q563" s="4"/>
    </row>
    <row r="564" spans="1:17" ht="12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Q564" s="4"/>
    </row>
    <row r="565" spans="1:17" ht="12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Q565" s="4"/>
    </row>
    <row r="566" spans="1:17" ht="12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Q566" s="4"/>
    </row>
    <row r="567" spans="1:17" ht="12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Q567" s="4"/>
    </row>
    <row r="568" spans="1:17" ht="12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Q568" s="4"/>
    </row>
    <row r="569" spans="1:17" ht="12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Q569" s="4"/>
    </row>
    <row r="570" spans="1:17" ht="12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Q570" s="4"/>
    </row>
    <row r="571" spans="1:17" ht="12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Q571" s="4"/>
    </row>
    <row r="572" spans="1:17" ht="12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Q572" s="4"/>
    </row>
    <row r="573" spans="1:17" ht="12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Q573" s="4"/>
    </row>
    <row r="574" spans="1:17" ht="12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Q574" s="4"/>
    </row>
    <row r="575" spans="1:17" ht="12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Q575" s="4"/>
    </row>
    <row r="576" spans="1:17" ht="12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Q576" s="4"/>
    </row>
    <row r="577" spans="1:17" ht="12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Q577" s="4"/>
    </row>
    <row r="578" spans="1:17" ht="12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Q578" s="4"/>
    </row>
    <row r="579" spans="1:17" ht="12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Q579" s="4"/>
    </row>
    <row r="580" spans="1:17" ht="12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Q580" s="4"/>
    </row>
    <row r="581" spans="1:17" ht="12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Q581" s="4"/>
    </row>
    <row r="582" spans="1:17" ht="12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Q582" s="4"/>
    </row>
    <row r="583" spans="1:17" ht="12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Q583" s="4"/>
    </row>
    <row r="584" spans="1:17" ht="12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Q584" s="4"/>
    </row>
    <row r="585" spans="1:17" ht="12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Q585" s="4"/>
    </row>
    <row r="586" spans="1:17" ht="12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Q586" s="4"/>
    </row>
    <row r="587" spans="1:17" ht="12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Q587" s="4"/>
    </row>
    <row r="588" spans="1:17" ht="12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Q588" s="4"/>
    </row>
    <row r="589" spans="1:17" ht="12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Q589" s="4"/>
    </row>
    <row r="590" spans="1:17" ht="12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Q590" s="4"/>
    </row>
    <row r="591" spans="1:17" ht="12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Q591" s="4"/>
    </row>
    <row r="592" spans="1:17" ht="12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Q592" s="4"/>
    </row>
    <row r="593" spans="1:17" ht="12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Q593" s="4"/>
    </row>
    <row r="594" spans="1:17" ht="12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Q594" s="4"/>
    </row>
    <row r="595" spans="1:17" ht="12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Q595" s="4"/>
    </row>
    <row r="596" spans="1:17" ht="12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Q596" s="4"/>
    </row>
    <row r="597" spans="1:17" ht="12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Q597" s="4"/>
    </row>
    <row r="598" spans="1:17" ht="12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Q598" s="4"/>
    </row>
    <row r="599" spans="1:17" ht="12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Q599" s="4"/>
    </row>
    <row r="600" spans="1:17" ht="12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Q600" s="4"/>
    </row>
    <row r="601" spans="1:17" ht="12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Q601" s="4"/>
    </row>
    <row r="602" spans="1:17" ht="12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Q602" s="4"/>
    </row>
    <row r="603" spans="1:17" ht="12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Q603" s="4"/>
    </row>
    <row r="604" spans="1:17" ht="12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Q604" s="4"/>
    </row>
    <row r="605" spans="1:17" ht="12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Q605" s="4"/>
    </row>
    <row r="606" spans="1:17" ht="12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Q606" s="4"/>
    </row>
    <row r="607" spans="1:17" ht="12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Q607" s="4"/>
    </row>
    <row r="608" spans="1:17" ht="12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Q608" s="4"/>
    </row>
    <row r="609" spans="1:17" ht="12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Q609" s="4"/>
    </row>
    <row r="610" spans="1:17" ht="12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Q610" s="4"/>
    </row>
    <row r="611" spans="1:17" ht="12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Q611" s="4"/>
    </row>
    <row r="612" spans="1:17" ht="12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Q612" s="4"/>
    </row>
    <row r="613" spans="1:17" ht="12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Q613" s="4"/>
    </row>
    <row r="614" spans="1:17" ht="12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Q614" s="4"/>
    </row>
    <row r="615" spans="1:17" ht="12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Q615" s="4"/>
    </row>
    <row r="616" spans="1:17" ht="12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Q616" s="4"/>
    </row>
    <row r="617" spans="1:17" ht="12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Q617" s="4"/>
    </row>
    <row r="618" spans="1:17" ht="12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Q618" s="4"/>
    </row>
    <row r="619" spans="1:17" ht="12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Q619" s="4"/>
    </row>
    <row r="620" spans="1:17" ht="12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Q620" s="4"/>
    </row>
    <row r="621" spans="1:17" ht="12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Q621" s="4"/>
    </row>
    <row r="622" spans="1:17" ht="12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Q622" s="4"/>
    </row>
    <row r="623" spans="1:17" ht="12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Q623" s="4"/>
    </row>
    <row r="624" spans="1:17" ht="12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Q624" s="4"/>
    </row>
    <row r="625" spans="1:17" ht="12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Q625" s="4"/>
    </row>
    <row r="626" spans="1:17" ht="12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Q626" s="4"/>
    </row>
    <row r="627" spans="1:17" ht="12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Q627" s="4"/>
    </row>
    <row r="628" spans="1:17" ht="12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Q628" s="4"/>
    </row>
    <row r="629" spans="1:17" ht="12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Q629" s="4"/>
    </row>
    <row r="630" spans="1:17" ht="12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Q630" s="4"/>
    </row>
    <row r="631" spans="1:17" ht="12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Q631" s="4"/>
    </row>
    <row r="632" spans="1:17" ht="12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Q632" s="4"/>
    </row>
    <row r="633" spans="1:17" ht="12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Q633" s="4"/>
    </row>
    <row r="634" spans="1:17" ht="12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Q634" s="4"/>
    </row>
    <row r="635" spans="1:17" ht="12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Q635" s="4"/>
    </row>
    <row r="636" spans="1:17" ht="12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Q636" s="4"/>
    </row>
    <row r="637" spans="1:17" ht="12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Q637" s="4"/>
    </row>
    <row r="638" spans="1:17" ht="12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Q638" s="4"/>
    </row>
    <row r="639" spans="1:17" ht="12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Q639" s="4"/>
    </row>
    <row r="640" spans="1:17" ht="12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Q640" s="4"/>
    </row>
    <row r="641" spans="1:17" ht="12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Q641" s="4"/>
    </row>
    <row r="642" spans="1:17" ht="12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Q642" s="4"/>
    </row>
    <row r="643" spans="1:17" ht="12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Q643" s="4"/>
    </row>
    <row r="644" spans="1:17" ht="12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Q644" s="4"/>
    </row>
    <row r="645" spans="1:17" ht="12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Q645" s="4"/>
    </row>
    <row r="646" spans="1:17" ht="12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Q646" s="4"/>
    </row>
    <row r="647" spans="1:17" ht="12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Q647" s="4"/>
    </row>
    <row r="648" spans="1:17" ht="12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Q648" s="4"/>
    </row>
    <row r="649" spans="1:17" ht="12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Q649" s="4"/>
    </row>
    <row r="650" spans="1:17" ht="12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Q650" s="4"/>
    </row>
    <row r="651" spans="1:17" ht="12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Q651" s="4"/>
    </row>
    <row r="652" spans="1:17" ht="12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Q652" s="4"/>
    </row>
    <row r="653" spans="1:17" ht="12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Q653" s="4"/>
    </row>
    <row r="654" spans="1:17" ht="12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Q654" s="4"/>
    </row>
    <row r="655" spans="1:17" ht="12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Q655" s="4"/>
    </row>
    <row r="656" spans="1:17" ht="12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Q656" s="4"/>
    </row>
    <row r="657" spans="1:17" ht="12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Q657" s="4"/>
    </row>
    <row r="658" spans="1:17" ht="12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Q658" s="4"/>
    </row>
    <row r="659" spans="1:17" ht="12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Q659" s="4"/>
    </row>
    <row r="660" spans="1:17" ht="12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Q660" s="4"/>
    </row>
    <row r="661" spans="1:17" ht="12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Q661" s="4"/>
    </row>
    <row r="662" spans="1:17" ht="12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Q662" s="4"/>
    </row>
    <row r="663" spans="1:17" ht="12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Q663" s="4"/>
    </row>
    <row r="664" spans="1:17" ht="12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Q664" s="4"/>
    </row>
    <row r="665" spans="1:17" ht="12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Q665" s="4"/>
    </row>
    <row r="666" spans="1:17" ht="12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Q666" s="4"/>
    </row>
    <row r="667" spans="1:17" ht="12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Q667" s="4"/>
    </row>
    <row r="668" spans="1:17" ht="12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Q668" s="4"/>
    </row>
    <row r="669" spans="1:17" ht="12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Q669" s="4"/>
    </row>
    <row r="670" spans="1:17" ht="12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Q670" s="4"/>
    </row>
    <row r="671" spans="1:17" ht="12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Q671" s="4"/>
    </row>
    <row r="672" spans="1:17" ht="12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Q672" s="4"/>
    </row>
    <row r="673" spans="1:17" ht="12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Q673" s="4"/>
    </row>
    <row r="674" spans="1:17" ht="12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Q674" s="4"/>
    </row>
    <row r="675" spans="1:17" ht="12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Q675" s="4"/>
    </row>
    <row r="676" spans="1:17" ht="12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Q676" s="4"/>
    </row>
    <row r="677" spans="1:17" ht="12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Q677" s="4"/>
    </row>
    <row r="678" spans="1:17" ht="12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Q678" s="4"/>
    </row>
    <row r="679" spans="1:17" ht="12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Q679" s="4"/>
    </row>
    <row r="680" spans="1:17" ht="12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Q680" s="4"/>
    </row>
    <row r="681" spans="1:17" ht="12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Q681" s="4"/>
    </row>
    <row r="682" spans="1:17" ht="12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Q682" s="4"/>
    </row>
    <row r="683" spans="1:17" ht="12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Q683" s="4"/>
    </row>
    <row r="684" spans="1:17" ht="12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Q684" s="4"/>
    </row>
    <row r="685" spans="1:17" ht="12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Q685" s="4"/>
    </row>
    <row r="686" spans="1:17" ht="12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Q686" s="4"/>
    </row>
    <row r="687" spans="1:17" ht="12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Q687" s="4"/>
    </row>
    <row r="688" spans="1:17" ht="12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Q688" s="4"/>
    </row>
    <row r="689" spans="1:17" ht="12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Q689" s="4"/>
    </row>
    <row r="690" spans="1:17" ht="12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Q690" s="4"/>
    </row>
    <row r="691" spans="1:17" ht="12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Q691" s="4"/>
    </row>
    <row r="692" spans="1:17" ht="12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Q692" s="4"/>
    </row>
    <row r="693" spans="1:17" ht="12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Q693" s="4"/>
    </row>
    <row r="694" spans="1:17" ht="12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Q694" s="4"/>
    </row>
    <row r="695" spans="1:17" ht="12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Q695" s="4"/>
    </row>
    <row r="696" spans="1:17" ht="12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Q696" s="4"/>
    </row>
    <row r="697" spans="1:17" ht="12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Q697" s="4"/>
    </row>
    <row r="698" spans="1:17" ht="12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Q698" s="4"/>
    </row>
    <row r="699" spans="1:17" ht="12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Q699" s="4"/>
    </row>
    <row r="700" spans="1:17" ht="12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Q700" s="4"/>
    </row>
    <row r="701" spans="1:17" ht="12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Q701" s="4"/>
    </row>
    <row r="702" spans="1:17" ht="12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Q702" s="4"/>
    </row>
    <row r="703" spans="1:17" ht="12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Q703" s="4"/>
    </row>
    <row r="704" spans="1:17" ht="12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Q704" s="4"/>
    </row>
    <row r="705" spans="1:17" ht="12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Q705" s="4"/>
    </row>
    <row r="706" spans="1:17" ht="12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Q706" s="4"/>
    </row>
    <row r="707" spans="1:17" ht="12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Q707" s="4"/>
    </row>
    <row r="708" spans="1:17" ht="12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Q708" s="4"/>
    </row>
    <row r="709" spans="1:17" ht="12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Q709" s="4"/>
    </row>
    <row r="710" spans="1:17" ht="12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Q710" s="4"/>
    </row>
    <row r="711" spans="1:17" ht="12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Q711" s="4"/>
    </row>
    <row r="712" spans="1:17" ht="12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Q712" s="4"/>
    </row>
    <row r="713" spans="1:17" ht="12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Q713" s="4"/>
    </row>
    <row r="714" spans="1:17" ht="12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Q714" s="4"/>
    </row>
    <row r="715" spans="1:17" ht="12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Q715" s="4"/>
    </row>
    <row r="716" spans="1:17" ht="12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Q716" s="4"/>
    </row>
    <row r="717" spans="1:17" ht="12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Q717" s="4"/>
    </row>
    <row r="718" spans="1:17" ht="12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Q718" s="4"/>
    </row>
    <row r="719" spans="1:17" ht="12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Q719" s="4"/>
    </row>
    <row r="720" spans="1:17" ht="12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Q720" s="4"/>
    </row>
    <row r="721" spans="1:17" ht="12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Q721" s="4"/>
    </row>
    <row r="722" spans="1:17" ht="12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Q722" s="4"/>
    </row>
    <row r="723" spans="1:17" ht="12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Q723" s="4"/>
    </row>
    <row r="724" spans="1:17" ht="12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Q724" s="4"/>
    </row>
    <row r="725" spans="1:17" ht="12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Q725" s="4"/>
    </row>
    <row r="726" spans="1:17" ht="12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Q726" s="4"/>
    </row>
    <row r="727" spans="1:17" ht="12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Q727" s="4"/>
    </row>
    <row r="728" spans="1:17" ht="12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Q728" s="4"/>
    </row>
    <row r="729" spans="1:17" ht="12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Q729" s="4"/>
    </row>
    <row r="730" spans="1:17" ht="12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Q730" s="4"/>
    </row>
    <row r="731" spans="1:17" ht="12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Q731" s="4"/>
    </row>
    <row r="732" spans="1:17" ht="12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Q732" s="4"/>
    </row>
    <row r="733" spans="1:17" ht="12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Q733" s="4"/>
    </row>
    <row r="734" spans="1:17" ht="12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Q734" s="4"/>
    </row>
    <row r="735" spans="1:17" ht="12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Q735" s="4"/>
    </row>
    <row r="736" spans="1:17" ht="12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Q736" s="4"/>
    </row>
    <row r="737" spans="1:17" ht="12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Q737" s="4"/>
    </row>
    <row r="738" spans="1:17" ht="12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Q738" s="4"/>
    </row>
    <row r="739" spans="1:17" ht="12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Q739" s="4"/>
    </row>
    <row r="740" spans="1:17" ht="12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Q740" s="4"/>
    </row>
    <row r="741" spans="1:17" ht="12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Q741" s="4"/>
    </row>
    <row r="742" spans="1:17" ht="12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Q742" s="4"/>
    </row>
    <row r="743" spans="1:17" ht="12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Q743" s="4"/>
    </row>
    <row r="744" spans="1:17" ht="12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Q744" s="4"/>
    </row>
    <row r="745" spans="1:17" ht="12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Q745" s="4"/>
    </row>
    <row r="746" spans="1:17" ht="12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Q746" s="4"/>
    </row>
    <row r="747" spans="1:17" ht="12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Q747" s="4"/>
    </row>
    <row r="748" spans="1:17" ht="12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Q748" s="4"/>
    </row>
    <row r="749" spans="1:17" ht="12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Q749" s="4"/>
    </row>
    <row r="750" spans="1:17" ht="12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Q750" s="4"/>
    </row>
    <row r="751" spans="1:17" ht="12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Q751" s="4"/>
    </row>
    <row r="752" spans="1:17" ht="12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Q752" s="4"/>
    </row>
    <row r="753" spans="1:17" ht="12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Q753" s="4"/>
    </row>
    <row r="754" spans="1:17" ht="12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Q754" s="4"/>
    </row>
    <row r="755" spans="1:17" ht="12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Q755" s="4"/>
    </row>
    <row r="756" spans="1:17" ht="12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Q756" s="4"/>
    </row>
    <row r="757" spans="1:17" ht="12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Q757" s="4"/>
    </row>
    <row r="758" spans="1:17" ht="12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Q758" s="4"/>
    </row>
    <row r="759" spans="1:17" ht="12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Q759" s="4"/>
    </row>
    <row r="760" spans="1:17" ht="12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Q760" s="4"/>
    </row>
    <row r="761" spans="1:17" ht="12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Q761" s="4"/>
    </row>
    <row r="762" spans="1:17" ht="12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Q762" s="4"/>
    </row>
    <row r="763" spans="1:17" ht="12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Q763" s="4"/>
    </row>
    <row r="764" spans="1:17" ht="12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Q764" s="4"/>
    </row>
    <row r="765" spans="1:17" ht="12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Q765" s="4"/>
    </row>
    <row r="766" spans="1:17" ht="12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Q766" s="4"/>
    </row>
    <row r="767" spans="1:17" ht="12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Q767" s="4"/>
    </row>
    <row r="768" spans="1:17" ht="12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Q768" s="4"/>
    </row>
    <row r="769" spans="1:17" ht="12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Q769" s="4"/>
    </row>
    <row r="770" spans="1:17" ht="12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Q770" s="4"/>
    </row>
    <row r="771" spans="1:17" ht="12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Q771" s="4"/>
    </row>
    <row r="772" spans="1:17" ht="12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Q772" s="4"/>
    </row>
    <row r="773" spans="1:17" ht="12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Q773" s="4"/>
    </row>
    <row r="774" spans="1:17" ht="12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Q774" s="4"/>
    </row>
    <row r="775" spans="1:17" ht="12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Q775" s="4"/>
    </row>
    <row r="776" spans="1:17" ht="12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Q776" s="4"/>
    </row>
    <row r="777" spans="1:17" ht="12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Q777" s="4"/>
    </row>
    <row r="778" spans="1:17" ht="12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Q778" s="4"/>
    </row>
    <row r="779" spans="1:17" ht="12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Q779" s="4"/>
    </row>
    <row r="780" spans="1:17" ht="12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Q780" s="4"/>
    </row>
    <row r="781" spans="1:17" ht="12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Q781" s="4"/>
    </row>
    <row r="782" spans="1:17" ht="12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Q782" s="4"/>
    </row>
    <row r="783" spans="1:17" ht="12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Q783" s="4"/>
    </row>
    <row r="784" spans="1:17" ht="12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Q784" s="4"/>
    </row>
    <row r="785" spans="1:17" ht="12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Q785" s="4"/>
    </row>
    <row r="786" spans="1:17" ht="12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Q786" s="4"/>
    </row>
    <row r="787" spans="1:17" ht="12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Q787" s="4"/>
    </row>
    <row r="788" spans="1:17" ht="12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Q788" s="4"/>
    </row>
    <row r="789" spans="1:17" ht="12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Q789" s="4"/>
    </row>
    <row r="790" spans="1:17" ht="12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Q790" s="4"/>
    </row>
    <row r="791" spans="1:17" ht="12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Q791" s="4"/>
    </row>
    <row r="792" spans="1:17" ht="12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Q792" s="4"/>
    </row>
    <row r="793" spans="1:17" ht="12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Q793" s="4"/>
    </row>
    <row r="794" spans="1:17" ht="12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Q794" s="4"/>
    </row>
    <row r="795" spans="1:17" ht="12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Q795" s="4"/>
    </row>
    <row r="796" spans="1:17" ht="12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Q796" s="4"/>
    </row>
    <row r="797" spans="1:17" ht="12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Q797" s="4"/>
    </row>
    <row r="798" spans="1:17" ht="12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Q798" s="4"/>
    </row>
    <row r="799" spans="1:17" ht="12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Q799" s="4"/>
    </row>
    <row r="800" spans="1:17" ht="12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Q800" s="4"/>
    </row>
    <row r="801" spans="1:17" ht="12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Q801" s="4"/>
    </row>
    <row r="802" spans="1:17" ht="12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Q802" s="4"/>
    </row>
    <row r="803" spans="1:17" ht="12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Q803" s="4"/>
    </row>
    <row r="804" spans="1:17" ht="12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Q804" s="4"/>
    </row>
    <row r="805" spans="1:17" ht="12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Q805" s="4"/>
    </row>
    <row r="806" spans="1:17" ht="12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Q806" s="4"/>
    </row>
    <row r="807" spans="1:17" ht="12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Q807" s="4"/>
    </row>
    <row r="808" spans="1:17" ht="12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Q808" s="4"/>
    </row>
    <row r="809" spans="1:17" ht="12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Q809" s="4"/>
    </row>
    <row r="810" spans="1:17" ht="12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Q810" s="4"/>
    </row>
    <row r="811" spans="1:17" ht="12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Q811" s="4"/>
    </row>
    <row r="812" spans="1:17" ht="12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Q812" s="4"/>
    </row>
    <row r="813" spans="1:17" ht="12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Q813" s="4"/>
    </row>
    <row r="814" spans="1:17" ht="12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Q814" s="4"/>
    </row>
    <row r="815" spans="1:17" ht="12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Q815" s="4"/>
    </row>
    <row r="816" spans="1:17" ht="12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Q816" s="4"/>
    </row>
    <row r="817" spans="1:17" ht="12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Q817" s="4"/>
    </row>
    <row r="818" spans="1:17" ht="12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Q818" s="4"/>
    </row>
    <row r="819" spans="1:17" ht="12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Q819" s="4"/>
    </row>
    <row r="820" spans="1:17" ht="12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Q820" s="4"/>
    </row>
    <row r="821" spans="1:17" ht="12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Q821" s="4"/>
    </row>
    <row r="822" spans="1:17" ht="12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Q822" s="4"/>
    </row>
    <row r="823" spans="1:17" ht="12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Q823" s="4"/>
    </row>
    <row r="824" spans="1:17" ht="12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Q824" s="4"/>
    </row>
    <row r="825" spans="1:17" ht="12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Q825" s="4"/>
    </row>
    <row r="826" spans="1:17" ht="12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Q826" s="4"/>
    </row>
    <row r="827" spans="1:17" ht="12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Q827" s="4"/>
    </row>
    <row r="828" spans="1:17" ht="12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Q828" s="4"/>
    </row>
    <row r="829" spans="1:17" ht="12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Q829" s="4"/>
    </row>
    <row r="830" spans="1:17" ht="12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Q830" s="4"/>
    </row>
    <row r="831" spans="1:17" ht="12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Q831" s="4"/>
    </row>
    <row r="832" spans="1:17" ht="12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Q832" s="4"/>
    </row>
    <row r="833" spans="1:17" ht="12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Q833" s="4"/>
    </row>
    <row r="834" spans="1:17" ht="12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Q834" s="4"/>
    </row>
    <row r="835" spans="1:17" ht="12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Q835" s="4"/>
    </row>
    <row r="836" spans="1:17" ht="12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Q836" s="4"/>
    </row>
    <row r="837" spans="1:17" ht="12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Q837" s="4"/>
    </row>
    <row r="838" spans="1:17" ht="12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Q838" s="4"/>
    </row>
    <row r="839" spans="1:17" ht="12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Q839" s="4"/>
    </row>
    <row r="840" spans="1:17" ht="12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Q840" s="4"/>
    </row>
    <row r="841" spans="1:17" ht="12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Q841" s="4"/>
    </row>
    <row r="842" spans="1:17" ht="12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Q842" s="4"/>
    </row>
    <row r="843" spans="1:17" ht="12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Q843" s="4"/>
    </row>
    <row r="844" spans="1:17" ht="12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Q844" s="4"/>
    </row>
    <row r="845" spans="1:17" ht="12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Q845" s="4"/>
    </row>
    <row r="846" spans="1:17" ht="12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Q846" s="4"/>
    </row>
    <row r="847" spans="1:17" ht="12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Q847" s="4"/>
    </row>
    <row r="848" spans="1:17" ht="12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Q848" s="4"/>
    </row>
    <row r="849" spans="1:17" ht="12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Q849" s="4"/>
    </row>
    <row r="850" spans="1:17" ht="12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Q850" s="4"/>
    </row>
    <row r="851" spans="1:17" ht="12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Q851" s="4"/>
    </row>
    <row r="852" spans="1:17" ht="12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Q852" s="4"/>
    </row>
    <row r="853" spans="1:17" ht="12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Q853" s="4"/>
    </row>
    <row r="854" spans="1:17" ht="12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Q854" s="4"/>
    </row>
    <row r="855" spans="1:17" ht="12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Q855" s="4"/>
    </row>
    <row r="856" spans="1:17" ht="12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Q856" s="4"/>
    </row>
    <row r="857" spans="1:17" ht="12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Q857" s="4"/>
    </row>
    <row r="858" spans="1:17" ht="12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Q858" s="4"/>
    </row>
    <row r="859" spans="1:17" ht="12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Q859" s="4"/>
    </row>
    <row r="860" spans="1:17" ht="12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Q860" s="4"/>
    </row>
    <row r="861" spans="1:17" ht="12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Q861" s="4"/>
    </row>
    <row r="862" spans="1:17" ht="12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Q862" s="4"/>
    </row>
    <row r="863" spans="1:17" ht="12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Q863" s="4"/>
    </row>
    <row r="864" spans="1:17" ht="12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Q864" s="4"/>
    </row>
    <row r="865" spans="1:17" ht="12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Q865" s="4"/>
    </row>
    <row r="866" spans="1:17" ht="12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Q866" s="4"/>
    </row>
    <row r="867" spans="1:17" ht="12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Q867" s="4"/>
    </row>
    <row r="868" spans="1:17" ht="12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Q868" s="4"/>
    </row>
    <row r="869" spans="1:17" ht="12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Q869" s="4"/>
    </row>
    <row r="870" spans="1:17" ht="12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Q870" s="4"/>
    </row>
    <row r="871" spans="1:17" ht="12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Q871" s="4"/>
    </row>
    <row r="872" spans="1:17" ht="12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Q872" s="4"/>
    </row>
    <row r="873" spans="1:17" ht="12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Q873" s="4"/>
    </row>
    <row r="874" spans="1:17" ht="12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Q874" s="4"/>
    </row>
    <row r="875" spans="1:17" ht="12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Q875" s="4"/>
    </row>
    <row r="876" spans="1:17" ht="12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Q876" s="4"/>
    </row>
    <row r="877" spans="1:17" ht="12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Q877" s="4"/>
    </row>
    <row r="878" spans="1:17" ht="12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Q878" s="4"/>
    </row>
    <row r="879" spans="1:17" ht="12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Q879" s="4"/>
    </row>
    <row r="880" spans="1:17" ht="12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Q880" s="4"/>
    </row>
    <row r="881" spans="1:17" ht="12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Q881" s="4"/>
    </row>
    <row r="882" spans="1:17" ht="12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Q882" s="4"/>
    </row>
    <row r="883" spans="1:17" ht="12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Q883" s="4"/>
    </row>
    <row r="884" spans="1:17" ht="12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Q884" s="4"/>
    </row>
    <row r="885" spans="1:17" ht="12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Q885" s="4"/>
    </row>
    <row r="886" spans="1:17" ht="12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Q886" s="4"/>
    </row>
    <row r="887" spans="1:17" ht="12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Q887" s="4"/>
    </row>
    <row r="888" spans="1:17" ht="12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Q888" s="4"/>
    </row>
    <row r="889" spans="1:17" ht="12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Q889" s="4"/>
    </row>
    <row r="890" spans="1:17" ht="12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Q890" s="4"/>
    </row>
    <row r="891" spans="1:17" ht="12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Q891" s="4"/>
    </row>
    <row r="892" spans="1:17" ht="12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Q892" s="4"/>
    </row>
    <row r="893" spans="1:17" ht="12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Q893" s="4"/>
    </row>
    <row r="894" spans="1:17" ht="12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Q894" s="4"/>
    </row>
    <row r="895" spans="1:17" ht="12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Q895" s="4"/>
    </row>
    <row r="896" spans="1:17" ht="12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Q896" s="4"/>
    </row>
    <row r="897" spans="1:17" ht="12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Q897" s="4"/>
    </row>
    <row r="898" spans="1:17" ht="12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Q898" s="4"/>
    </row>
    <row r="899" spans="1:17" ht="12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Q899" s="4"/>
    </row>
    <row r="900" spans="1:17" ht="12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Q900" s="4"/>
    </row>
    <row r="901" spans="1:17" ht="12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Q901" s="4"/>
    </row>
    <row r="902" spans="1:17" ht="12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Q902" s="4"/>
    </row>
    <row r="903" spans="1:17" ht="12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Q903" s="4"/>
    </row>
    <row r="904" spans="1:17" ht="12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Q904" s="4"/>
    </row>
    <row r="905" spans="1:17" ht="12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Q905" s="4"/>
    </row>
    <row r="906" spans="1:17" ht="12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Q906" s="4"/>
    </row>
    <row r="907" spans="1:17" ht="12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Q907" s="4"/>
    </row>
    <row r="908" spans="1:17" ht="12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Q908" s="4"/>
    </row>
    <row r="909" spans="1:17" ht="12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Q909" s="4"/>
    </row>
    <row r="910" spans="1:17" ht="12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Q910" s="4"/>
    </row>
    <row r="911" spans="1:17" ht="12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Q911" s="4"/>
    </row>
    <row r="912" spans="1:17" ht="12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Q912" s="4"/>
    </row>
    <row r="913" spans="1:17" ht="12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Q913" s="4"/>
    </row>
    <row r="914" spans="1:17" ht="12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Q914" s="4"/>
    </row>
    <row r="915" spans="1:17" ht="12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Q915" s="4"/>
    </row>
    <row r="916" spans="1:17" ht="12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Q916" s="4"/>
    </row>
    <row r="917" spans="1:17" ht="12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Q917" s="4"/>
    </row>
    <row r="918" spans="1:17" ht="12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Q918" s="4"/>
    </row>
    <row r="919" spans="1:17" ht="12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Q919" s="4"/>
    </row>
    <row r="920" spans="1:17" ht="12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Q920" s="4"/>
    </row>
    <row r="921" spans="1:17" ht="12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Q921" s="4"/>
    </row>
    <row r="922" spans="1:17" ht="12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Q922" s="4"/>
    </row>
    <row r="923" spans="1:17" ht="12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Q923" s="4"/>
    </row>
    <row r="924" spans="1:17" ht="12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Q924" s="4"/>
    </row>
    <row r="925" spans="1:17" ht="12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Q925" s="4"/>
    </row>
    <row r="926" spans="1:17" ht="12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Q926" s="4"/>
    </row>
    <row r="927" spans="1:17" ht="12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Q927" s="4"/>
    </row>
    <row r="928" spans="1:17" ht="12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Q928" s="4"/>
    </row>
    <row r="929" spans="1:17" ht="12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Q929" s="4"/>
    </row>
    <row r="930" spans="1:17" ht="12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Q930" s="4"/>
    </row>
    <row r="931" spans="1:17" ht="12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Q931" s="4"/>
    </row>
    <row r="932" spans="1:17" ht="12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Q932" s="4"/>
    </row>
    <row r="933" spans="1:17" ht="12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Q933" s="4"/>
    </row>
    <row r="934" spans="1:17" ht="12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Q934" s="4"/>
    </row>
    <row r="935" spans="1:17" ht="12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Q935" s="4"/>
    </row>
    <row r="936" spans="1:17" ht="12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Q936" s="4"/>
    </row>
    <row r="937" spans="1:17" ht="12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Q937" s="4"/>
    </row>
    <row r="938" spans="1:17" ht="12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Q938" s="4"/>
    </row>
    <row r="939" spans="1:17" ht="12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Q939" s="4"/>
    </row>
    <row r="940" spans="1:17" ht="12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Q940" s="4"/>
    </row>
    <row r="941" spans="1:17" ht="12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Q941" s="4"/>
    </row>
    <row r="942" spans="1:17" ht="12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Q942" s="4"/>
    </row>
    <row r="943" spans="1:17" ht="12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Q943" s="4"/>
    </row>
    <row r="944" spans="1:17" ht="12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Q944" s="4"/>
    </row>
    <row r="945" spans="1:17" ht="12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Q945" s="4"/>
    </row>
    <row r="946" spans="1:17" ht="12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Q946" s="4"/>
    </row>
    <row r="947" spans="1:17" ht="12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Q947" s="4"/>
    </row>
    <row r="948" spans="1:17" ht="12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Q948" s="4"/>
    </row>
    <row r="949" spans="1:17" ht="12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Q949" s="4"/>
    </row>
    <row r="950" spans="1:17" ht="12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Q950" s="4"/>
    </row>
    <row r="951" spans="1:17" ht="12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Q951" s="4"/>
    </row>
    <row r="952" spans="1:17" ht="12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Q952" s="4"/>
    </row>
    <row r="953" spans="1:17" ht="12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Q953" s="4"/>
    </row>
    <row r="954" spans="1:17" ht="12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Q954" s="4"/>
    </row>
    <row r="955" spans="1:17" ht="12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Q955" s="4"/>
    </row>
    <row r="956" spans="1:17" ht="12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Q956" s="4"/>
    </row>
    <row r="957" spans="1:17" ht="12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Q957" s="4"/>
    </row>
    <row r="958" spans="1:17" ht="12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Q958" s="4"/>
    </row>
    <row r="959" spans="1:17" ht="12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Q959" s="4"/>
    </row>
    <row r="960" spans="1:17" ht="12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Q960" s="4"/>
    </row>
    <row r="961" spans="1:17" ht="12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Q961" s="4"/>
    </row>
    <row r="962" spans="1:17" ht="12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Q962" s="4"/>
    </row>
    <row r="963" spans="1:17" ht="12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Q963" s="4"/>
    </row>
    <row r="964" spans="1:17" ht="12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Q964" s="4"/>
    </row>
    <row r="965" spans="1:17" ht="12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Q965" s="4"/>
    </row>
    <row r="966" spans="1:17" ht="12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Q966" s="4"/>
    </row>
    <row r="967" spans="1:17" ht="12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Q967" s="4"/>
    </row>
    <row r="968" spans="1:17" ht="12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Q968" s="4"/>
    </row>
    <row r="969" spans="1:17" ht="12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Q969" s="4"/>
    </row>
    <row r="970" spans="1:17" ht="12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Q970" s="4"/>
    </row>
    <row r="971" spans="1:17" ht="12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Q971" s="4"/>
    </row>
    <row r="972" spans="1:17" ht="12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Q972" s="4"/>
    </row>
    <row r="973" spans="1:17" ht="12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Q973" s="4"/>
    </row>
    <row r="974" spans="1:17" ht="12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Q974" s="4"/>
    </row>
    <row r="975" spans="1:17" ht="12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Q975" s="4"/>
    </row>
    <row r="976" spans="1:17" ht="12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Q976" s="4"/>
    </row>
    <row r="977" spans="1:17" ht="12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Q977" s="4"/>
    </row>
    <row r="978" spans="1:17" ht="12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Q978" s="4"/>
    </row>
    <row r="979" spans="1:17" ht="12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Q979" s="4"/>
    </row>
    <row r="980" spans="1:17" ht="12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Q980" s="4"/>
    </row>
    <row r="981" spans="1:17" ht="12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Q981" s="4"/>
    </row>
    <row r="982" spans="1:17" ht="12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Q982" s="4"/>
    </row>
    <row r="983" spans="1:17" ht="12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Q983" s="4"/>
    </row>
    <row r="984" spans="1:17" ht="12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Q984" s="4"/>
    </row>
    <row r="985" spans="1:17" ht="12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Q985" s="4"/>
    </row>
    <row r="986" spans="1:17" ht="12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Q986" s="4"/>
    </row>
    <row r="987" spans="1:17" ht="12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Q987" s="4"/>
    </row>
    <row r="988" spans="1:17" ht="12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Q988" s="4"/>
    </row>
    <row r="989" spans="1:17" ht="12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Q989" s="4"/>
    </row>
    <row r="990" spans="1:17" ht="12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Q990" s="4"/>
    </row>
    <row r="991" spans="1:17" ht="12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Q991" s="4"/>
    </row>
    <row r="992" spans="1:17" ht="12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Q992" s="4"/>
    </row>
    <row r="993" spans="1:17" ht="12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Q993" s="4"/>
    </row>
    <row r="994" spans="1:17" ht="12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Q994" s="4"/>
    </row>
    <row r="995" spans="1:17" ht="12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Q995" s="4"/>
    </row>
    <row r="996" spans="1:17" ht="12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Q996" s="4"/>
    </row>
    <row r="997" spans="1:17" ht="12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Q997" s="4"/>
    </row>
    <row r="998" spans="1:17" ht="12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Q998" s="4"/>
    </row>
    <row r="999" spans="1:17" ht="12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Q999" s="4"/>
    </row>
    <row r="1000" spans="1:17" ht="12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Q1000" s="4"/>
    </row>
  </sheetData>
  <mergeCells count="9">
    <mergeCell ref="A50:H50"/>
    <mergeCell ref="A51:H51"/>
    <mergeCell ref="A52:H52"/>
    <mergeCell ref="A54:I55"/>
    <mergeCell ref="A1:N1"/>
    <mergeCell ref="A2:N2"/>
    <mergeCell ref="A3:N3"/>
    <mergeCell ref="A4:N4"/>
    <mergeCell ref="A5:H5"/>
  </mergeCells>
  <dataValidations count="1">
    <dataValidation type="list" allowBlank="1" showErrorMessage="1" sqref="B7:P7">
      <formula1>"CGAAP,MIFRS,USGAAP,ASPE"</formula1>
    </dataValidation>
  </dataValidations>
  <printOptions horizontalCentered="1"/>
  <pageMargins left="0.37325349301397209" right="0.85628742514970058" top="0.46107784431137722" bottom="0.6037924151696606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App.2-AA Capex</vt:lpstr>
    </vt:vector>
  </TitlesOfParts>
  <Company>Hydro Ottawa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louisay</dc:creator>
  <cp:lastModifiedBy>louisay</cp:lastModifiedBy>
  <dcterms:created xsi:type="dcterms:W3CDTF">2020-08-05T11:55:12Z</dcterms:created>
  <dcterms:modified xsi:type="dcterms:W3CDTF">2020-08-05T12:07:12Z</dcterms:modified>
</cp:coreProperties>
</file>