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App.2-AB_Capital Expend" sheetId="1" r:id="rId1"/>
  </sheets>
  <calcPr calcId="145621"/>
</workbook>
</file>

<file path=xl/calcChain.xml><?xml version="1.0" encoding="utf-8"?>
<calcChain xmlns="http://schemas.openxmlformats.org/spreadsheetml/2006/main">
  <c r="AB25" i="1" l="1"/>
  <c r="Y25" i="1"/>
  <c r="V25" i="1"/>
  <c r="S25" i="1"/>
  <c r="P25" i="1"/>
  <c r="M25" i="1"/>
  <c r="J25" i="1"/>
  <c r="G25" i="1"/>
  <c r="D25" i="1"/>
  <c r="AG22" i="1"/>
  <c r="AG24" i="1" s="1"/>
  <c r="AD22" i="1"/>
  <c r="AD24" i="1" s="1"/>
  <c r="AC22" i="1"/>
  <c r="AC24" i="1" s="1"/>
  <c r="X22" i="1"/>
  <c r="Y22" i="1" s="1"/>
  <c r="S22" i="1"/>
  <c r="P22" i="1"/>
  <c r="M22" i="1"/>
  <c r="J22" i="1"/>
  <c r="G22" i="1"/>
  <c r="D22" i="1"/>
  <c r="AB21" i="1"/>
  <c r="Y21" i="1"/>
  <c r="V21" i="1"/>
  <c r="S21" i="1"/>
  <c r="P21" i="1"/>
  <c r="M21" i="1"/>
  <c r="J21" i="1"/>
  <c r="G21" i="1"/>
  <c r="D21" i="1"/>
  <c r="AG20" i="1"/>
  <c r="AF20" i="1"/>
  <c r="AF22" i="1" s="1"/>
  <c r="AF24" i="1" s="1"/>
  <c r="AE20" i="1"/>
  <c r="AE22" i="1" s="1"/>
  <c r="AE24" i="1" s="1"/>
  <c r="AD20" i="1"/>
  <c r="AC20" i="1"/>
  <c r="AA20" i="1"/>
  <c r="AA22" i="1" s="1"/>
  <c r="AB22" i="1" s="1"/>
  <c r="Z20" i="1"/>
  <c r="X20" i="1"/>
  <c r="Y20" i="1" s="1"/>
  <c r="W20" i="1"/>
  <c r="U20" i="1"/>
  <c r="V20" i="1" s="1"/>
  <c r="T20" i="1"/>
  <c r="S20" i="1"/>
  <c r="R20" i="1"/>
  <c r="Q20" i="1"/>
  <c r="O20" i="1"/>
  <c r="P20" i="1" s="1"/>
  <c r="N20" i="1"/>
  <c r="L20" i="1"/>
  <c r="M20" i="1" s="1"/>
  <c r="K20" i="1"/>
  <c r="I20" i="1"/>
  <c r="J20" i="1" s="1"/>
  <c r="H20" i="1"/>
  <c r="G20" i="1"/>
  <c r="F20" i="1"/>
  <c r="E20" i="1"/>
  <c r="C20" i="1"/>
  <c r="D20" i="1" s="1"/>
  <c r="B20" i="1"/>
  <c r="AB19" i="1"/>
  <c r="Y19" i="1"/>
  <c r="V19" i="1"/>
  <c r="S19" i="1"/>
  <c r="P19" i="1"/>
  <c r="M19" i="1"/>
  <c r="J19" i="1"/>
  <c r="G19" i="1"/>
  <c r="D19" i="1"/>
  <c r="AB18" i="1"/>
  <c r="Y18" i="1"/>
  <c r="V18" i="1"/>
  <c r="S18" i="1"/>
  <c r="P18" i="1"/>
  <c r="M18" i="1"/>
  <c r="J18" i="1"/>
  <c r="G18" i="1"/>
  <c r="D18" i="1"/>
  <c r="AB17" i="1"/>
  <c r="Y17" i="1"/>
  <c r="V17" i="1"/>
  <c r="S17" i="1"/>
  <c r="P17" i="1"/>
  <c r="M17" i="1"/>
  <c r="J17" i="1"/>
  <c r="G17" i="1"/>
  <c r="D17" i="1"/>
  <c r="AB16" i="1"/>
  <c r="Y16" i="1"/>
  <c r="V16" i="1"/>
  <c r="S16" i="1"/>
  <c r="P16" i="1"/>
  <c r="M16" i="1"/>
  <c r="J16" i="1"/>
  <c r="G16" i="1"/>
  <c r="D16" i="1"/>
  <c r="AC13" i="1"/>
  <c r="AD13" i="1" s="1"/>
  <c r="AE13" i="1" s="1"/>
  <c r="AF13" i="1" s="1"/>
  <c r="AG13" i="1" s="1"/>
  <c r="Z13" i="1"/>
  <c r="W13" i="1"/>
  <c r="T13" i="1" s="1"/>
  <c r="Q13" i="1" s="1"/>
  <c r="N13" i="1" s="1"/>
  <c r="K13" i="1" s="1"/>
  <c r="H13" i="1" s="1"/>
  <c r="E13" i="1" s="1"/>
  <c r="B13" i="1" s="1"/>
  <c r="U22" i="1" l="1"/>
  <c r="V22" i="1" s="1"/>
  <c r="AB20" i="1"/>
</calcChain>
</file>

<file path=xl/sharedStrings.xml><?xml version="1.0" encoding="utf-8"?>
<sst xmlns="http://schemas.openxmlformats.org/spreadsheetml/2006/main" count="79" uniqueCount="36">
  <si>
    <t>EB-2019-0261</t>
  </si>
  <si>
    <t>Settlement Proposal</t>
  </si>
  <si>
    <t>Attachment 9</t>
  </si>
  <si>
    <t>TO BE UPDATED AT THE DRAFT RATE ORDER STAGE</t>
  </si>
  <si>
    <t>Appendix 2-AB</t>
  </si>
  <si>
    <t>Table 2 - Capital Expenditure Summary from Chapter 5 Consolidated
Distribution System Plan Filing Requirements</t>
  </si>
  <si>
    <t>First year of Forecast Period:</t>
  </si>
  <si>
    <t>CATEGORY</t>
  </si>
  <si>
    <r>
      <t xml:space="preserve">Historical Period </t>
    </r>
    <r>
      <rPr>
        <sz val="10"/>
        <rFont val="Arial"/>
      </rPr>
      <t>(previous plan</t>
    </r>
    <r>
      <rPr>
        <vertAlign val="superscript"/>
        <sz val="10"/>
        <rFont val="Arial"/>
      </rPr>
      <t>1</t>
    </r>
    <r>
      <rPr>
        <sz val="10"/>
        <rFont val="Arial"/>
      </rPr>
      <t xml:space="preserve"> &amp; actual)</t>
    </r>
  </si>
  <si>
    <t>Test Years Forecast Period (planned)</t>
  </si>
  <si>
    <t>Plan</t>
  </si>
  <si>
    <t>Actual</t>
  </si>
  <si>
    <t>Var</t>
  </si>
  <si>
    <t>Bridge*</t>
  </si>
  <si>
    <t>$ '000</t>
  </si>
  <si>
    <t>%</t>
  </si>
  <si>
    <t>System Access</t>
  </si>
  <si>
    <t>System Renewal</t>
  </si>
  <si>
    <t>System Service</t>
  </si>
  <si>
    <t>General Plant</t>
  </si>
  <si>
    <t>TOTAL EXPENDITURE</t>
  </si>
  <si>
    <t>Capital Contributions</t>
  </si>
  <si>
    <t>Net Capital Expenditures</t>
  </si>
  <si>
    <t>Settlement Agreement Reduction</t>
  </si>
  <si>
    <t>Settlement Agreement Total</t>
  </si>
  <si>
    <t>System O&amp;M</t>
  </si>
  <si>
    <t>* 2020 Bridge Year is based on Q2 2020 forecast</t>
  </si>
  <si>
    <t>Notes to the Table:</t>
  </si>
  <si>
    <t>1. Historical “previous plan” data is not required unless a plan has previously been filed. However, use the last OEB-approved,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</si>
  <si>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</si>
  <si>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</si>
  <si>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</si>
  <si>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See Section 8.1 of Exhibit 2-4-3: Distribution System Plan</t>
  </si>
  <si>
    <t>Notes on year over year Plan vs. Actual variances for Total Expenditures</t>
  </si>
  <si>
    <t>Notes on Plan vs. Actual variance trends for individual expenditure categories</t>
  </si>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</sst>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d\,\ yyyy"/>
    <numFmt numFmtId="165" formatCode="_-* #,##0_-;\-* #,##0_-;_-* &quot;-&quot;_-;_-@"/>
    <numFmt numFmtId="166" formatCode="0.0%"/>
    <numFmt numFmtId="167" formatCode="_-&quot;$&quot;* #,##0_-;\-&quot;$&quot;* #,##0_-;_-&quot;$&quot;* &quot;-&quot;_-;_-@"/>
  </numFmts>
  <fonts count="18" x14ac:knownFonts="1">
    <font>
      <sz val="10"/>
      <color rgb="FF000000"/>
      <name val="Arial"/>
    </font>
    <font>
      <sz val="10"/>
      <color theme="1"/>
      <name val="Arial"/>
    </font>
    <font>
      <b/>
      <sz val="10"/>
      <color theme="1"/>
      <name val="Arial"/>
    </font>
    <font>
      <sz val="9"/>
      <color theme="1"/>
      <name val="Arial"/>
    </font>
    <font>
      <b/>
      <sz val="11"/>
      <color rgb="FFFF0000"/>
      <name val="Arial"/>
    </font>
    <font>
      <b/>
      <sz val="14"/>
      <color theme="1"/>
      <name val="Arial"/>
    </font>
    <font>
      <sz val="8"/>
      <color theme="1"/>
      <name val="Arial"/>
    </font>
    <font>
      <b/>
      <i/>
      <sz val="12"/>
      <color rgb="FF0070C0"/>
      <name val="Calibri"/>
    </font>
    <font>
      <sz val="10"/>
      <name val="Arial"/>
    </font>
    <font>
      <b/>
      <sz val="9"/>
      <color theme="1"/>
      <name val="Arial"/>
    </font>
    <font>
      <b/>
      <sz val="9"/>
      <color rgb="FF000000"/>
      <name val="Arial"/>
    </font>
    <font>
      <i/>
      <sz val="10"/>
      <color theme="1"/>
      <name val="Arial"/>
    </font>
    <font>
      <b/>
      <sz val="12"/>
      <color theme="1"/>
      <name val="Arial"/>
    </font>
    <font>
      <sz val="10"/>
      <color rgb="FF000000"/>
      <name val="Arial"/>
    </font>
    <font>
      <b/>
      <sz val="11"/>
      <color rgb="FF000000"/>
      <name val="Calibri"/>
    </font>
    <font>
      <b/>
      <sz val="14"/>
      <color rgb="FF000000"/>
      <name val="Calibri"/>
    </font>
    <font>
      <sz val="10"/>
      <color rgb="FF548DD4"/>
      <name val="Arial"/>
    </font>
    <font>
      <vertAlign val="superscript"/>
      <sz val="10"/>
      <name val="Arial"/>
    </font>
  </fonts>
  <fills count="4">
    <fill>
      <patternFill patternType="none"/>
    </fill>
    <fill>
      <patternFill patternType="gray125"/>
    </fill>
    <fill>
      <patternFill patternType="solid">
        <fgColor theme="0"/>
        <bgColor theme="0"/>
      </patternFill>
    </fill>
    <fill>
      <patternFill patternType="solid">
        <fgColor rgb="FFEAF1DD"/>
        <bgColor rgb="FFEAF1DD"/>
      </patternFill>
    </fill>
  </fills>
  <borders count="38">
    <border>
      <left/>
      <right/>
      <top/>
      <bottom/>
      <diagonal/>
    </border>
    <border>
      <left/>
      <right/>
      <top/>
      <bottom style="thin">
        <color rgb="FFFFFFFF"/>
      </bottom>
      <diagonal/>
    </border>
    <border>
      <left/>
      <right/>
      <top/>
      <bottom/>
      <diagonal/>
    </border>
    <border>
      <left style="thick">
        <color rgb="FF000000"/>
      </left>
      <right style="medium">
        <color rgb="FF000000"/>
      </right>
      <top style="thick">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ck">
        <color rgb="FF000000"/>
      </left>
      <right style="medium">
        <color rgb="FF000000"/>
      </right>
      <top/>
      <bottom style="medium">
        <color rgb="FF000000"/>
      </bottom>
      <diagonal/>
    </border>
    <border>
      <left/>
      <right style="thick">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style="thick">
        <color rgb="FF000000"/>
      </right>
      <top style="medium">
        <color rgb="FF000000"/>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81">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vertical="top"/>
    </xf>
    <xf numFmtId="0" fontId="3" fillId="0" borderId="1" xfId="0" applyFont="1" applyBorder="1" applyAlignment="1">
      <alignment horizontal="right" vertical="top"/>
    </xf>
    <xf numFmtId="0" fontId="4" fillId="0" borderId="0" xfId="0" applyFont="1"/>
    <xf numFmtId="0" fontId="5" fillId="0" borderId="0" xfId="0" applyFont="1" applyAlignment="1"/>
    <xf numFmtId="0" fontId="5" fillId="0" borderId="0" xfId="0" applyFont="1"/>
    <xf numFmtId="0" fontId="6" fillId="0" borderId="0" xfId="0" applyFont="1" applyAlignment="1">
      <alignment horizontal="right" vertical="top"/>
    </xf>
    <xf numFmtId="164" fontId="6" fillId="0" borderId="2" xfId="0" applyNumberFormat="1" applyFont="1" applyBorder="1" applyAlignment="1">
      <alignment horizontal="right" vertical="top"/>
    </xf>
    <xf numFmtId="0" fontId="2" fillId="0" borderId="0" xfId="0" applyFont="1" applyAlignment="1">
      <alignment horizontal="right" vertical="center"/>
    </xf>
    <xf numFmtId="0" fontId="7" fillId="0" borderId="0" xfId="0" applyFont="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2" fillId="0" borderId="17" xfId="0" applyFont="1" applyBorder="1" applyAlignment="1">
      <alignment horizontal="right" vertical="center" wrapText="1"/>
    </xf>
    <xf numFmtId="165" fontId="1" fillId="3" borderId="19" xfId="0" applyNumberFormat="1" applyFont="1" applyFill="1" applyBorder="1" applyAlignment="1">
      <alignment horizontal="center" vertical="center" wrapText="1"/>
    </xf>
    <xf numFmtId="166" fontId="1" fillId="0" borderId="13" xfId="0" applyNumberFormat="1" applyFont="1" applyBorder="1" applyAlignment="1">
      <alignment horizontal="center" vertical="center" wrapText="1"/>
    </xf>
    <xf numFmtId="165" fontId="1" fillId="3" borderId="19" xfId="0" applyNumberFormat="1" applyFont="1" applyFill="1" applyBorder="1" applyAlignment="1">
      <alignment horizontal="center" vertical="center" wrapText="1"/>
    </xf>
    <xf numFmtId="165" fontId="1" fillId="3" borderId="15" xfId="0" applyNumberFormat="1" applyFont="1" applyFill="1" applyBorder="1" applyAlignment="1">
      <alignment horizontal="center" vertical="center" wrapText="1"/>
    </xf>
    <xf numFmtId="165" fontId="13" fillId="3" borderId="20" xfId="0" applyNumberFormat="1" applyFont="1" applyFill="1" applyBorder="1" applyAlignment="1">
      <alignment horizontal="center"/>
    </xf>
    <xf numFmtId="165" fontId="13" fillId="3" borderId="21" xfId="0" applyNumberFormat="1" applyFont="1" applyFill="1" applyBorder="1" applyAlignment="1">
      <alignment horizontal="center"/>
    </xf>
    <xf numFmtId="165" fontId="1" fillId="3" borderId="22" xfId="0" applyNumberFormat="1" applyFont="1" applyFill="1" applyBorder="1" applyAlignment="1">
      <alignment horizontal="center" vertical="center" wrapText="1"/>
    </xf>
    <xf numFmtId="165" fontId="1" fillId="0" borderId="23" xfId="0" applyNumberFormat="1" applyFont="1" applyBorder="1" applyAlignment="1">
      <alignment horizontal="center" vertical="center" wrapText="1"/>
    </xf>
    <xf numFmtId="166" fontId="1" fillId="0" borderId="23" xfId="0" applyNumberFormat="1" applyFont="1" applyBorder="1" applyAlignment="1">
      <alignment horizontal="center" vertical="center" wrapText="1"/>
    </xf>
    <xf numFmtId="165" fontId="1" fillId="0" borderId="24" xfId="0" applyNumberFormat="1" applyFont="1" applyBorder="1" applyAlignment="1">
      <alignment horizontal="center" vertical="center" wrapText="1"/>
    </xf>
    <xf numFmtId="165" fontId="1" fillId="2" borderId="24" xfId="0" applyNumberFormat="1" applyFont="1" applyFill="1" applyBorder="1" applyAlignment="1">
      <alignment horizontal="center" vertical="center" wrapText="1"/>
    </xf>
    <xf numFmtId="165" fontId="1" fillId="0" borderId="25" xfId="0" applyNumberFormat="1" applyFont="1" applyBorder="1" applyAlignment="1">
      <alignment horizontal="center" vertical="center" wrapText="1"/>
    </xf>
    <xf numFmtId="165" fontId="1" fillId="3" borderId="26" xfId="0" applyNumberFormat="1" applyFont="1" applyFill="1" applyBorder="1" applyAlignment="1">
      <alignment horizontal="center" vertical="center" wrapText="1"/>
    </xf>
    <xf numFmtId="166" fontId="1" fillId="0" borderId="15" xfId="0" applyNumberFormat="1" applyFont="1" applyBorder="1" applyAlignment="1">
      <alignment horizontal="center" vertical="center" wrapText="1"/>
    </xf>
    <xf numFmtId="165" fontId="1" fillId="3" borderId="26" xfId="0" applyNumberFormat="1" applyFont="1" applyFill="1" applyBorder="1" applyAlignment="1">
      <alignment horizontal="center" vertical="center" wrapText="1"/>
    </xf>
    <xf numFmtId="165" fontId="13" fillId="3" borderId="27" xfId="0" applyNumberFormat="1" applyFont="1" applyFill="1" applyBorder="1" applyAlignment="1">
      <alignment horizontal="center"/>
    </xf>
    <xf numFmtId="165" fontId="13" fillId="3" borderId="28" xfId="0" applyNumberFormat="1" applyFont="1" applyFill="1" applyBorder="1" applyAlignment="1">
      <alignment horizontal="center"/>
    </xf>
    <xf numFmtId="0" fontId="12" fillId="0" borderId="10" xfId="0" applyFont="1" applyBorder="1" applyAlignment="1">
      <alignment horizontal="right" vertical="center" wrapText="1"/>
    </xf>
    <xf numFmtId="165" fontId="1" fillId="3" borderId="29" xfId="0" applyNumberFormat="1" applyFont="1" applyFill="1" applyBorder="1" applyAlignment="1">
      <alignment horizontal="center" vertical="center" wrapText="1"/>
    </xf>
    <xf numFmtId="166" fontId="1" fillId="0" borderId="14" xfId="0" applyNumberFormat="1" applyFont="1" applyBorder="1" applyAlignment="1">
      <alignment horizontal="center" vertical="center" wrapText="1"/>
    </xf>
    <xf numFmtId="165" fontId="1" fillId="3" borderId="29" xfId="0" applyNumberFormat="1" applyFont="1" applyFill="1" applyBorder="1" applyAlignment="1">
      <alignment horizontal="center" vertical="center" wrapText="1"/>
    </xf>
    <xf numFmtId="166" fontId="1" fillId="0" borderId="30" xfId="0" applyNumberFormat="1" applyFont="1" applyBorder="1" applyAlignment="1">
      <alignment horizontal="center" vertical="center" wrapText="1"/>
    </xf>
    <xf numFmtId="0" fontId="12" fillId="0" borderId="15" xfId="0" applyFont="1" applyBorder="1" applyAlignment="1">
      <alignment horizontal="right" vertical="center" wrapText="1"/>
    </xf>
    <xf numFmtId="167" fontId="1" fillId="3" borderId="15" xfId="0" applyNumberFormat="1" applyFont="1" applyFill="1" applyBorder="1" applyAlignment="1">
      <alignment horizontal="center" vertical="center" wrapText="1"/>
    </xf>
    <xf numFmtId="167" fontId="1" fillId="3" borderId="15" xfId="0" applyNumberFormat="1" applyFont="1" applyFill="1" applyBorder="1" applyAlignment="1">
      <alignment horizontal="center" vertical="center" wrapText="1"/>
    </xf>
    <xf numFmtId="165" fontId="0" fillId="3" borderId="15" xfId="0" applyNumberFormat="1" applyFont="1" applyFill="1" applyBorder="1" applyAlignment="1">
      <alignment horizontal="center" vertical="center" wrapText="1"/>
    </xf>
    <xf numFmtId="165" fontId="2" fillId="3" borderId="15" xfId="0" applyNumberFormat="1" applyFont="1" applyFill="1" applyBorder="1" applyAlignment="1">
      <alignment horizontal="center" vertical="center" wrapText="1"/>
    </xf>
    <xf numFmtId="0" fontId="12" fillId="0" borderId="15" xfId="0" applyFont="1" applyBorder="1" applyAlignment="1">
      <alignment horizontal="right" vertical="center" wrapText="1"/>
    </xf>
    <xf numFmtId="0" fontId="14" fillId="0" borderId="0" xfId="0" applyFont="1" applyAlignment="1">
      <alignment horizontal="left"/>
    </xf>
    <xf numFmtId="0" fontId="14" fillId="0" borderId="0" xfId="0" applyFont="1" applyAlignment="1">
      <alignment horizontal="left"/>
    </xf>
    <xf numFmtId="0" fontId="2" fillId="0" borderId="11" xfId="0" applyFont="1" applyBorder="1" applyAlignment="1">
      <alignment horizontal="center" vertical="center" wrapText="1"/>
    </xf>
    <xf numFmtId="0" fontId="8" fillId="0" borderId="12" xfId="0" applyFont="1" applyBorder="1"/>
    <xf numFmtId="0" fontId="8" fillId="0" borderId="13" xfId="0" applyFont="1" applyBorder="1"/>
    <xf numFmtId="0" fontId="11" fillId="0" borderId="4" xfId="0" applyFont="1" applyBorder="1" applyAlignment="1">
      <alignment horizontal="center" vertical="center" wrapText="1"/>
    </xf>
    <xf numFmtId="0" fontId="8" fillId="0" borderId="6" xfId="0" applyFont="1" applyBorder="1"/>
    <xf numFmtId="0" fontId="5" fillId="0" borderId="0" xfId="0" applyFont="1" applyAlignment="1">
      <alignment horizontal="center" vertical="top"/>
    </xf>
    <xf numFmtId="0" fontId="0" fillId="0" borderId="0" xfId="0" applyFont="1" applyAlignment="1"/>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8" fillId="0" borderId="10" xfId="0" applyFont="1" applyBorder="1"/>
    <xf numFmtId="0" fontId="8" fillId="0" borderId="17" xfId="0" applyFont="1" applyBorder="1"/>
    <xf numFmtId="0" fontId="2" fillId="0" borderId="4" xfId="0" applyFont="1" applyBorder="1" applyAlignment="1">
      <alignment horizontal="center" vertical="center" wrapText="1"/>
    </xf>
    <xf numFmtId="0" fontId="8" fillId="0" borderId="5" xfId="0" applyFont="1" applyBorder="1"/>
    <xf numFmtId="0" fontId="2" fillId="0" borderId="7" xfId="0" applyFont="1" applyBorder="1" applyAlignment="1">
      <alignment horizontal="center" vertical="center" wrapText="1"/>
    </xf>
    <xf numFmtId="0" fontId="8" fillId="0" borderId="8" xfId="0" applyFont="1" applyBorder="1"/>
    <xf numFmtId="0" fontId="8" fillId="0" borderId="9" xfId="0" applyFont="1" applyBorder="1"/>
    <xf numFmtId="0" fontId="9" fillId="0" borderId="14" xfId="0" applyFont="1" applyBorder="1" applyAlignment="1">
      <alignment horizontal="center" vertical="center" wrapText="1"/>
    </xf>
    <xf numFmtId="0" fontId="8" fillId="0" borderId="16" xfId="0" applyFont="1" applyBorder="1"/>
    <xf numFmtId="0" fontId="14" fillId="0" borderId="31" xfId="0" applyFont="1" applyBorder="1"/>
    <xf numFmtId="0" fontId="8" fillId="0" borderId="32" xfId="0" applyFont="1" applyBorder="1"/>
    <xf numFmtId="0" fontId="8" fillId="0" borderId="28" xfId="0" applyFont="1" applyBorder="1"/>
    <xf numFmtId="0" fontId="16" fillId="3" borderId="33" xfId="0" applyFont="1" applyFill="1" applyBorder="1" applyAlignment="1">
      <alignment horizontal="left" vertical="top"/>
    </xf>
    <xf numFmtId="0" fontId="8" fillId="0" borderId="34" xfId="0" applyFont="1" applyBorder="1"/>
    <xf numFmtId="0" fontId="8" fillId="0" borderId="35" xfId="0" applyFont="1" applyBorder="1"/>
    <xf numFmtId="0" fontId="8" fillId="0" borderId="36" xfId="0" applyFont="1" applyBorder="1"/>
    <xf numFmtId="0" fontId="8" fillId="0" borderId="37" xfId="0" applyFont="1" applyBorder="1"/>
    <xf numFmtId="0" fontId="8" fillId="0" borderId="21" xfId="0" applyFont="1" applyBorder="1"/>
    <xf numFmtId="0" fontId="8" fillId="0" borderId="18" xfId="0" applyFont="1" applyBorder="1"/>
    <xf numFmtId="0" fontId="14"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center"/>
    </xf>
    <xf numFmtId="0" fontId="15" fillId="0" borderId="31" xfId="0" applyFont="1" applyBorder="1"/>
    <xf numFmtId="0" fontId="3" fillId="0" borderId="1" xfId="0" quotePrefix="1"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003"/>
  <sheetViews>
    <sheetView showGridLines="0" tabSelected="1" workbookViewId="0"/>
  </sheetViews>
  <sheetFormatPr defaultColWidth="14.453125" defaultRowHeight="15.75" customHeight="1" x14ac:dyDescent="0.25"/>
  <cols>
    <col min="1" max="1" width="38.7265625" customWidth="1"/>
    <col min="2" max="13" width="9.453125" hidden="1" customWidth="1"/>
    <col min="14" max="18" width="9.453125" customWidth="1"/>
    <col min="19" max="19" width="12.54296875" customWidth="1"/>
    <col min="20" max="20" width="13.453125" customWidth="1"/>
    <col min="21" max="28" width="9.453125" customWidth="1"/>
    <col min="29" max="29" width="9.7265625" customWidth="1"/>
    <col min="30" max="33" width="9.453125" customWidth="1"/>
  </cols>
  <sheetData>
    <row r="1" spans="1:33" ht="12.7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1"/>
      <c r="AG1" s="3" t="s">
        <v>0</v>
      </c>
    </row>
    <row r="2" spans="1:33" ht="12.7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2"/>
      <c r="AF2" s="1"/>
      <c r="AG2" s="4" t="s">
        <v>1</v>
      </c>
    </row>
    <row r="3" spans="1:33" ht="12.7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1"/>
      <c r="AG3" s="4" t="s">
        <v>2</v>
      </c>
    </row>
    <row r="4" spans="1:33" ht="12.75" customHeight="1" x14ac:dyDescent="0.3">
      <c r="A4" s="5" t="s">
        <v>3</v>
      </c>
      <c r="B4" s="1"/>
      <c r="C4" s="1"/>
      <c r="D4" s="1"/>
      <c r="E4" s="1"/>
      <c r="F4" s="1"/>
      <c r="G4" s="1"/>
      <c r="H4" s="1"/>
      <c r="I4" s="1"/>
      <c r="J4" s="1"/>
      <c r="K4" s="1"/>
      <c r="L4" s="1"/>
      <c r="M4" s="1"/>
      <c r="N4" s="1"/>
      <c r="O4" s="1"/>
      <c r="P4" s="1"/>
      <c r="Q4" s="1"/>
      <c r="R4" s="1"/>
      <c r="S4" s="1"/>
      <c r="T4" s="1"/>
      <c r="U4" s="1"/>
      <c r="V4" s="1"/>
      <c r="W4" s="1"/>
      <c r="X4" s="1"/>
      <c r="Y4" s="1"/>
      <c r="Z4" s="1"/>
      <c r="AA4" s="1"/>
      <c r="AB4" s="1"/>
      <c r="AC4" s="1"/>
      <c r="AD4" s="1"/>
      <c r="AE4" s="2"/>
      <c r="AF4" s="1"/>
      <c r="AG4" s="80" t="s">
        <v>35</v>
      </c>
    </row>
    <row r="5" spans="1:33" ht="12.75" customHeight="1" x14ac:dyDescent="0.4">
      <c r="A5" s="1"/>
      <c r="B5" s="1"/>
      <c r="C5" s="1"/>
      <c r="D5" s="1"/>
      <c r="E5" s="1"/>
      <c r="F5" s="1"/>
      <c r="G5" s="1"/>
      <c r="H5" s="1"/>
      <c r="I5" s="1"/>
      <c r="J5" s="1"/>
      <c r="K5" s="1"/>
      <c r="L5" s="1"/>
      <c r="M5" s="1"/>
      <c r="N5" s="1"/>
      <c r="O5" s="1"/>
      <c r="P5" s="1"/>
      <c r="Q5" s="1"/>
      <c r="R5" s="1"/>
      <c r="S5" s="1"/>
      <c r="T5" s="6"/>
      <c r="U5" s="7"/>
      <c r="V5" s="7"/>
      <c r="W5" s="7"/>
      <c r="X5" s="1"/>
      <c r="Y5" s="1"/>
      <c r="Z5" s="1"/>
      <c r="AA5" s="1"/>
      <c r="AB5" s="1"/>
      <c r="AC5" s="1"/>
      <c r="AD5" s="1"/>
      <c r="AE5" s="2"/>
      <c r="AF5" s="1"/>
      <c r="AG5" s="8"/>
    </row>
    <row r="6" spans="1:33" ht="12.7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2"/>
      <c r="AF6" s="1"/>
      <c r="AG6" s="9"/>
    </row>
    <row r="7" spans="1:33" ht="19.5" customHeight="1" x14ac:dyDescent="0.25">
      <c r="A7" s="53" t="s">
        <v>1</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row>
    <row r="8" spans="1:33" ht="19.5" customHeight="1" x14ac:dyDescent="0.25">
      <c r="A8" s="53" t="s">
        <v>4</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ht="57" customHeight="1" x14ac:dyDescent="0.25">
      <c r="A9" s="55" t="s">
        <v>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row>
    <row r="10" spans="1:33" ht="12.75" customHeight="1" x14ac:dyDescent="0.25">
      <c r="A10" s="10" t="s">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23.25" customHeight="1" x14ac:dyDescent="0.25">
      <c r="A11" s="11">
        <v>2021</v>
      </c>
      <c r="B11" s="10"/>
      <c r="C11" s="10"/>
      <c r="D11" s="10"/>
      <c r="E11" s="10"/>
      <c r="F11" s="10"/>
      <c r="G11" s="10"/>
      <c r="H11" s="10"/>
      <c r="I11" s="10"/>
      <c r="J11" s="10"/>
      <c r="K11" s="10"/>
      <c r="L11" s="10"/>
      <c r="M11" s="10"/>
      <c r="N11" s="1"/>
      <c r="O11" s="1"/>
      <c r="P11" s="1"/>
      <c r="Q11" s="1"/>
      <c r="R11" s="1"/>
      <c r="S11" s="1"/>
      <c r="T11" s="1"/>
      <c r="U11" s="1"/>
      <c r="V11" s="1"/>
      <c r="W11" s="1"/>
      <c r="X11" s="1"/>
      <c r="Y11" s="1"/>
      <c r="Z11" s="1"/>
      <c r="AA11" s="1"/>
      <c r="AB11" s="1"/>
      <c r="AC11" s="1"/>
      <c r="AD11" s="1"/>
      <c r="AE11" s="1"/>
      <c r="AF11" s="1"/>
      <c r="AG11" s="1"/>
    </row>
    <row r="12" spans="1:33" ht="18" customHeight="1" x14ac:dyDescent="0.25">
      <c r="A12" s="56" t="s">
        <v>7</v>
      </c>
      <c r="B12" s="59" t="s">
        <v>8</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52"/>
      <c r="AC12" s="61" t="s">
        <v>9</v>
      </c>
      <c r="AD12" s="62"/>
      <c r="AE12" s="62"/>
      <c r="AF12" s="62"/>
      <c r="AG12" s="63"/>
    </row>
    <row r="13" spans="1:33" ht="12.75" customHeight="1" x14ac:dyDescent="0.25">
      <c r="A13" s="57"/>
      <c r="B13" s="48">
        <f>E13-1</f>
        <v>2012</v>
      </c>
      <c r="C13" s="49"/>
      <c r="D13" s="50"/>
      <c r="E13" s="48">
        <f>H13-1</f>
        <v>2013</v>
      </c>
      <c r="F13" s="49"/>
      <c r="G13" s="50"/>
      <c r="H13" s="48">
        <f>K13-1</f>
        <v>2014</v>
      </c>
      <c r="I13" s="49"/>
      <c r="J13" s="50"/>
      <c r="K13" s="59">
        <f>N13-1</f>
        <v>2015</v>
      </c>
      <c r="L13" s="60"/>
      <c r="M13" s="52"/>
      <c r="N13" s="48">
        <f>Q13-1</f>
        <v>2016</v>
      </c>
      <c r="O13" s="49"/>
      <c r="P13" s="50"/>
      <c r="Q13" s="48">
        <f>T13-1</f>
        <v>2017</v>
      </c>
      <c r="R13" s="49"/>
      <c r="S13" s="50"/>
      <c r="T13" s="48">
        <f>W13-1</f>
        <v>2018</v>
      </c>
      <c r="U13" s="49"/>
      <c r="V13" s="50"/>
      <c r="W13" s="48">
        <f>Z13-1</f>
        <v>2019</v>
      </c>
      <c r="X13" s="49"/>
      <c r="Y13" s="50"/>
      <c r="Z13" s="48">
        <f>AC13-1</f>
        <v>2020</v>
      </c>
      <c r="AA13" s="49"/>
      <c r="AB13" s="50"/>
      <c r="AC13" s="64">
        <f>A11</f>
        <v>2021</v>
      </c>
      <c r="AD13" s="64">
        <f t="shared" ref="AD13:AG13" si="0">AC13+1</f>
        <v>2022</v>
      </c>
      <c r="AE13" s="64">
        <f t="shared" si="0"/>
        <v>2023</v>
      </c>
      <c r="AF13" s="64">
        <f t="shared" si="0"/>
        <v>2024</v>
      </c>
      <c r="AG13" s="64">
        <f t="shared" si="0"/>
        <v>2025</v>
      </c>
    </row>
    <row r="14" spans="1:33" ht="12.75" customHeight="1" x14ac:dyDescent="0.25">
      <c r="A14" s="57"/>
      <c r="B14" s="12" t="s">
        <v>10</v>
      </c>
      <c r="C14" s="12" t="s">
        <v>11</v>
      </c>
      <c r="D14" s="12" t="s">
        <v>12</v>
      </c>
      <c r="E14" s="12" t="s">
        <v>10</v>
      </c>
      <c r="F14" s="12" t="s">
        <v>11</v>
      </c>
      <c r="G14" s="12" t="s">
        <v>12</v>
      </c>
      <c r="H14" s="12" t="s">
        <v>10</v>
      </c>
      <c r="I14" s="12" t="s">
        <v>11</v>
      </c>
      <c r="J14" s="12" t="s">
        <v>12</v>
      </c>
      <c r="K14" s="12" t="s">
        <v>10</v>
      </c>
      <c r="L14" s="12" t="s">
        <v>11</v>
      </c>
      <c r="M14" s="12" t="s">
        <v>12</v>
      </c>
      <c r="N14" s="12" t="s">
        <v>10</v>
      </c>
      <c r="O14" s="12" t="s">
        <v>11</v>
      </c>
      <c r="P14" s="12" t="s">
        <v>12</v>
      </c>
      <c r="Q14" s="12" t="s">
        <v>10</v>
      </c>
      <c r="R14" s="13" t="s">
        <v>11</v>
      </c>
      <c r="S14" s="12" t="s">
        <v>12</v>
      </c>
      <c r="T14" s="13" t="s">
        <v>10</v>
      </c>
      <c r="U14" s="13" t="s">
        <v>11</v>
      </c>
      <c r="V14" s="12" t="s">
        <v>12</v>
      </c>
      <c r="W14" s="12" t="s">
        <v>10</v>
      </c>
      <c r="X14" s="14" t="s">
        <v>11</v>
      </c>
      <c r="Y14" s="12" t="s">
        <v>12</v>
      </c>
      <c r="Z14" s="13" t="s">
        <v>10</v>
      </c>
      <c r="AA14" s="15" t="s">
        <v>13</v>
      </c>
      <c r="AB14" s="12" t="s">
        <v>12</v>
      </c>
      <c r="AC14" s="65"/>
      <c r="AD14" s="65"/>
      <c r="AE14" s="65"/>
      <c r="AF14" s="65"/>
      <c r="AG14" s="65"/>
    </row>
    <row r="15" spans="1:33" ht="12.75" customHeight="1" x14ac:dyDescent="0.25">
      <c r="A15" s="58"/>
      <c r="B15" s="51" t="s">
        <v>14</v>
      </c>
      <c r="C15" s="52"/>
      <c r="D15" s="16" t="s">
        <v>15</v>
      </c>
      <c r="E15" s="51" t="s">
        <v>14</v>
      </c>
      <c r="F15" s="52"/>
      <c r="G15" s="16" t="s">
        <v>15</v>
      </c>
      <c r="H15" s="51" t="s">
        <v>14</v>
      </c>
      <c r="I15" s="52"/>
      <c r="J15" s="16" t="s">
        <v>15</v>
      </c>
      <c r="K15" s="51" t="s">
        <v>14</v>
      </c>
      <c r="L15" s="52"/>
      <c r="M15" s="16" t="s">
        <v>15</v>
      </c>
      <c r="N15" s="51" t="s">
        <v>14</v>
      </c>
      <c r="O15" s="52"/>
      <c r="P15" s="16" t="s">
        <v>15</v>
      </c>
      <c r="Q15" s="51" t="s">
        <v>14</v>
      </c>
      <c r="R15" s="52"/>
      <c r="S15" s="16" t="s">
        <v>15</v>
      </c>
      <c r="T15" s="51" t="s">
        <v>14</v>
      </c>
      <c r="U15" s="52"/>
      <c r="V15" s="16" t="s">
        <v>15</v>
      </c>
      <c r="W15" s="51" t="s">
        <v>14</v>
      </c>
      <c r="X15" s="52"/>
      <c r="Y15" s="16" t="s">
        <v>15</v>
      </c>
      <c r="Z15" s="51" t="s">
        <v>14</v>
      </c>
      <c r="AA15" s="52"/>
      <c r="AB15" s="16" t="s">
        <v>15</v>
      </c>
      <c r="AC15" s="51" t="s">
        <v>14</v>
      </c>
      <c r="AD15" s="60"/>
      <c r="AE15" s="60"/>
      <c r="AF15" s="60"/>
      <c r="AG15" s="75"/>
    </row>
    <row r="16" spans="1:33" ht="12.75" customHeight="1" x14ac:dyDescent="0.25">
      <c r="A16" s="17" t="s">
        <v>16</v>
      </c>
      <c r="B16" s="18"/>
      <c r="C16" s="18"/>
      <c r="D16" s="19" t="str">
        <f t="shared" ref="D16:D22" si="1">IF(ISERROR((C16-B16)/B16),"--",(C16-B16)/B16)</f>
        <v>--</v>
      </c>
      <c r="E16" s="18"/>
      <c r="F16" s="18"/>
      <c r="G16" s="19" t="str">
        <f t="shared" ref="G16:G22" si="2">IF(ISERROR((F16-E16)/E16),"--",(F16-E16)/E16)</f>
        <v>--</v>
      </c>
      <c r="H16" s="18"/>
      <c r="I16" s="18"/>
      <c r="J16" s="19" t="str">
        <f t="shared" ref="J16:J22" si="3">IF(ISERROR((I16-H16)/H16),"--",(I16-H16)/H16)</f>
        <v>--</v>
      </c>
      <c r="K16" s="18"/>
      <c r="L16" s="18"/>
      <c r="M16" s="19" t="str">
        <f t="shared" ref="M16:M22" si="4">IF(ISERROR((L16-K16)/K16),"--",(L16-K16)/K16)</f>
        <v>--</v>
      </c>
      <c r="N16" s="20">
        <v>38936</v>
      </c>
      <c r="O16" s="20">
        <v>37805</v>
      </c>
      <c r="P16" s="19">
        <f t="shared" ref="P16:P22" si="5">IF(ISERROR((O16-N16)/N16),"--",(O16-N16)/N16)</f>
        <v>-2.9047667967947402E-2</v>
      </c>
      <c r="Q16" s="20">
        <v>35156</v>
      </c>
      <c r="R16" s="21">
        <v>30908</v>
      </c>
      <c r="S16" s="19">
        <f t="shared" ref="S16:S22" si="6">IF(ISERROR((R16-Q16)/Q16),"--",(R16-Q16)/Q16)</f>
        <v>-0.12083285925588805</v>
      </c>
      <c r="T16" s="21">
        <v>35132</v>
      </c>
      <c r="U16" s="21">
        <v>40849</v>
      </c>
      <c r="V16" s="19">
        <f t="shared" ref="V16:V22" si="7">IF(ISERROR((U16-T16)/T16),"--",(U16-T16)/T16)</f>
        <v>0.16272913583058179</v>
      </c>
      <c r="W16" s="20">
        <v>35835</v>
      </c>
      <c r="X16" s="20">
        <v>49259</v>
      </c>
      <c r="Y16" s="19">
        <f t="shared" ref="Y16:Y22" si="8">IF(ISERROR((X16-W16)/W16),"--",(X16-W16)/W16)</f>
        <v>0.37460583228687039</v>
      </c>
      <c r="Z16" s="21">
        <v>36551</v>
      </c>
      <c r="AA16" s="21">
        <v>51037</v>
      </c>
      <c r="AB16" s="19">
        <f t="shared" ref="AB16:AB22" si="9">IF(ISERROR((AA16-Z16)/Z16),"--",(AA16-Z16)/Z16)</f>
        <v>0.39632294602062873</v>
      </c>
      <c r="AC16" s="22">
        <v>56693</v>
      </c>
      <c r="AD16" s="23">
        <v>41032</v>
      </c>
      <c r="AE16" s="23">
        <v>37434</v>
      </c>
      <c r="AF16" s="23">
        <v>34462</v>
      </c>
      <c r="AG16" s="23">
        <v>34039</v>
      </c>
    </row>
    <row r="17" spans="1:33" ht="12.75" customHeight="1" x14ac:dyDescent="0.25">
      <c r="A17" s="17" t="s">
        <v>17</v>
      </c>
      <c r="B17" s="18"/>
      <c r="C17" s="18"/>
      <c r="D17" s="19" t="str">
        <f t="shared" si="1"/>
        <v>--</v>
      </c>
      <c r="E17" s="18"/>
      <c r="F17" s="18"/>
      <c r="G17" s="19" t="str">
        <f t="shared" si="2"/>
        <v>--</v>
      </c>
      <c r="H17" s="18"/>
      <c r="I17" s="18"/>
      <c r="J17" s="19" t="str">
        <f t="shared" si="3"/>
        <v>--</v>
      </c>
      <c r="K17" s="18"/>
      <c r="L17" s="18"/>
      <c r="M17" s="19" t="str">
        <f t="shared" si="4"/>
        <v>--</v>
      </c>
      <c r="N17" s="20">
        <v>38008</v>
      </c>
      <c r="O17" s="20">
        <v>42639</v>
      </c>
      <c r="P17" s="19">
        <f t="shared" si="5"/>
        <v>0.12184276994316987</v>
      </c>
      <c r="Q17" s="20">
        <v>30047</v>
      </c>
      <c r="R17" s="21">
        <v>43816</v>
      </c>
      <c r="S17" s="19">
        <f t="shared" si="6"/>
        <v>0.45824874363497187</v>
      </c>
      <c r="T17" s="21">
        <v>34580</v>
      </c>
      <c r="U17" s="24">
        <v>54942</v>
      </c>
      <c r="V17" s="19">
        <f t="shared" si="7"/>
        <v>0.58883747831116251</v>
      </c>
      <c r="W17" s="20">
        <v>34100</v>
      </c>
      <c r="X17" s="20">
        <v>30478</v>
      </c>
      <c r="Y17" s="19">
        <f t="shared" si="8"/>
        <v>-0.10621700879765396</v>
      </c>
      <c r="Z17" s="21">
        <v>33769</v>
      </c>
      <c r="AA17" s="24">
        <v>33899</v>
      </c>
      <c r="AB17" s="19">
        <f t="shared" si="9"/>
        <v>3.8496846219905831E-3</v>
      </c>
      <c r="AC17" s="22">
        <v>45421</v>
      </c>
      <c r="AD17" s="23">
        <v>44012</v>
      </c>
      <c r="AE17" s="23">
        <v>40191</v>
      </c>
      <c r="AF17" s="23">
        <v>39436</v>
      </c>
      <c r="AG17" s="23">
        <v>40474</v>
      </c>
    </row>
    <row r="18" spans="1:33" ht="12.75" customHeight="1" x14ac:dyDescent="0.25">
      <c r="A18" s="17" t="s">
        <v>18</v>
      </c>
      <c r="B18" s="18"/>
      <c r="C18" s="18"/>
      <c r="D18" s="19" t="str">
        <f t="shared" si="1"/>
        <v>--</v>
      </c>
      <c r="E18" s="18"/>
      <c r="F18" s="18"/>
      <c r="G18" s="19" t="str">
        <f t="shared" si="2"/>
        <v>--</v>
      </c>
      <c r="H18" s="18"/>
      <c r="I18" s="18"/>
      <c r="J18" s="19" t="str">
        <f t="shared" si="3"/>
        <v>--</v>
      </c>
      <c r="K18" s="18"/>
      <c r="L18" s="18"/>
      <c r="M18" s="19" t="str">
        <f t="shared" si="4"/>
        <v>--</v>
      </c>
      <c r="N18" s="20">
        <v>22585</v>
      </c>
      <c r="O18" s="20">
        <v>17783</v>
      </c>
      <c r="P18" s="19">
        <f t="shared" si="5"/>
        <v>-0.21261899490812486</v>
      </c>
      <c r="Q18" s="20">
        <v>35733</v>
      </c>
      <c r="R18" s="21">
        <v>24844</v>
      </c>
      <c r="S18" s="19">
        <f t="shared" si="6"/>
        <v>-0.30473232026418157</v>
      </c>
      <c r="T18" s="21">
        <v>31430</v>
      </c>
      <c r="U18" s="24">
        <v>29801</v>
      </c>
      <c r="V18" s="19">
        <f t="shared" si="7"/>
        <v>-5.1829462297168311E-2</v>
      </c>
      <c r="W18" s="20">
        <v>32353</v>
      </c>
      <c r="X18" s="20">
        <v>25850</v>
      </c>
      <c r="Y18" s="19">
        <f t="shared" si="8"/>
        <v>-0.20100145272463141</v>
      </c>
      <c r="Z18" s="21">
        <v>35263</v>
      </c>
      <c r="AA18" s="24">
        <v>29840</v>
      </c>
      <c r="AB18" s="19">
        <f t="shared" si="9"/>
        <v>-0.15378725576383179</v>
      </c>
      <c r="AC18" s="22">
        <v>26826</v>
      </c>
      <c r="AD18" s="23">
        <v>28318</v>
      </c>
      <c r="AE18" s="23">
        <v>24337</v>
      </c>
      <c r="AF18" s="23">
        <v>25155</v>
      </c>
      <c r="AG18" s="23">
        <v>23899</v>
      </c>
    </row>
    <row r="19" spans="1:33" ht="12.75" customHeight="1" x14ac:dyDescent="0.25">
      <c r="A19" s="17" t="s">
        <v>19</v>
      </c>
      <c r="B19" s="18"/>
      <c r="C19" s="18"/>
      <c r="D19" s="19" t="str">
        <f t="shared" si="1"/>
        <v>--</v>
      </c>
      <c r="E19" s="18"/>
      <c r="F19" s="18"/>
      <c r="G19" s="19" t="str">
        <f t="shared" si="2"/>
        <v>--</v>
      </c>
      <c r="H19" s="18"/>
      <c r="I19" s="18"/>
      <c r="J19" s="19" t="str">
        <f t="shared" si="3"/>
        <v>--</v>
      </c>
      <c r="K19" s="18"/>
      <c r="L19" s="18"/>
      <c r="M19" s="19" t="str">
        <f t="shared" si="4"/>
        <v>--</v>
      </c>
      <c r="N19" s="20">
        <v>45899</v>
      </c>
      <c r="O19" s="20">
        <v>20323</v>
      </c>
      <c r="P19" s="19">
        <f t="shared" si="5"/>
        <v>-0.55722346892089147</v>
      </c>
      <c r="Q19" s="20">
        <v>48138</v>
      </c>
      <c r="R19" s="21">
        <v>38300</v>
      </c>
      <c r="S19" s="19">
        <f t="shared" si="6"/>
        <v>-0.20437076737712409</v>
      </c>
      <c r="T19" s="21">
        <v>18276</v>
      </c>
      <c r="U19" s="24">
        <v>56738</v>
      </c>
      <c r="V19" s="19">
        <f t="shared" si="7"/>
        <v>2.1045086452177721</v>
      </c>
      <c r="W19" s="20">
        <v>18695</v>
      </c>
      <c r="X19" s="20">
        <v>35080</v>
      </c>
      <c r="Y19" s="19">
        <f t="shared" si="8"/>
        <v>0.87643755014709812</v>
      </c>
      <c r="Z19" s="21">
        <v>13954</v>
      </c>
      <c r="AA19" s="24">
        <v>39834</v>
      </c>
      <c r="AB19" s="19">
        <f t="shared" si="9"/>
        <v>1.8546653289379389</v>
      </c>
      <c r="AC19" s="22">
        <v>33517</v>
      </c>
      <c r="AD19" s="23">
        <v>11681</v>
      </c>
      <c r="AE19" s="23">
        <v>7556</v>
      </c>
      <c r="AF19" s="23">
        <v>17354</v>
      </c>
      <c r="AG19" s="23">
        <v>16884</v>
      </c>
    </row>
    <row r="20" spans="1:33" ht="12.75" customHeight="1" x14ac:dyDescent="0.25">
      <c r="A20" s="17" t="s">
        <v>20</v>
      </c>
      <c r="B20" s="25">
        <f t="shared" ref="B20:C20" si="10">SUM(B16:B19)</f>
        <v>0</v>
      </c>
      <c r="C20" s="25">
        <f t="shared" si="10"/>
        <v>0</v>
      </c>
      <c r="D20" s="26" t="str">
        <f t="shared" si="1"/>
        <v>--</v>
      </c>
      <c r="E20" s="25">
        <f t="shared" ref="E20:F20" si="11">SUM(E16:E19)</f>
        <v>0</v>
      </c>
      <c r="F20" s="25">
        <f t="shared" si="11"/>
        <v>0</v>
      </c>
      <c r="G20" s="26" t="str">
        <f t="shared" si="2"/>
        <v>--</v>
      </c>
      <c r="H20" s="25">
        <f t="shared" ref="H20:I20" si="12">SUM(H16:H19)</f>
        <v>0</v>
      </c>
      <c r="I20" s="25">
        <f t="shared" si="12"/>
        <v>0</v>
      </c>
      <c r="J20" s="26" t="str">
        <f t="shared" si="3"/>
        <v>--</v>
      </c>
      <c r="K20" s="25">
        <f t="shared" ref="K20:L20" si="13">SUM(K16:K19)</f>
        <v>0</v>
      </c>
      <c r="L20" s="25">
        <f t="shared" si="13"/>
        <v>0</v>
      </c>
      <c r="M20" s="26" t="str">
        <f t="shared" si="4"/>
        <v>--</v>
      </c>
      <c r="N20" s="25">
        <f t="shared" ref="N20:O20" si="14">SUM(N16:N19)</f>
        <v>145428</v>
      </c>
      <c r="O20" s="25">
        <f t="shared" si="14"/>
        <v>118550</v>
      </c>
      <c r="P20" s="26">
        <f t="shared" si="5"/>
        <v>-0.18481997964628544</v>
      </c>
      <c r="Q20" s="27">
        <f t="shared" ref="Q20:R20" si="15">SUM(Q16:Q19)</f>
        <v>149074</v>
      </c>
      <c r="R20" s="27">
        <f t="shared" si="15"/>
        <v>137868</v>
      </c>
      <c r="S20" s="26">
        <f t="shared" si="6"/>
        <v>-7.5170720581724512E-2</v>
      </c>
      <c r="T20" s="27">
        <f t="shared" ref="T20:U20" si="16">SUM(T16:T19)</f>
        <v>119418</v>
      </c>
      <c r="U20" s="27">
        <f t="shared" si="16"/>
        <v>182330</v>
      </c>
      <c r="V20" s="26">
        <f t="shared" si="7"/>
        <v>0.52682175216466531</v>
      </c>
      <c r="W20" s="27">
        <f t="shared" ref="W20:X20" si="17">SUM(W16:W19)</f>
        <v>120983</v>
      </c>
      <c r="X20" s="28">
        <f t="shared" si="17"/>
        <v>140667</v>
      </c>
      <c r="Y20" s="26">
        <f t="shared" si="8"/>
        <v>0.16270054470462791</v>
      </c>
      <c r="Z20" s="27">
        <f t="shared" ref="Z20:AA20" si="18">SUM(Z16:Z19)</f>
        <v>119537</v>
      </c>
      <c r="AA20" s="27">
        <f t="shared" si="18"/>
        <v>154610</v>
      </c>
      <c r="AB20" s="26">
        <f t="shared" si="9"/>
        <v>0.29340706224850882</v>
      </c>
      <c r="AC20" s="25">
        <f t="shared" ref="AC20:AG20" si="19">SUM(AC16:AC19)</f>
        <v>162457</v>
      </c>
      <c r="AD20" s="25">
        <f t="shared" si="19"/>
        <v>125043</v>
      </c>
      <c r="AE20" s="25">
        <f t="shared" si="19"/>
        <v>109518</v>
      </c>
      <c r="AF20" s="25">
        <f t="shared" si="19"/>
        <v>116407</v>
      </c>
      <c r="AG20" s="29">
        <f t="shared" si="19"/>
        <v>115296</v>
      </c>
    </row>
    <row r="21" spans="1:33" ht="12.75" customHeight="1" x14ac:dyDescent="0.25">
      <c r="A21" s="17" t="s">
        <v>21</v>
      </c>
      <c r="B21" s="30"/>
      <c r="C21" s="30"/>
      <c r="D21" s="31" t="str">
        <f t="shared" si="1"/>
        <v>--</v>
      </c>
      <c r="E21" s="30"/>
      <c r="F21" s="30"/>
      <c r="G21" s="31" t="str">
        <f t="shared" si="2"/>
        <v>--</v>
      </c>
      <c r="H21" s="30"/>
      <c r="I21" s="30"/>
      <c r="J21" s="31" t="str">
        <f t="shared" si="3"/>
        <v>--</v>
      </c>
      <c r="K21" s="30"/>
      <c r="L21" s="30"/>
      <c r="M21" s="31" t="str">
        <f t="shared" si="4"/>
        <v>--</v>
      </c>
      <c r="N21" s="32">
        <v>-23636</v>
      </c>
      <c r="O21" s="32">
        <v>-19491</v>
      </c>
      <c r="P21" s="31">
        <f t="shared" si="5"/>
        <v>-0.17536808258588593</v>
      </c>
      <c r="Q21" s="32">
        <v>-23190</v>
      </c>
      <c r="R21" s="32">
        <v>-17315</v>
      </c>
      <c r="S21" s="31">
        <f t="shared" si="6"/>
        <v>-0.25334195774040535</v>
      </c>
      <c r="T21" s="32">
        <v>-22926</v>
      </c>
      <c r="U21" s="32">
        <v>-16742</v>
      </c>
      <c r="V21" s="31">
        <f t="shared" si="7"/>
        <v>-0.26973741603419699</v>
      </c>
      <c r="W21" s="32">
        <v>-23385</v>
      </c>
      <c r="X21" s="32">
        <v>-24816</v>
      </c>
      <c r="Y21" s="31">
        <f t="shared" si="8"/>
        <v>6.1193072482360486E-2</v>
      </c>
      <c r="Z21" s="32">
        <v>-23853</v>
      </c>
      <c r="AA21" s="32">
        <v>-26990</v>
      </c>
      <c r="AB21" s="31">
        <f t="shared" si="9"/>
        <v>0.13151385569949273</v>
      </c>
      <c r="AC21" s="33">
        <v>-39232</v>
      </c>
      <c r="AD21" s="34">
        <v>-23493</v>
      </c>
      <c r="AE21" s="34">
        <v>-19943</v>
      </c>
      <c r="AF21" s="34">
        <v>-19226</v>
      </c>
      <c r="AG21" s="34">
        <v>-19264</v>
      </c>
    </row>
    <row r="22" spans="1:33" ht="12.75" customHeight="1" x14ac:dyDescent="0.25">
      <c r="A22" s="35" t="s">
        <v>22</v>
      </c>
      <c r="B22" s="36"/>
      <c r="C22" s="36"/>
      <c r="D22" s="37" t="str">
        <f t="shared" si="1"/>
        <v>--</v>
      </c>
      <c r="E22" s="36"/>
      <c r="F22" s="36"/>
      <c r="G22" s="37" t="str">
        <f t="shared" si="2"/>
        <v>--</v>
      </c>
      <c r="H22" s="36"/>
      <c r="I22" s="36"/>
      <c r="J22" s="37" t="str">
        <f t="shared" si="3"/>
        <v>--</v>
      </c>
      <c r="K22" s="36"/>
      <c r="L22" s="36"/>
      <c r="M22" s="37" t="str">
        <f t="shared" si="4"/>
        <v>--</v>
      </c>
      <c r="N22" s="38">
        <v>121794</v>
      </c>
      <c r="O22" s="38">
        <v>99058</v>
      </c>
      <c r="P22" s="37">
        <f t="shared" si="5"/>
        <v>-0.1866758625219633</v>
      </c>
      <c r="Q22" s="38">
        <v>125883</v>
      </c>
      <c r="R22" s="38">
        <v>120552</v>
      </c>
      <c r="S22" s="39">
        <f t="shared" si="6"/>
        <v>-4.2348847739567694E-2</v>
      </c>
      <c r="T22" s="38">
        <v>96491</v>
      </c>
      <c r="U22" s="38">
        <f>U20+U21</f>
        <v>165588</v>
      </c>
      <c r="V22" s="37">
        <f t="shared" si="7"/>
        <v>0.71609787441315775</v>
      </c>
      <c r="W22" s="38">
        <v>97597</v>
      </c>
      <c r="X22" s="38">
        <f>X21+X20</f>
        <v>115851</v>
      </c>
      <c r="Y22" s="37">
        <f t="shared" si="8"/>
        <v>0.18703443753394058</v>
      </c>
      <c r="Z22" s="38">
        <v>95685</v>
      </c>
      <c r="AA22" s="38">
        <f>AA21+AA20</f>
        <v>127620</v>
      </c>
      <c r="AB22" s="37">
        <f t="shared" si="9"/>
        <v>0.33375137168835239</v>
      </c>
      <c r="AC22" s="21">
        <f t="shared" ref="AC22:AG22" si="20">AC21+AC20</f>
        <v>123225</v>
      </c>
      <c r="AD22" s="21">
        <f t="shared" si="20"/>
        <v>101550</v>
      </c>
      <c r="AE22" s="21">
        <f t="shared" si="20"/>
        <v>89575</v>
      </c>
      <c r="AF22" s="21">
        <f t="shared" si="20"/>
        <v>97181</v>
      </c>
      <c r="AG22" s="21">
        <f t="shared" si="20"/>
        <v>96032</v>
      </c>
    </row>
    <row r="23" spans="1:33" ht="12.75" customHeight="1" x14ac:dyDescent="0.25">
      <c r="A23" s="40" t="s">
        <v>23</v>
      </c>
      <c r="B23" s="41"/>
      <c r="C23" s="41"/>
      <c r="D23" s="31"/>
      <c r="E23" s="41"/>
      <c r="F23" s="41"/>
      <c r="G23" s="31"/>
      <c r="H23" s="41"/>
      <c r="I23" s="41"/>
      <c r="J23" s="31"/>
      <c r="K23" s="41"/>
      <c r="L23" s="41"/>
      <c r="M23" s="31"/>
      <c r="N23" s="41"/>
      <c r="O23" s="42"/>
      <c r="P23" s="31"/>
      <c r="Q23" s="41"/>
      <c r="R23" s="42"/>
      <c r="S23" s="31"/>
      <c r="T23" s="41"/>
      <c r="U23" s="42"/>
      <c r="V23" s="31"/>
      <c r="W23" s="41"/>
      <c r="X23" s="42"/>
      <c r="Y23" s="31"/>
      <c r="Z23" s="42"/>
      <c r="AA23" s="42"/>
      <c r="AB23" s="31"/>
      <c r="AC23" s="43">
        <v>-3007</v>
      </c>
      <c r="AD23" s="21">
        <v>-2215</v>
      </c>
      <c r="AE23" s="21">
        <v>-1619</v>
      </c>
      <c r="AF23" s="21">
        <v>-2122</v>
      </c>
      <c r="AG23" s="21">
        <v>-1037</v>
      </c>
    </row>
    <row r="24" spans="1:33" ht="12.75" customHeight="1" x14ac:dyDescent="0.25">
      <c r="A24" s="40" t="s">
        <v>24</v>
      </c>
      <c r="B24" s="41"/>
      <c r="C24" s="41"/>
      <c r="D24" s="31"/>
      <c r="E24" s="41"/>
      <c r="F24" s="41"/>
      <c r="G24" s="31"/>
      <c r="H24" s="41"/>
      <c r="I24" s="41"/>
      <c r="J24" s="31"/>
      <c r="K24" s="41"/>
      <c r="L24" s="41"/>
      <c r="M24" s="31"/>
      <c r="N24" s="41"/>
      <c r="O24" s="42"/>
      <c r="P24" s="31"/>
      <c r="Q24" s="41"/>
      <c r="R24" s="42"/>
      <c r="S24" s="31"/>
      <c r="T24" s="41"/>
      <c r="U24" s="42"/>
      <c r="V24" s="31"/>
      <c r="W24" s="41"/>
      <c r="X24" s="42"/>
      <c r="Y24" s="31"/>
      <c r="Z24" s="42"/>
      <c r="AA24" s="42"/>
      <c r="AB24" s="31"/>
      <c r="AC24" s="44">
        <f t="shared" ref="AC24:AG24" si="21">AC22+AC23</f>
        <v>120218</v>
      </c>
      <c r="AD24" s="44">
        <f t="shared" si="21"/>
        <v>99335</v>
      </c>
      <c r="AE24" s="44">
        <f t="shared" si="21"/>
        <v>87956</v>
      </c>
      <c r="AF24" s="44">
        <f t="shared" si="21"/>
        <v>95059</v>
      </c>
      <c r="AG24" s="44">
        <f t="shared" si="21"/>
        <v>94995</v>
      </c>
    </row>
    <row r="25" spans="1:33" ht="12.75" customHeight="1" x14ac:dyDescent="0.25">
      <c r="A25" s="45" t="s">
        <v>25</v>
      </c>
      <c r="B25" s="41"/>
      <c r="C25" s="41"/>
      <c r="D25" s="31" t="str">
        <f>IF(ISERROR((C25-B25)/B25),"--",(C25-B25)/B25)</f>
        <v>--</v>
      </c>
      <c r="E25" s="41"/>
      <c r="F25" s="41"/>
      <c r="G25" s="31" t="str">
        <f>IF(ISERROR((F25-E25)/E25),"--",(F25-E25)/E25)</f>
        <v>--</v>
      </c>
      <c r="H25" s="41"/>
      <c r="I25" s="41"/>
      <c r="J25" s="31" t="str">
        <f>IF(ISERROR((I25-H25)/H25),"--",(I25-H25)/H25)</f>
        <v>--</v>
      </c>
      <c r="K25" s="41"/>
      <c r="L25" s="41"/>
      <c r="M25" s="31" t="str">
        <f>IF(ISERROR((L25-K25)/K25),"--",(L25-K25)/K25)</f>
        <v>--</v>
      </c>
      <c r="N25" s="41"/>
      <c r="O25" s="42">
        <v>28137</v>
      </c>
      <c r="P25" s="31" t="str">
        <f>IF(ISERROR((O25-N25)/N25),"--",(O25-N25)/N25)</f>
        <v>--</v>
      </c>
      <c r="Q25" s="41"/>
      <c r="R25" s="42">
        <v>29158</v>
      </c>
      <c r="S25" s="31" t="str">
        <f>IF(ISERROR((R25-Q25)/Q25),"--",(R25-Q25)/Q25)</f>
        <v>--</v>
      </c>
      <c r="T25" s="41"/>
      <c r="U25" s="42">
        <v>30002</v>
      </c>
      <c r="V25" s="31" t="str">
        <f>IF(ISERROR((U25-T25)/T25),"--",(U25-T25)/T25)</f>
        <v>--</v>
      </c>
      <c r="W25" s="41"/>
      <c r="X25" s="42">
        <v>28556</v>
      </c>
      <c r="Y25" s="31" t="str">
        <f>IF(ISERROR((X25-W25)/W25),"--",(X25-W25)/W25)</f>
        <v>--</v>
      </c>
      <c r="Z25" s="42"/>
      <c r="AA25" s="42">
        <v>33558</v>
      </c>
      <c r="AB25" s="31" t="str">
        <f>IF(ISERROR((AA25-Z25)/Z25),"--",(AA25-Z25)/Z25)</f>
        <v>--</v>
      </c>
      <c r="AC25" s="42"/>
      <c r="AD25" s="41"/>
      <c r="AE25" s="41"/>
      <c r="AF25" s="41"/>
      <c r="AG25" s="41"/>
    </row>
    <row r="26" spans="1:33"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2.75" customHeight="1" x14ac:dyDescent="0.35">
      <c r="A27" s="46" t="s">
        <v>26</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ht="12.75" customHeight="1" x14ac:dyDescent="0.3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ht="12.75" customHeight="1" x14ac:dyDescent="0.35">
      <c r="A29" s="76" t="s">
        <v>27</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ht="27.75" customHeight="1" x14ac:dyDescent="0.25">
      <c r="A30" s="77" t="s">
        <v>28</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ht="12.75" customHeight="1" x14ac:dyDescent="0.25">
      <c r="A31" s="78" t="s">
        <v>29</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75" customHeight="1" x14ac:dyDescent="0.45">
      <c r="A33" s="79" t="s">
        <v>30</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8"/>
    </row>
    <row r="34" spans="1:33" ht="12.75" customHeight="1" x14ac:dyDescent="0.35">
      <c r="A34" s="66" t="s">
        <v>31</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8"/>
    </row>
    <row r="35" spans="1:33" ht="30" customHeight="1" x14ac:dyDescent="0.25">
      <c r="A35" s="69" t="s">
        <v>32</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1"/>
    </row>
    <row r="36" spans="1:33" ht="30" customHeight="1" x14ac:dyDescent="0.25">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4"/>
    </row>
    <row r="37" spans="1:33" ht="12.75" customHeight="1" x14ac:dyDescent="0.35">
      <c r="A37" s="66" t="s">
        <v>33</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8"/>
    </row>
    <row r="38" spans="1:33" ht="30" customHeight="1" x14ac:dyDescent="0.25">
      <c r="A38" s="69" t="s">
        <v>32</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1"/>
    </row>
    <row r="39" spans="1:33" ht="30" customHeight="1" x14ac:dyDescent="0.25">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4"/>
    </row>
    <row r="40" spans="1:33" ht="12.75" customHeight="1" x14ac:dyDescent="0.35">
      <c r="A40" s="66" t="s">
        <v>34</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8"/>
    </row>
    <row r="41" spans="1:33" ht="30" customHeight="1" x14ac:dyDescent="0.25">
      <c r="A41" s="69" t="s">
        <v>32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1"/>
    </row>
    <row r="42" spans="1:33" ht="30" customHeight="1" x14ac:dyDescent="0.25">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4"/>
    </row>
    <row r="43" spans="1:33"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row r="1001" spans="1:33"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row>
    <row r="1002" spans="1:33" ht="12.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row>
    <row r="1003" spans="1:33" ht="12.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row>
  </sheetData>
  <mergeCells count="40">
    <mergeCell ref="AF13:AF14"/>
    <mergeCell ref="E15:F15"/>
    <mergeCell ref="H15:I15"/>
    <mergeCell ref="W13:Y13"/>
    <mergeCell ref="Z13:AB13"/>
    <mergeCell ref="AC13:AC14"/>
    <mergeCell ref="AD13:AD14"/>
    <mergeCell ref="AE13:AE14"/>
    <mergeCell ref="A37:AG37"/>
    <mergeCell ref="A38:AG39"/>
    <mergeCell ref="A40:AG40"/>
    <mergeCell ref="A41:AG42"/>
    <mergeCell ref="AC15:AG15"/>
    <mergeCell ref="A29:AG29"/>
    <mergeCell ref="A30:AG30"/>
    <mergeCell ref="A31:AG31"/>
    <mergeCell ref="A33:AG33"/>
    <mergeCell ref="A34:AG34"/>
    <mergeCell ref="A35:AG36"/>
    <mergeCell ref="T15:U15"/>
    <mergeCell ref="W15:X15"/>
    <mergeCell ref="Z15:AA15"/>
    <mergeCell ref="A7:AG7"/>
    <mergeCell ref="A8:AG8"/>
    <mergeCell ref="A9:AG9"/>
    <mergeCell ref="A12:A15"/>
    <mergeCell ref="B12:AB12"/>
    <mergeCell ref="AC12:AG12"/>
    <mergeCell ref="AG13:AG14"/>
    <mergeCell ref="E13:G13"/>
    <mergeCell ref="H13:J13"/>
    <mergeCell ref="K13:M13"/>
    <mergeCell ref="N13:P13"/>
    <mergeCell ref="Q13:S13"/>
    <mergeCell ref="T13:V13"/>
    <mergeCell ref="B13:D13"/>
    <mergeCell ref="B15:C15"/>
    <mergeCell ref="K15:L15"/>
    <mergeCell ref="N15:O15"/>
    <mergeCell ref="Q15:R15"/>
  </mergeCells>
  <pageMargins left="0.25" right="0.25" top="0.75" bottom="0.75" header="0" footer="0"/>
  <pageSetup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App.2-AB_Capital Expend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2020-09-18T13:48:54Z</dcterms:modified>
</cp:coreProperties>
</file>