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0" yWindow="580" windowWidth="18880" windowHeight="13240"/>
  </bookViews>
  <sheets>
    <sheet name="UPDATED 2025 App.2-C_DepExp" sheetId="1" r:id="rId1"/>
  </sheets>
  <calcPr calcId="145621"/>
</workbook>
</file>

<file path=xl/calcChain.xml><?xml version="1.0" encoding="utf-8"?>
<calcChain xmlns="http://schemas.openxmlformats.org/spreadsheetml/2006/main">
  <c r="R62" i="1" l="1"/>
  <c r="I62" i="1"/>
  <c r="G62" i="1"/>
  <c r="F62" i="1"/>
  <c r="D62" i="1"/>
  <c r="C62" i="1"/>
  <c r="P61" i="1"/>
  <c r="O61" i="1"/>
  <c r="N61" i="1"/>
  <c r="Q61" i="1" s="1"/>
  <c r="S61" i="1" s="1"/>
  <c r="M61" i="1"/>
  <c r="K61" i="1"/>
  <c r="H61" i="1"/>
  <c r="P60" i="1"/>
  <c r="O60" i="1"/>
  <c r="N60" i="1"/>
  <c r="Q60" i="1" s="1"/>
  <c r="S60" i="1" s="1"/>
  <c r="M60" i="1"/>
  <c r="K60" i="1"/>
  <c r="H60" i="1"/>
  <c r="E60" i="1"/>
  <c r="Q59" i="1"/>
  <c r="S59" i="1" s="1"/>
  <c r="P59" i="1"/>
  <c r="O59" i="1"/>
  <c r="N59" i="1"/>
  <c r="M59" i="1"/>
  <c r="K59" i="1"/>
  <c r="H59" i="1"/>
  <c r="E59" i="1"/>
  <c r="S58" i="1"/>
  <c r="Q58" i="1"/>
  <c r="P58" i="1"/>
  <c r="O58" i="1"/>
  <c r="N58" i="1"/>
  <c r="M58" i="1"/>
  <c r="K58" i="1"/>
  <c r="H58" i="1"/>
  <c r="E58" i="1"/>
  <c r="P57" i="1"/>
  <c r="N57" i="1"/>
  <c r="M57" i="1"/>
  <c r="K57" i="1"/>
  <c r="H57" i="1"/>
  <c r="O57" i="1" s="1"/>
  <c r="Q57" i="1" s="1"/>
  <c r="S57" i="1" s="1"/>
  <c r="E57" i="1"/>
  <c r="P56" i="1"/>
  <c r="N56" i="1"/>
  <c r="M56" i="1"/>
  <c r="K56" i="1"/>
  <c r="H56" i="1"/>
  <c r="O56" i="1" s="1"/>
  <c r="Q56" i="1" s="1"/>
  <c r="S56" i="1" s="1"/>
  <c r="E56" i="1"/>
  <c r="P55" i="1"/>
  <c r="N55" i="1"/>
  <c r="M55" i="1"/>
  <c r="K55" i="1"/>
  <c r="H55" i="1"/>
  <c r="O55" i="1" s="1"/>
  <c r="Q55" i="1" s="1"/>
  <c r="S55" i="1" s="1"/>
  <c r="E55" i="1"/>
  <c r="P54" i="1"/>
  <c r="N54" i="1"/>
  <c r="Q54" i="1" s="1"/>
  <c r="S54" i="1" s="1"/>
  <c r="M54" i="1"/>
  <c r="K54" i="1"/>
  <c r="H54" i="1"/>
  <c r="O54" i="1" s="1"/>
  <c r="E54" i="1"/>
  <c r="P53" i="1"/>
  <c r="O53" i="1"/>
  <c r="N53" i="1"/>
  <c r="Q53" i="1" s="1"/>
  <c r="S53" i="1" s="1"/>
  <c r="M53" i="1"/>
  <c r="K53" i="1"/>
  <c r="H53" i="1"/>
  <c r="E53" i="1"/>
  <c r="P52" i="1"/>
  <c r="O52" i="1"/>
  <c r="N52" i="1"/>
  <c r="Q52" i="1" s="1"/>
  <c r="S52" i="1" s="1"/>
  <c r="M52" i="1"/>
  <c r="K52" i="1"/>
  <c r="H52" i="1"/>
  <c r="E52" i="1"/>
  <c r="Q51" i="1"/>
  <c r="S51" i="1" s="1"/>
  <c r="P51" i="1"/>
  <c r="O51" i="1"/>
  <c r="N51" i="1"/>
  <c r="M51" i="1"/>
  <c r="K51" i="1"/>
  <c r="H51" i="1"/>
  <c r="E51" i="1"/>
  <c r="S50" i="1"/>
  <c r="Q50" i="1"/>
  <c r="P50" i="1"/>
  <c r="O50" i="1"/>
  <c r="N50" i="1"/>
  <c r="M50" i="1"/>
  <c r="K50" i="1"/>
  <c r="H50" i="1"/>
  <c r="E50" i="1"/>
  <c r="P49" i="1"/>
  <c r="N49" i="1"/>
  <c r="M49" i="1"/>
  <c r="K49" i="1"/>
  <c r="H49" i="1"/>
  <c r="O49" i="1" s="1"/>
  <c r="E49" i="1"/>
  <c r="P48" i="1"/>
  <c r="N48" i="1"/>
  <c r="M48" i="1"/>
  <c r="K48" i="1"/>
  <c r="H48" i="1"/>
  <c r="O48" i="1" s="1"/>
  <c r="Q48" i="1" s="1"/>
  <c r="S48" i="1" s="1"/>
  <c r="E48" i="1"/>
  <c r="P47" i="1"/>
  <c r="N47" i="1"/>
  <c r="M47" i="1"/>
  <c r="K47" i="1"/>
  <c r="H47" i="1"/>
  <c r="O47" i="1" s="1"/>
  <c r="Q47" i="1" s="1"/>
  <c r="S47" i="1" s="1"/>
  <c r="E47" i="1"/>
  <c r="P46" i="1"/>
  <c r="N46" i="1"/>
  <c r="Q46" i="1" s="1"/>
  <c r="S46" i="1" s="1"/>
  <c r="M46" i="1"/>
  <c r="K46" i="1"/>
  <c r="H46" i="1"/>
  <c r="O46" i="1" s="1"/>
  <c r="E46" i="1"/>
  <c r="P45" i="1"/>
  <c r="O45" i="1"/>
  <c r="N45" i="1"/>
  <c r="Q45" i="1" s="1"/>
  <c r="S45" i="1" s="1"/>
  <c r="M45" i="1"/>
  <c r="K45" i="1"/>
  <c r="H45" i="1"/>
  <c r="E45" i="1"/>
  <c r="P44" i="1"/>
  <c r="O44" i="1"/>
  <c r="N44" i="1"/>
  <c r="Q44" i="1" s="1"/>
  <c r="S44" i="1" s="1"/>
  <c r="M44" i="1"/>
  <c r="K44" i="1"/>
  <c r="H44" i="1"/>
  <c r="E44" i="1"/>
  <c r="Q43" i="1"/>
  <c r="S43" i="1" s="1"/>
  <c r="P43" i="1"/>
  <c r="O43" i="1"/>
  <c r="N43" i="1"/>
  <c r="M43" i="1"/>
  <c r="K43" i="1"/>
  <c r="H43" i="1"/>
  <c r="E43" i="1"/>
  <c r="S42" i="1"/>
  <c r="Q42" i="1"/>
  <c r="P42" i="1"/>
  <c r="O42" i="1"/>
  <c r="N42" i="1"/>
  <c r="M42" i="1"/>
  <c r="K42" i="1"/>
  <c r="H42" i="1"/>
  <c r="E42" i="1"/>
  <c r="P41" i="1"/>
  <c r="O41" i="1"/>
  <c r="N41" i="1"/>
  <c r="Q41" i="1" s="1"/>
  <c r="S41" i="1" s="1"/>
  <c r="M41" i="1"/>
  <c r="K41" i="1"/>
  <c r="H41" i="1"/>
  <c r="E41" i="1"/>
  <c r="P40" i="1"/>
  <c r="N40" i="1"/>
  <c r="M40" i="1"/>
  <c r="K40" i="1"/>
  <c r="H40" i="1"/>
  <c r="O40" i="1" s="1"/>
  <c r="Q40" i="1" s="1"/>
  <c r="S40" i="1" s="1"/>
  <c r="E40" i="1"/>
  <c r="P39" i="1"/>
  <c r="Q39" i="1" s="1"/>
  <c r="S39" i="1" s="1"/>
  <c r="O39" i="1"/>
  <c r="N39" i="1"/>
  <c r="M39" i="1"/>
  <c r="K39" i="1"/>
  <c r="H39" i="1"/>
  <c r="E39" i="1"/>
  <c r="P38" i="1"/>
  <c r="N38" i="1"/>
  <c r="Q38" i="1" s="1"/>
  <c r="S38" i="1" s="1"/>
  <c r="M38" i="1"/>
  <c r="K38" i="1"/>
  <c r="H38" i="1"/>
  <c r="O38" i="1" s="1"/>
  <c r="E38" i="1"/>
  <c r="P37" i="1"/>
  <c r="O37" i="1"/>
  <c r="N37" i="1"/>
  <c r="Q37" i="1" s="1"/>
  <c r="S37" i="1" s="1"/>
  <c r="M37" i="1"/>
  <c r="K37" i="1"/>
  <c r="H37" i="1"/>
  <c r="E37" i="1"/>
  <c r="P36" i="1"/>
  <c r="O36" i="1"/>
  <c r="N36" i="1"/>
  <c r="Q36" i="1" s="1"/>
  <c r="S36" i="1" s="1"/>
  <c r="M36" i="1"/>
  <c r="K36" i="1"/>
  <c r="H36" i="1"/>
  <c r="E36" i="1"/>
  <c r="Q35" i="1"/>
  <c r="S35" i="1" s="1"/>
  <c r="P35" i="1"/>
  <c r="O35" i="1"/>
  <c r="N35" i="1"/>
  <c r="M35" i="1"/>
  <c r="K35" i="1"/>
  <c r="H35" i="1"/>
  <c r="E35" i="1"/>
  <c r="S34" i="1"/>
  <c r="Q34" i="1"/>
  <c r="P34" i="1"/>
  <c r="O34" i="1"/>
  <c r="N34" i="1"/>
  <c r="M34" i="1"/>
  <c r="K34" i="1"/>
  <c r="H34" i="1"/>
  <c r="E34" i="1"/>
  <c r="P33" i="1"/>
  <c r="N33" i="1"/>
  <c r="M33" i="1"/>
  <c r="K33" i="1"/>
  <c r="H33" i="1"/>
  <c r="O33" i="1" s="1"/>
  <c r="E33" i="1"/>
  <c r="P32" i="1"/>
  <c r="N32" i="1"/>
  <c r="M32" i="1"/>
  <c r="K32" i="1"/>
  <c r="H32" i="1"/>
  <c r="O32" i="1" s="1"/>
  <c r="Q32" i="1" s="1"/>
  <c r="S32" i="1" s="1"/>
  <c r="E32" i="1"/>
  <c r="P31" i="1"/>
  <c r="N31" i="1"/>
  <c r="M31" i="1"/>
  <c r="K31" i="1"/>
  <c r="H31" i="1"/>
  <c r="O31" i="1" s="1"/>
  <c r="Q31" i="1" s="1"/>
  <c r="S31" i="1" s="1"/>
  <c r="E31" i="1"/>
  <c r="P30" i="1"/>
  <c r="O30" i="1"/>
  <c r="N30" i="1"/>
  <c r="Q30" i="1" s="1"/>
  <c r="S30" i="1" s="1"/>
  <c r="M30" i="1"/>
  <c r="K30" i="1"/>
  <c r="H30" i="1"/>
  <c r="E30" i="1"/>
  <c r="P29" i="1"/>
  <c r="O29" i="1"/>
  <c r="N29" i="1"/>
  <c r="Q29" i="1" s="1"/>
  <c r="S29" i="1" s="1"/>
  <c r="M29" i="1"/>
  <c r="K29" i="1"/>
  <c r="H29" i="1"/>
  <c r="E29" i="1"/>
  <c r="P28" i="1"/>
  <c r="O28" i="1"/>
  <c r="N28" i="1"/>
  <c r="Q28" i="1" s="1"/>
  <c r="S28" i="1" s="1"/>
  <c r="M28" i="1"/>
  <c r="K28" i="1"/>
  <c r="H28" i="1"/>
  <c r="E28" i="1"/>
  <c r="P27" i="1"/>
  <c r="Q27" i="1" s="1"/>
  <c r="S27" i="1" s="1"/>
  <c r="O27" i="1"/>
  <c r="N27" i="1"/>
  <c r="M27" i="1"/>
  <c r="K27" i="1"/>
  <c r="H27" i="1"/>
  <c r="E27" i="1"/>
  <c r="Q26" i="1"/>
  <c r="S26" i="1" s="1"/>
  <c r="P26" i="1"/>
  <c r="O26" i="1"/>
  <c r="N26" i="1"/>
  <c r="M26" i="1"/>
  <c r="K26" i="1"/>
  <c r="H26" i="1"/>
  <c r="E26" i="1"/>
  <c r="P25" i="1"/>
  <c r="O25" i="1"/>
  <c r="N25" i="1"/>
  <c r="Q25" i="1" s="1"/>
  <c r="S25" i="1" s="1"/>
  <c r="M25" i="1"/>
  <c r="K25" i="1"/>
  <c r="H25" i="1"/>
  <c r="E25" i="1"/>
  <c r="P24" i="1"/>
  <c r="N24" i="1"/>
  <c r="M24" i="1"/>
  <c r="K24" i="1"/>
  <c r="H24" i="1"/>
  <c r="O24" i="1" s="1"/>
  <c r="Q24" i="1" s="1"/>
  <c r="S24" i="1" s="1"/>
  <c r="E24" i="1"/>
  <c r="P23" i="1"/>
  <c r="P62" i="1" s="1"/>
  <c r="N23" i="1"/>
  <c r="N62" i="1" s="1"/>
  <c r="M23" i="1"/>
  <c r="K23" i="1"/>
  <c r="H23" i="1"/>
  <c r="O23" i="1" s="1"/>
  <c r="E23" i="1"/>
  <c r="E62" i="1" s="1"/>
  <c r="Q33" i="1" l="1"/>
  <c r="S33" i="1" s="1"/>
  <c r="Q49" i="1"/>
  <c r="S49" i="1" s="1"/>
  <c r="Q23" i="1"/>
  <c r="O62" i="1"/>
  <c r="H62" i="1"/>
  <c r="Q62" i="1" l="1"/>
  <c r="S23" i="1"/>
  <c r="S62" i="1" s="1"/>
</calcChain>
</file>

<file path=xl/sharedStrings.xml><?xml version="1.0" encoding="utf-8"?>
<sst xmlns="http://schemas.openxmlformats.org/spreadsheetml/2006/main" count="115" uniqueCount="111">
  <si>
    <t>EB-2019-0261</t>
  </si>
  <si>
    <t>Settlement Proposal</t>
  </si>
  <si>
    <t>Attachment 13(E)</t>
  </si>
  <si>
    <t>Appendix 2-C</t>
  </si>
  <si>
    <t>CGAAP</t>
  </si>
  <si>
    <t>Depreciation and Amortization Expense</t>
  </si>
  <si>
    <t>Revised CGAAP</t>
  </si>
  <si>
    <t>MIFRS</t>
  </si>
  <si>
    <t>This appendix is to be completed in conjunction with the accounting instructions in Appendix 2-B</t>
  </si>
  <si>
    <t>Scenario that applies</t>
  </si>
  <si>
    <t>Applicable Years and Accounting Standard</t>
  </si>
  <si>
    <t>Year Reflected in Schedule Below</t>
  </si>
  <si>
    <t>Accounting Standard Reflected in Schedule Below</t>
  </si>
  <si>
    <t>Rebasing for the first time with depreciation policy changes made in 2012.</t>
  </si>
  <si>
    <t>This appendix must be duplicated and completed for the years 2012 to 2021. The appendix for 2012 is to be completed under CGAAP (prior to changes in depreciation policies). The appendix for 2012 to 2014 must be completed under Revised CGAAP (after changes in depreciation policies). The appendix for 2014 to 2021 is to be completed under MIFRS (2014 if changes to MIFRS are material).</t>
  </si>
  <si>
    <t>Rebasing for the first time with depreciation policy changes made in 2013.</t>
  </si>
  <si>
    <t>This appendix must be duplicated and completed for the years 2013 to 2021. The appendix for 2013 is to be completed under CGAAP (prior to changes in depreciation policies). The appendix for 2013 to 2014 must be completed under Revised CGAAP (after changes in depreciation policies). The appendix for 2014 to 2021 is to be completed under MIFRS (2014 if changes to MIFRS are material).</t>
  </si>
  <si>
    <t>Already rebased with depreciation policy changes in a prior rate application and rebasing MIFRS for the first time.</t>
  </si>
  <si>
    <t>This appendix must be completed for 2014 to 2021. The appendix for 2014 is to be completed under Revised CGAAP (after changes in depreciation policies). The appendix for 2014 to 2021 is to be completed under MIFRS (2014 if changes to MIFRS are material).</t>
  </si>
  <si>
    <t>Already rebased under MIFRS in a prior rate application</t>
  </si>
  <si>
    <t>This appendix must be completed under MIFRS for each year for the earlier of: 1) all historical years back to its last rebasing; or 2) at least three years of historical actuals, in addition to Bridge Year and Test Year forecasts.</t>
  </si>
  <si>
    <t>Book Values</t>
  </si>
  <si>
    <t>Service Lives</t>
  </si>
  <si>
    <t>Depreciation Expense</t>
  </si>
  <si>
    <t>Account</t>
  </si>
  <si>
    <t>Description</t>
  </si>
  <si>
    <r>
      <t>Opening Net  Book Value of Existing Assets as at Date of Policy Change (Jan. 1)</t>
    </r>
    <r>
      <rPr>
        <b/>
        <vertAlign val="superscript"/>
        <sz val="10"/>
        <rFont val="Arial"/>
      </rPr>
      <t xml:space="preserve"> 1</t>
    </r>
  </si>
  <si>
    <r>
      <t xml:space="preserve">Less Fully Depreciated </t>
    </r>
    <r>
      <rPr>
        <b/>
        <vertAlign val="superscript"/>
        <sz val="10"/>
        <rFont val="Arial"/>
      </rPr>
      <t>7</t>
    </r>
  </si>
  <si>
    <t xml:space="preserve">Net Amount of Existing Assets Before Policy Change to be Depreciated </t>
  </si>
  <si>
    <r>
      <t xml:space="preserve">Opening Gross Book Value of Assets Acquired After Policy Change </t>
    </r>
    <r>
      <rPr>
        <b/>
        <vertAlign val="superscript"/>
        <sz val="10"/>
        <rFont val="Arial"/>
      </rPr>
      <t>2</t>
    </r>
  </si>
  <si>
    <r>
      <t xml:space="preserve">Less Fully Depreciated </t>
    </r>
    <r>
      <rPr>
        <b/>
        <vertAlign val="superscript"/>
        <sz val="10"/>
        <rFont val="Arial"/>
      </rPr>
      <t>8</t>
    </r>
  </si>
  <si>
    <t xml:space="preserve">Net Amount of Assets Acquired After Policy Change to be Depreciated </t>
  </si>
  <si>
    <t>Current Year Additions</t>
  </si>
  <si>
    <r>
      <t xml:space="preserve">Average Remaining Life of Assets Existing Before Policy Change </t>
    </r>
    <r>
      <rPr>
        <b/>
        <vertAlign val="superscript"/>
        <sz val="10"/>
        <rFont val="Arial"/>
      </rPr>
      <t>3</t>
    </r>
  </si>
  <si>
    <t>Depreciation Rate Assets Acquired After Policy Change</t>
  </si>
  <si>
    <r>
      <t xml:space="preserve">Life of Assets Acquired After Policy Change </t>
    </r>
    <r>
      <rPr>
        <b/>
        <vertAlign val="superscript"/>
        <sz val="10"/>
        <rFont val="Arial"/>
      </rPr>
      <t>4</t>
    </r>
  </si>
  <si>
    <t>Depreciation Rate on New Additions</t>
  </si>
  <si>
    <t>Depreciation Expense on Assets Existing Before Policy Change</t>
  </si>
  <si>
    <t>Depreciation Expense on Assets Acquired After Policy Change</t>
  </si>
  <si>
    <r>
      <t xml:space="preserve">Depreciation Expense on Current Year Additions </t>
    </r>
    <r>
      <rPr>
        <b/>
        <vertAlign val="superscript"/>
        <sz val="10"/>
        <rFont val="Arial"/>
      </rPr>
      <t>5</t>
    </r>
  </si>
  <si>
    <t xml:space="preserve">Total Current Year Depreciation Expense </t>
  </si>
  <si>
    <t xml:space="preserve">Depreciation Expense per Appendix 2-BA Fixed Assets, Column J 
 </t>
  </si>
  <si>
    <r>
      <t xml:space="preserve">Variance </t>
    </r>
    <r>
      <rPr>
        <b/>
        <vertAlign val="superscript"/>
        <sz val="10"/>
        <rFont val="Arial"/>
      </rPr>
      <t>6</t>
    </r>
  </si>
  <si>
    <t>a</t>
  </si>
  <si>
    <t>b</t>
  </si>
  <si>
    <t>c = a-b</t>
  </si>
  <si>
    <t>d</t>
  </si>
  <si>
    <t>e</t>
  </si>
  <si>
    <t>f = d- e</t>
  </si>
  <si>
    <t>g</t>
  </si>
  <si>
    <t>h</t>
  </si>
  <si>
    <t>i = 1/h</t>
  </si>
  <si>
    <t>j</t>
  </si>
  <si>
    <t>k = 1/j</t>
  </si>
  <si>
    <t>l = c/h</t>
  </si>
  <si>
    <t>m = f/j</t>
  </si>
  <si>
    <t>n = g*0.5/j</t>
  </si>
  <si>
    <t>o = l+m+n</t>
  </si>
  <si>
    <t>p</t>
  </si>
  <si>
    <t>q = p-o</t>
  </si>
  <si>
    <t>Computer Software (Formally known as Account 1925)</t>
  </si>
  <si>
    <t>Land Rights (Formally known as Account 1906)</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</si>
  <si>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</si>
  <si>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</si>
  <si>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</si>
  <si>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</si>
  <si>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</si>
  <si>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</si>
  <si>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</si>
  <si>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</si>
  <si>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</si>
  <si>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</si>
  <si>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</si>
  <si>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</si>
  <si>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</si>
  <si>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</si>
  <si>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</si>
  <si>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</si>
  <si>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</si>
  <si>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</si>
  <si>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</si>
  <si>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</si>
  <si>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</si>
  <si>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</si>
  <si>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</si>
  <si>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</si>
  <si>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</si>
  <si>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</si>
  <si>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</si>
  <si>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</si>
  <si>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</si>
  <si>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</si>
  <si>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</si>
  <si>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</si>
  <si>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</si>
  <si>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</si>
  <si>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t>Capital Contributions Paid</t>
  </si>
  <si>
    <t>Total</t>
  </si>
  <si>
    <t>General:</t>
  </si>
  <si>
    <t>Applicants are to complete this appendix to show the reasonability of the depreciation expense that is included in rate base via. Accumulated depreciation and the revenue requirement.</t>
  </si>
  <si>
    <t>Applicants must provide a breakdown of depreciation and amortization expense in the above format for all relevant accounts.  Balances presented in the table should exclude asset retirement obligations (AROs) and the related depreciation and accretion expense. These should be disclosed separately consistent with the Notes of historical Audited Financial Statements.</t>
  </si>
  <si>
    <t>Notes:</t>
  </si>
  <si>
    <t>This is the net book value of assets that existed as at the date of the utility's change in depreciation policies (i.e. as at Jan. 1, 2012 or Jan. 1, 2013).  These assets are to be depreciated at the average remaining service life. This amount will not change in years subsequent to the date of the utility's change in depreciation policies.  This column is expected to be used until the assets that existed as at the date of the utility's change in depreciation policies are fully depreciated.</t>
  </si>
  <si>
    <t>This is the opening gross book value of assets that have been acquired after the date of the utility's change in depreciation policies (i.e. additions starting in 2012/2013 for those who changed policies Jan. 1, 2012/2013). These assets are to be depreciated at the revised service life. The amount is expected to be equal to the opening gross book value of the prior year plus the prior year's additions.</t>
  </si>
  <si>
    <t>A recalculation should be performed to determine the average remaining life of opening balance of assets (i.e. excluding current year's additions) under the change in policies under CGAAP.  For example, Asset A had a useful life of 20 years under CGAAP without the change in policies.  On January 1 of the year of policy changes, Asset A was 3 years depreciated. As a result, Asset A would have a remaining service life of 17 years (20 years less 3 years) as at January 1 of the year of policy changes.  Due to making the change in policies under CGAAP, management re-assessed the asset useful lives and concluded that the revised useful life of Asset A is now 30 years. Therefore, the average remaining useful life of the opening balance of Asset A is determined to be 27 years (30 years less 3 years) under the revised CGAAP as at January 1 of the year of policy changes.</t>
  </si>
  <si>
    <t>The useful life used should be consistent with the OEB's regulatory accounting policies as set out in the  Accounting Procedures Handbook for Electricity Distributors, effective Jan. 1, 2012 and also with the Report of the Board, Transition to International Financial Reporting Standards, EB-2008-0408, and the Kinectrics Report.</t>
  </si>
  <si>
    <t>OEB policy of the "half-year" rule - the applicant must ensure that additions in the year attract a half-year depreciation expense in the first year.  Deviations from this standard practice must be supported in the application.</t>
  </si>
  <si>
    <t>The applicant must provide an explanation of material variances in evidence.</t>
  </si>
  <si>
    <t>This should include assets in column A (excel column C) that become fully depreciated since the date of the policy change.  The amount input in b (excel column D) should equal the net book value of the asset as at the date of depreciation policy change</t>
  </si>
  <si>
    <t>This should include assets in column D (excel column F) that have become fully depreciated.  The amount input in e (excel column G) should equal the gross book value of the asset</t>
  </si>
  <si>
    <t>September 18,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</si>
</sst>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1009]mmmm\ d\,\ yyyy"/>
    <numFmt numFmtId="165" formatCode="&quot;$&quot;#,##0"/>
    <numFmt numFmtId="166" formatCode="_-&quot;$&quot;* #,##0_-;\-&quot;$&quot;* #,##0_-;_-&quot;$&quot;* &quot;-&quot;??_-;_-@"/>
    <numFmt numFmtId="167" formatCode="_-* #,##0.00_-;\-* #,##0.00_-;_-* &quot;-&quot;??_-;_-@"/>
  </numFmts>
  <fonts count="13">
    <font>
      <sz val="10"/>
      <color rgb="FF000000"/>
      <name val="Arial"/>
    </font>
    <font>
      <sz val="10"/>
      <color theme="1"/>
      <name val="Arial"/>
    </font>
    <font>
      <b/>
      <sz val="10"/>
      <color theme="1"/>
      <name val="Arial"/>
    </font>
    <font>
      <sz val="9"/>
      <name val="Arial"/>
    </font>
    <font>
      <b/>
      <sz val="18"/>
      <color rgb="FF000000"/>
      <name val="Roboto"/>
    </font>
    <font>
      <b/>
      <sz val="18"/>
      <color theme="1"/>
      <name val="Arial"/>
    </font>
    <font>
      <b/>
      <sz val="14"/>
      <color theme="1"/>
      <name val="Arial"/>
    </font>
    <font>
      <b/>
      <sz val="12"/>
      <color theme="1"/>
      <name val="Arial"/>
    </font>
    <font>
      <sz val="10"/>
      <name val="Arial"/>
    </font>
    <font>
      <sz val="10"/>
      <color theme="1"/>
      <name val="Arial"/>
    </font>
    <font>
      <sz val="11"/>
      <color theme="1"/>
      <name val="Arial"/>
    </font>
    <font>
      <sz val="12"/>
      <color theme="1"/>
      <name val="Arial"/>
    </font>
    <font>
      <b/>
      <vertAlign val="superscript"/>
      <sz val="10"/>
      <name val="Arial"/>
    </font>
  </fonts>
  <fills count="5">
    <fill>
      <patternFill patternType="none"/>
    </fill>
    <fill>
      <patternFill patternType="gray125"/>
    </fill>
    <fill>
      <patternFill patternType="solid">
        <fgColor rgb="FFDAEEF3"/>
        <bgColor rgb="FFDAEEF3"/>
      </patternFill>
    </fill>
    <fill>
      <patternFill patternType="solid">
        <fgColor rgb="FFFFFFFF"/>
        <bgColor rgb="FFFFFFFF"/>
      </patternFill>
    </fill>
    <fill>
      <patternFill patternType="solid">
        <fgColor rgb="FFEAF1DD"/>
        <bgColor rgb="FFEAF1DD"/>
      </patternFill>
    </fill>
  </fills>
  <borders count="4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thin">
        <color rgb="FF000000"/>
      </left>
      <right/>
      <top/>
      <bottom style="thin">
        <color rgb="FF000000"/>
      </bottom>
      <diagonal/>
    </border>
    <border>
      <left/>
      <right style="medium">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medium">
        <color rgb="FF000000"/>
      </top>
      <bottom style="thin">
        <color rgb="FF000000"/>
      </bottom>
      <diagonal/>
    </border>
    <border>
      <left style="medium">
        <color rgb="FF000000"/>
      </left>
      <right/>
      <top/>
      <bottom/>
      <diagonal/>
    </border>
    <border>
      <left/>
      <right style="thin">
        <color rgb="FF000000"/>
      </right>
      <top/>
      <bottom style="thin">
        <color rgb="FF000000"/>
      </bottom>
      <diagonal/>
    </border>
    <border>
      <left style="medium">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diagonal/>
    </border>
    <border>
      <left style="thin">
        <color rgb="FF000000"/>
      </left>
      <right/>
      <top style="thin">
        <color rgb="FF000000"/>
      </top>
      <bottom style="double">
        <color rgb="FF000000"/>
      </bottom>
      <diagonal/>
    </border>
    <border>
      <left/>
      <right style="thin">
        <color rgb="FF000000"/>
      </right>
      <top/>
      <bottom/>
      <diagonal/>
    </border>
    <border>
      <left style="thin">
        <color rgb="FF000000"/>
      </left>
      <right/>
      <top/>
      <bottom style="medium">
        <color rgb="FF000000"/>
      </bottom>
      <diagonal/>
    </border>
    <border>
      <left style="medium">
        <color rgb="FF000000"/>
      </left>
      <right style="thin">
        <color rgb="FF000000"/>
      </right>
      <top style="double">
        <color rgb="FF000000"/>
      </top>
      <bottom style="medium">
        <color rgb="FF000000"/>
      </bottom>
      <diagonal/>
    </border>
    <border>
      <left style="medium">
        <color rgb="FF000000"/>
      </left>
      <right style="medium">
        <color rgb="FF000000"/>
      </right>
      <top style="double">
        <color rgb="FF000000"/>
      </top>
      <bottom style="medium">
        <color rgb="FF000000"/>
      </bottom>
      <diagonal/>
    </border>
    <border>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s>
  <cellStyleXfs count="1">
    <xf numFmtId="0" fontId="0" fillId="0" borderId="0"/>
  </cellStyleXfs>
  <cellXfs count="108">
    <xf numFmtId="0" fontId="0" fillId="0" borderId="0" xfId="0" applyFont="1" applyAlignment="1"/>
    <xf numFmtId="0" fontId="1" fillId="0" borderId="0" xfId="0" applyFont="1"/>
    <xf numFmtId="0" fontId="2" fillId="0" borderId="0" xfId="0" applyFont="1"/>
    <xf numFmtId="0" fontId="3" fillId="0" borderId="0" xfId="0" applyFont="1" applyAlignment="1">
      <alignment horizontal="right"/>
    </xf>
    <xf numFmtId="0" fontId="4" fillId="0" borderId="0" xfId="0" applyFont="1" applyAlignment="1"/>
    <xf numFmtId="0" fontId="5" fillId="0" borderId="0" xfId="0" applyFont="1"/>
    <xf numFmtId="164" fontId="1" fillId="0" borderId="0" xfId="0" applyNumberFormat="1" applyFont="1"/>
    <xf numFmtId="0" fontId="6" fillId="0" borderId="0" xfId="0" applyFont="1" applyAlignment="1">
      <alignment horizontal="center"/>
    </xf>
    <xf numFmtId="0" fontId="7" fillId="0" borderId="0" xfId="0" applyFont="1" applyAlignment="1">
      <alignment horizontal="left"/>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10" fillId="2" borderId="4" xfId="0" applyFont="1" applyFill="1" applyBorder="1" applyAlignment="1">
      <alignment horizontal="center" vertical="center"/>
    </xf>
    <xf numFmtId="0" fontId="1" fillId="2" borderId="4" xfId="0" applyFont="1" applyFill="1" applyBorder="1" applyAlignment="1">
      <alignment horizontal="center" vertical="center"/>
    </xf>
    <xf numFmtId="0" fontId="10" fillId="2" borderId="4" xfId="0" applyFont="1" applyFill="1" applyBorder="1" applyAlignment="1">
      <alignment horizontal="center" vertical="center"/>
    </xf>
    <xf numFmtId="0" fontId="11" fillId="0" borderId="0" xfId="0" applyFont="1" applyAlignment="1">
      <alignment vertical="center"/>
    </xf>
    <xf numFmtId="0" fontId="2" fillId="0" borderId="0" xfId="0" applyFont="1" applyAlignment="1">
      <alignment horizontal="center" vertical="center" wrapText="1"/>
    </xf>
    <xf numFmtId="0" fontId="2" fillId="3" borderId="10" xfId="0" applyFont="1" applyFill="1" applyBorder="1" applyAlignment="1">
      <alignment horizontal="center" vertical="center" wrapText="1"/>
    </xf>
    <xf numFmtId="165" fontId="2" fillId="3" borderId="11" xfId="0" applyNumberFormat="1"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9" xfId="0" quotePrefix="1" applyFont="1" applyFill="1" applyBorder="1" applyAlignment="1">
      <alignment horizontal="center"/>
    </xf>
    <xf numFmtId="0" fontId="2" fillId="3" borderId="20" xfId="0" quotePrefix="1" applyFont="1" applyFill="1" applyBorder="1" applyAlignment="1">
      <alignment horizontal="center"/>
    </xf>
    <xf numFmtId="0" fontId="2" fillId="3" borderId="21" xfId="0" quotePrefix="1" applyFont="1" applyFill="1" applyBorder="1" applyAlignment="1">
      <alignment horizontal="center"/>
    </xf>
    <xf numFmtId="0" fontId="2" fillId="3" borderId="22" xfId="0" quotePrefix="1" applyFont="1" applyFill="1" applyBorder="1" applyAlignment="1">
      <alignment horizontal="center"/>
    </xf>
    <xf numFmtId="0" fontId="2" fillId="3" borderId="19" xfId="0" applyFont="1" applyFill="1" applyBorder="1" applyAlignment="1">
      <alignment horizontal="center" wrapText="1"/>
    </xf>
    <xf numFmtId="0" fontId="2" fillId="3" borderId="23" xfId="0" quotePrefix="1" applyFont="1" applyFill="1" applyBorder="1" applyAlignment="1">
      <alignment horizontal="center"/>
    </xf>
    <xf numFmtId="0" fontId="2" fillId="3" borderId="24" xfId="0" applyFont="1" applyFill="1" applyBorder="1" applyAlignment="1">
      <alignment horizontal="center"/>
    </xf>
    <xf numFmtId="0" fontId="2" fillId="3" borderId="4" xfId="0" quotePrefix="1" applyFont="1" applyFill="1" applyBorder="1" applyAlignment="1">
      <alignment horizontal="center"/>
    </xf>
    <xf numFmtId="0" fontId="2" fillId="3" borderId="25" xfId="0" applyFont="1" applyFill="1" applyBorder="1" applyAlignment="1">
      <alignment horizontal="center"/>
    </xf>
    <xf numFmtId="0" fontId="2" fillId="3" borderId="26" xfId="0" applyFont="1" applyFill="1" applyBorder="1" applyAlignment="1">
      <alignment horizontal="center"/>
    </xf>
    <xf numFmtId="0" fontId="1" fillId="0" borderId="27" xfId="0" applyFont="1" applyBorder="1" applyAlignment="1">
      <alignment horizontal="center" vertical="center"/>
    </xf>
    <xf numFmtId="0" fontId="1" fillId="0" borderId="28" xfId="0" applyFont="1" applyBorder="1" applyAlignment="1">
      <alignment vertical="center" wrapText="1"/>
    </xf>
    <xf numFmtId="166" fontId="10" fillId="4" borderId="24" xfId="0" applyNumberFormat="1" applyFont="1" applyFill="1" applyBorder="1"/>
    <xf numFmtId="166" fontId="10" fillId="4" borderId="4" xfId="0" applyNumberFormat="1" applyFont="1" applyFill="1" applyBorder="1"/>
    <xf numFmtId="166" fontId="10" fillId="0" borderId="25" xfId="0" applyNumberFormat="1" applyFont="1" applyBorder="1"/>
    <xf numFmtId="166" fontId="10" fillId="4" borderId="4" xfId="0" applyNumberFormat="1" applyFont="1" applyFill="1" applyBorder="1" applyAlignment="1"/>
    <xf numFmtId="166" fontId="10" fillId="4" borderId="4" xfId="0" applyNumberFormat="1" applyFont="1" applyFill="1" applyBorder="1" applyAlignment="1"/>
    <xf numFmtId="167" fontId="10" fillId="4" borderId="24" xfId="0" applyNumberFormat="1" applyFont="1" applyFill="1" applyBorder="1"/>
    <xf numFmtId="10" fontId="10" fillId="0" borderId="27" xfId="0" applyNumberFormat="1" applyFont="1" applyBorder="1"/>
    <xf numFmtId="167" fontId="10" fillId="4" borderId="4" xfId="0" applyNumberFormat="1" applyFont="1" applyFill="1" applyBorder="1" applyAlignment="1"/>
    <xf numFmtId="10" fontId="10" fillId="0" borderId="28" xfId="0" applyNumberFormat="1" applyFont="1" applyBorder="1"/>
    <xf numFmtId="166" fontId="2" fillId="0" borderId="29" xfId="0" applyNumberFormat="1" applyFont="1" applyBorder="1"/>
    <xf numFmtId="166" fontId="2" fillId="0" borderId="27" xfId="0" applyNumberFormat="1" applyFont="1" applyBorder="1"/>
    <xf numFmtId="166" fontId="2" fillId="0" borderId="30" xfId="0" applyNumberFormat="1" applyFont="1" applyBorder="1"/>
    <xf numFmtId="166" fontId="10" fillId="4" borderId="2" xfId="0" applyNumberFormat="1" applyFont="1" applyFill="1" applyBorder="1" applyAlignment="1"/>
    <xf numFmtId="166" fontId="2" fillId="0" borderId="31" xfId="0" applyNumberFormat="1" applyFont="1" applyBorder="1"/>
    <xf numFmtId="0" fontId="1" fillId="0" borderId="32" xfId="0" applyFont="1" applyBorder="1"/>
    <xf numFmtId="0" fontId="1" fillId="0" borderId="4" xfId="0" applyFont="1" applyBorder="1" applyAlignment="1">
      <alignment horizontal="center" vertical="center"/>
    </xf>
    <xf numFmtId="0" fontId="1" fillId="0" borderId="1" xfId="0" applyFont="1" applyBorder="1" applyAlignment="1">
      <alignment vertical="center" wrapText="1"/>
    </xf>
    <xf numFmtId="166" fontId="10" fillId="4" borderId="27" xfId="0" applyNumberFormat="1" applyFont="1" applyFill="1" applyBorder="1" applyAlignment="1"/>
    <xf numFmtId="167" fontId="10" fillId="4" borderId="27" xfId="0" applyNumberFormat="1" applyFont="1" applyFill="1" applyBorder="1" applyAlignment="1"/>
    <xf numFmtId="10" fontId="10" fillId="0" borderId="1" xfId="0" applyNumberFormat="1" applyFont="1" applyBorder="1"/>
    <xf numFmtId="166" fontId="10" fillId="4" borderId="33" xfId="0" applyNumberFormat="1" applyFont="1" applyFill="1" applyBorder="1" applyAlignment="1"/>
    <xf numFmtId="166" fontId="2" fillId="0" borderId="25" xfId="0" applyNumberFormat="1" applyFont="1" applyBorder="1"/>
    <xf numFmtId="167" fontId="10" fillId="4" borderId="27" xfId="0" applyNumberFormat="1" applyFont="1" applyFill="1" applyBorder="1" applyAlignment="1"/>
    <xf numFmtId="0" fontId="1" fillId="0" borderId="1" xfId="0" applyFont="1" applyBorder="1" applyAlignment="1">
      <alignment vertical="center"/>
    </xf>
    <xf numFmtId="166" fontId="10" fillId="4" borderId="27" xfId="0" applyNumberFormat="1" applyFont="1" applyFill="1" applyBorder="1" applyAlignment="1"/>
    <xf numFmtId="166" fontId="10" fillId="4" borderId="33" xfId="0" applyNumberFormat="1" applyFont="1" applyFill="1" applyBorder="1" applyAlignment="1"/>
    <xf numFmtId="0" fontId="1" fillId="0" borderId="1" xfId="0" applyFont="1" applyBorder="1" applyAlignment="1">
      <alignment horizontal="left" vertical="center"/>
    </xf>
    <xf numFmtId="0" fontId="1" fillId="0" borderId="4" xfId="0" applyFont="1" applyBorder="1" applyAlignment="1">
      <alignment horizontal="center" vertical="center"/>
    </xf>
    <xf numFmtId="0" fontId="1" fillId="0" borderId="1" xfId="0" applyFont="1" applyBorder="1" applyAlignment="1">
      <alignment vertical="center" wrapText="1"/>
    </xf>
    <xf numFmtId="166" fontId="10" fillId="4" borderId="34" xfId="0" applyNumberFormat="1" applyFont="1" applyFill="1" applyBorder="1"/>
    <xf numFmtId="166" fontId="10" fillId="4" borderId="35" xfId="0" applyNumberFormat="1" applyFont="1" applyFill="1" applyBorder="1"/>
    <xf numFmtId="166" fontId="10" fillId="4" borderId="35" xfId="0" applyNumberFormat="1" applyFont="1" applyFill="1" applyBorder="1" applyAlignment="1"/>
    <xf numFmtId="166" fontId="10" fillId="4" borderId="36" xfId="0" applyNumberFormat="1" applyFont="1" applyFill="1" applyBorder="1" applyAlignment="1"/>
    <xf numFmtId="167" fontId="10" fillId="4" borderId="34" xfId="0" applyNumberFormat="1" applyFont="1" applyFill="1" applyBorder="1"/>
    <xf numFmtId="167" fontId="10" fillId="4" borderId="36" xfId="0" applyNumberFormat="1" applyFont="1" applyFill="1" applyBorder="1" applyAlignment="1"/>
    <xf numFmtId="10" fontId="10" fillId="0" borderId="37" xfId="0" applyNumberFormat="1" applyFont="1" applyBorder="1"/>
    <xf numFmtId="166" fontId="10" fillId="4" borderId="38" xfId="0" applyNumberFormat="1" applyFont="1" applyFill="1" applyBorder="1" applyAlignment="1"/>
    <xf numFmtId="0" fontId="1" fillId="0" borderId="17" xfId="0" applyFont="1" applyBorder="1" applyAlignment="1">
      <alignment horizontal="center"/>
    </xf>
    <xf numFmtId="0" fontId="2" fillId="0" borderId="39" xfId="0" applyFont="1" applyBorder="1"/>
    <xf numFmtId="166" fontId="2" fillId="0" borderId="40" xfId="0" applyNumberFormat="1" applyFont="1" applyBorder="1"/>
    <xf numFmtId="166" fontId="2" fillId="0" borderId="41" xfId="0" applyNumberFormat="1" applyFont="1" applyBorder="1"/>
    <xf numFmtId="166" fontId="2" fillId="0" borderId="42" xfId="0" applyNumberFormat="1" applyFont="1" applyBorder="1"/>
    <xf numFmtId="167" fontId="10" fillId="0" borderId="43" xfId="0" applyNumberFormat="1" applyFont="1" applyBorder="1"/>
    <xf numFmtId="10" fontId="10" fillId="0" borderId="44" xfId="0" applyNumberFormat="1" applyFont="1" applyBorder="1"/>
    <xf numFmtId="166" fontId="2" fillId="0" borderId="43" xfId="0" applyNumberFormat="1" applyFont="1" applyBorder="1"/>
    <xf numFmtId="166" fontId="2" fillId="0" borderId="45" xfId="0" applyNumberFormat="1" applyFont="1" applyBorder="1"/>
    <xf numFmtId="0" fontId="1" fillId="0" borderId="0" xfId="0" applyFont="1" applyAlignment="1">
      <alignment horizontal="center"/>
    </xf>
    <xf numFmtId="166" fontId="2" fillId="0" borderId="0" xfId="0" applyNumberFormat="1" applyFont="1"/>
    <xf numFmtId="167" fontId="10" fillId="0" borderId="0" xfId="0" applyNumberFormat="1" applyFont="1"/>
    <xf numFmtId="10" fontId="10" fillId="0" borderId="0" xfId="0" applyNumberFormat="1" applyFont="1"/>
    <xf numFmtId="0" fontId="1" fillId="0" borderId="0" xfId="0" applyFont="1" applyAlignment="1">
      <alignment horizontal="left" vertical="top" wrapText="1"/>
    </xf>
    <xf numFmtId="0" fontId="2"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vertical="top"/>
    </xf>
    <xf numFmtId="0" fontId="1" fillId="0" borderId="0" xfId="0" applyFont="1" applyAlignment="1">
      <alignment horizontal="left" vertical="top" wrapText="1"/>
    </xf>
    <xf numFmtId="0" fontId="0" fillId="0" borderId="0" xfId="0" applyFont="1" applyAlignment="1"/>
    <xf numFmtId="0" fontId="2" fillId="3" borderId="8" xfId="0" applyFont="1" applyFill="1" applyBorder="1" applyAlignment="1">
      <alignment vertical="center"/>
    </xf>
    <xf numFmtId="0" fontId="8" fillId="0" borderId="17" xfId="0" applyFont="1" applyBorder="1"/>
    <xf numFmtId="0" fontId="2" fillId="3" borderId="9" xfId="0" applyFont="1" applyFill="1" applyBorder="1" applyAlignment="1">
      <alignment vertical="center"/>
    </xf>
    <xf numFmtId="0" fontId="8" fillId="0" borderId="18" xfId="0" applyFont="1" applyBorder="1"/>
    <xf numFmtId="0" fontId="1" fillId="0" borderId="1" xfId="0" applyFont="1" applyBorder="1" applyAlignment="1">
      <alignment horizontal="left" vertical="center" wrapText="1"/>
    </xf>
    <xf numFmtId="0" fontId="8" fillId="0" borderId="2" xfId="0" applyFont="1" applyBorder="1"/>
    <xf numFmtId="0" fontId="9" fillId="0" borderId="1" xfId="0" applyFont="1" applyBorder="1" applyAlignment="1">
      <alignment wrapText="1"/>
    </xf>
    <xf numFmtId="0" fontId="8" fillId="0" borderId="3" xfId="0" applyFont="1" applyBorder="1"/>
    <xf numFmtId="0" fontId="7" fillId="0" borderId="5" xfId="0" applyFont="1" applyBorder="1" applyAlignment="1">
      <alignment horizontal="center" vertical="center"/>
    </xf>
    <xf numFmtId="0" fontId="8" fillId="0" borderId="6" xfId="0" applyFont="1" applyBorder="1"/>
    <xf numFmtId="0" fontId="8" fillId="0" borderId="7" xfId="0" applyFont="1" applyBorder="1"/>
    <xf numFmtId="0" fontId="6" fillId="0" borderId="0" xfId="0" applyFont="1" applyAlignment="1">
      <alignment horizontal="center"/>
    </xf>
    <xf numFmtId="0" fontId="7" fillId="0" borderId="5" xfId="0" applyFont="1" applyBorder="1" applyAlignment="1">
      <alignment horizont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3" fillId="0" borderId="0" xfId="0" quotePrefix="1" applyFont="1" applyFill="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Z1001"/>
  <sheetViews>
    <sheetView showGridLines="0" tabSelected="1" workbookViewId="0">
      <selection activeCell="B6" sqref="B6"/>
    </sheetView>
  </sheetViews>
  <sheetFormatPr defaultColWidth="14.453125" defaultRowHeight="15.75" customHeight="1"/>
  <cols>
    <col min="1" max="1" width="9.453125" customWidth="1"/>
    <col min="2" max="2" width="40.453125" customWidth="1"/>
    <col min="3" max="3" width="16.54296875" customWidth="1"/>
    <col min="4" max="5" width="15" customWidth="1"/>
    <col min="6" max="6" width="19.54296875" customWidth="1"/>
    <col min="7" max="7" width="13.453125" customWidth="1"/>
    <col min="8" max="8" width="17.54296875" customWidth="1"/>
    <col min="9" max="9" width="14" customWidth="1"/>
    <col min="10" max="10" width="16.54296875" customWidth="1"/>
    <col min="11" max="12" width="14.54296875" customWidth="1"/>
    <col min="13" max="13" width="13" customWidth="1"/>
    <col min="14" max="14" width="18.54296875" customWidth="1"/>
    <col min="15" max="16" width="13" customWidth="1"/>
    <col min="17" max="17" width="12.453125" customWidth="1"/>
    <col min="18" max="18" width="15.54296875" customWidth="1"/>
    <col min="19" max="19" width="11.54296875" customWidth="1"/>
    <col min="20" max="24" width="9.453125" customWidth="1"/>
    <col min="25" max="25" width="8.7265625" hidden="1" customWidth="1"/>
    <col min="26" max="26" width="8.7265625" customWidth="1"/>
  </cols>
  <sheetData>
    <row r="1" spans="1:26" ht="12.75" customHeight="1">
      <c r="A1" s="1"/>
      <c r="B1" s="1"/>
      <c r="C1" s="1"/>
      <c r="D1" s="1"/>
      <c r="E1" s="1"/>
      <c r="F1" s="1"/>
      <c r="G1" s="1"/>
      <c r="H1" s="1"/>
      <c r="I1" s="1"/>
      <c r="J1" s="1"/>
      <c r="K1" s="1"/>
      <c r="L1" s="2"/>
      <c r="M1" s="1"/>
      <c r="N1" s="1"/>
      <c r="O1" s="1"/>
      <c r="P1" s="1"/>
      <c r="Q1" s="1"/>
      <c r="R1" s="1"/>
      <c r="S1" s="3" t="s">
        <v>0</v>
      </c>
      <c r="T1" s="1"/>
      <c r="U1" s="1"/>
      <c r="V1" s="1"/>
      <c r="W1" s="1"/>
      <c r="X1" s="1"/>
      <c r="Y1" s="1"/>
      <c r="Z1" s="1"/>
    </row>
    <row r="2" spans="1:26" ht="12.75" customHeight="1">
      <c r="A2" s="1"/>
      <c r="B2" s="1"/>
      <c r="C2" s="1"/>
      <c r="D2" s="1"/>
      <c r="E2" s="1"/>
      <c r="F2" s="1"/>
      <c r="G2" s="1"/>
      <c r="H2" s="1"/>
      <c r="I2" s="1"/>
      <c r="J2" s="1"/>
      <c r="K2" s="1"/>
      <c r="L2" s="2"/>
      <c r="M2" s="1"/>
      <c r="N2" s="1"/>
      <c r="O2" s="1"/>
      <c r="P2" s="1"/>
      <c r="Q2" s="1"/>
      <c r="R2" s="1"/>
      <c r="S2" s="3" t="s">
        <v>1</v>
      </c>
      <c r="T2" s="1"/>
      <c r="U2" s="1"/>
      <c r="V2" s="1"/>
      <c r="W2" s="1"/>
      <c r="X2" s="1"/>
      <c r="Y2" s="1"/>
      <c r="Z2" s="1"/>
    </row>
    <row r="3" spans="1:26" ht="12.75" customHeight="1">
      <c r="A3" s="1"/>
      <c r="B3" s="1"/>
      <c r="C3" s="1"/>
      <c r="D3" s="1"/>
      <c r="E3" s="1"/>
      <c r="F3" s="1"/>
      <c r="G3" s="1"/>
      <c r="H3" s="1"/>
      <c r="I3" s="1"/>
      <c r="J3" s="1"/>
      <c r="K3" s="1"/>
      <c r="L3" s="2"/>
      <c r="M3" s="1"/>
      <c r="N3" s="1"/>
      <c r="O3" s="1"/>
      <c r="P3" s="1"/>
      <c r="Q3" s="1"/>
      <c r="R3" s="1"/>
      <c r="S3" s="3" t="s">
        <v>2</v>
      </c>
      <c r="T3" s="1"/>
      <c r="U3" s="1"/>
      <c r="V3" s="1"/>
      <c r="W3" s="1"/>
      <c r="X3" s="1"/>
      <c r="Y3" s="1"/>
      <c r="Z3" s="1"/>
    </row>
    <row r="4" spans="1:26" ht="12.75" customHeight="1">
      <c r="A4" s="1"/>
      <c r="B4" s="1"/>
      <c r="C4" s="1"/>
      <c r="D4" s="1"/>
      <c r="E4" s="1"/>
      <c r="F4" s="1"/>
      <c r="G4" s="1"/>
      <c r="H4" s="1"/>
      <c r="I4" s="1"/>
      <c r="J4" s="1"/>
      <c r="K4" s="1"/>
      <c r="L4" s="2"/>
      <c r="M4" s="1"/>
      <c r="N4" s="1"/>
      <c r="O4" s="1"/>
      <c r="P4" s="1"/>
      <c r="Q4" s="1"/>
      <c r="R4" s="1"/>
      <c r="S4" s="107" t="s">
        <v>110</v>
      </c>
      <c r="T4" s="1"/>
      <c r="U4" s="1"/>
      <c r="V4" s="1"/>
      <c r="W4" s="1"/>
      <c r="X4" s="1"/>
      <c r="Y4" s="1"/>
      <c r="Z4" s="1"/>
    </row>
    <row r="5" spans="1:26" ht="12.75" customHeight="1">
      <c r="A5" s="1"/>
      <c r="B5" s="1"/>
      <c r="C5" s="1"/>
      <c r="D5" s="1"/>
      <c r="E5" s="1"/>
      <c r="F5" s="4"/>
      <c r="G5" s="5"/>
      <c r="H5" s="5"/>
      <c r="I5" s="5"/>
      <c r="J5" s="1"/>
      <c r="K5" s="1"/>
      <c r="L5" s="2"/>
      <c r="M5" s="1"/>
      <c r="N5" s="1"/>
      <c r="O5" s="1"/>
      <c r="P5" s="1"/>
      <c r="Q5" s="1"/>
      <c r="R5" s="1"/>
      <c r="S5" s="1"/>
      <c r="T5" s="1"/>
      <c r="U5" s="1"/>
      <c r="V5" s="1"/>
      <c r="W5" s="1"/>
      <c r="X5" s="1"/>
      <c r="Y5" s="1"/>
      <c r="Z5" s="1"/>
    </row>
    <row r="6" spans="1:26" ht="12.75" customHeight="1">
      <c r="A6" s="1"/>
      <c r="B6" s="1"/>
      <c r="C6" s="1"/>
      <c r="D6" s="1"/>
      <c r="E6" s="1"/>
      <c r="F6" s="1"/>
      <c r="G6" s="1"/>
      <c r="H6" s="1"/>
      <c r="I6" s="1"/>
      <c r="J6" s="1"/>
      <c r="K6" s="1"/>
      <c r="L6" s="2"/>
      <c r="M6" s="1"/>
      <c r="N6" s="1"/>
      <c r="O6" s="1"/>
      <c r="P6" s="1"/>
      <c r="Q6" s="1"/>
      <c r="R6" s="1"/>
      <c r="S6" s="1"/>
      <c r="T6" s="1"/>
      <c r="U6" s="1"/>
      <c r="V6" s="1"/>
      <c r="W6" s="1"/>
      <c r="X6" s="1"/>
      <c r="Y6" s="1"/>
      <c r="Z6" s="1"/>
    </row>
    <row r="7" spans="1:26" ht="12.75" customHeight="1">
      <c r="A7" s="1"/>
      <c r="B7" s="1"/>
      <c r="C7" s="1"/>
      <c r="D7" s="1"/>
      <c r="E7" s="1"/>
      <c r="F7" s="1"/>
      <c r="G7" s="1"/>
      <c r="H7" s="1"/>
      <c r="I7" s="1"/>
      <c r="J7" s="1"/>
      <c r="K7" s="1"/>
      <c r="L7" s="2"/>
      <c r="M7" s="1"/>
      <c r="N7" s="1"/>
      <c r="O7" s="1"/>
      <c r="P7" s="1"/>
      <c r="Q7" s="1"/>
      <c r="R7" s="1"/>
      <c r="S7" s="6"/>
      <c r="T7" s="6"/>
      <c r="U7" s="1"/>
      <c r="V7" s="1"/>
      <c r="W7" s="1"/>
      <c r="X7" s="1"/>
      <c r="Y7" s="1"/>
      <c r="Z7" s="1"/>
    </row>
    <row r="8" spans="1:26" ht="18">
      <c r="A8" s="103" t="s">
        <v>1</v>
      </c>
      <c r="B8" s="91"/>
      <c r="C8" s="91"/>
      <c r="D8" s="91"/>
      <c r="E8" s="91"/>
      <c r="F8" s="91"/>
      <c r="G8" s="91"/>
      <c r="H8" s="91"/>
      <c r="I8" s="91"/>
      <c r="J8" s="91"/>
      <c r="K8" s="91"/>
      <c r="L8" s="91"/>
      <c r="M8" s="91"/>
      <c r="N8" s="91"/>
      <c r="O8" s="91"/>
      <c r="P8" s="91"/>
      <c r="Q8" s="91"/>
      <c r="R8" s="91"/>
      <c r="S8" s="91"/>
      <c r="T8" s="1"/>
      <c r="U8" s="1"/>
      <c r="V8" s="1"/>
      <c r="W8" s="1"/>
      <c r="X8" s="1"/>
      <c r="Y8" s="1"/>
      <c r="Z8" s="1"/>
    </row>
    <row r="9" spans="1:26" ht="18">
      <c r="A9" s="103" t="s">
        <v>3</v>
      </c>
      <c r="B9" s="91"/>
      <c r="C9" s="91"/>
      <c r="D9" s="91"/>
      <c r="E9" s="91"/>
      <c r="F9" s="91"/>
      <c r="G9" s="91"/>
      <c r="H9" s="91"/>
      <c r="I9" s="91"/>
      <c r="J9" s="91"/>
      <c r="K9" s="91"/>
      <c r="L9" s="91"/>
      <c r="M9" s="91"/>
      <c r="N9" s="91"/>
      <c r="O9" s="91"/>
      <c r="P9" s="91"/>
      <c r="Q9" s="91"/>
      <c r="R9" s="91"/>
      <c r="S9" s="91"/>
      <c r="T9" s="1"/>
      <c r="U9" s="1"/>
      <c r="V9" s="1"/>
      <c r="W9" s="1"/>
      <c r="X9" s="1"/>
      <c r="Y9" s="1" t="s">
        <v>4</v>
      </c>
      <c r="Z9" s="1"/>
    </row>
    <row r="10" spans="1:26" ht="18">
      <c r="A10" s="103" t="s">
        <v>5</v>
      </c>
      <c r="B10" s="91"/>
      <c r="C10" s="91"/>
      <c r="D10" s="91"/>
      <c r="E10" s="91"/>
      <c r="F10" s="91"/>
      <c r="G10" s="91"/>
      <c r="H10" s="91"/>
      <c r="I10" s="91"/>
      <c r="J10" s="91"/>
      <c r="K10" s="91"/>
      <c r="L10" s="91"/>
      <c r="M10" s="91"/>
      <c r="N10" s="91"/>
      <c r="O10" s="91"/>
      <c r="P10" s="91"/>
      <c r="Q10" s="91"/>
      <c r="R10" s="91"/>
      <c r="S10" s="91"/>
      <c r="T10" s="1"/>
      <c r="U10" s="1"/>
      <c r="V10" s="1"/>
      <c r="W10" s="1"/>
      <c r="X10" s="1"/>
      <c r="Y10" s="1" t="s">
        <v>6</v>
      </c>
      <c r="Z10" s="1"/>
    </row>
    <row r="11" spans="1:26" ht="12.75" customHeight="1">
      <c r="A11" s="103"/>
      <c r="B11" s="91"/>
      <c r="C11" s="91"/>
      <c r="D11" s="91"/>
      <c r="E11" s="91"/>
      <c r="F11" s="91"/>
      <c r="G11" s="91"/>
      <c r="H11" s="91"/>
      <c r="I11" s="91"/>
      <c r="J11" s="91"/>
      <c r="K11" s="91"/>
      <c r="L11" s="91"/>
      <c r="M11" s="91"/>
      <c r="N11" s="91"/>
      <c r="O11" s="91"/>
      <c r="P11" s="91"/>
      <c r="Q11" s="91"/>
      <c r="R11" s="91"/>
      <c r="S11" s="91"/>
      <c r="T11" s="1"/>
      <c r="U11" s="1"/>
      <c r="V11" s="1"/>
      <c r="W11" s="1"/>
      <c r="X11" s="1"/>
      <c r="Y11" s="1" t="s">
        <v>7</v>
      </c>
      <c r="Z11" s="1"/>
    </row>
    <row r="12" spans="1:26" ht="12.75" customHeight="1">
      <c r="A12" s="8" t="s">
        <v>8</v>
      </c>
      <c r="B12" s="7"/>
      <c r="C12" s="7"/>
      <c r="D12" s="7"/>
      <c r="E12" s="7"/>
      <c r="F12" s="7"/>
      <c r="G12" s="7"/>
      <c r="H12" s="7"/>
      <c r="I12" s="7"/>
      <c r="J12" s="7"/>
      <c r="K12" s="7"/>
      <c r="L12" s="7"/>
      <c r="M12" s="7"/>
      <c r="N12" s="7"/>
      <c r="O12" s="7"/>
      <c r="P12" s="7"/>
      <c r="Q12" s="7"/>
      <c r="R12" s="7"/>
      <c r="S12" s="7"/>
      <c r="T12" s="1"/>
      <c r="U12" s="1"/>
      <c r="V12" s="1"/>
      <c r="W12" s="1"/>
      <c r="X12" s="1"/>
      <c r="Y12" s="1"/>
      <c r="Z12" s="1"/>
    </row>
    <row r="13" spans="1:26" ht="12.75" customHeight="1">
      <c r="A13" s="7"/>
      <c r="B13" s="7"/>
      <c r="C13" s="7"/>
      <c r="D13" s="7"/>
      <c r="E13" s="7"/>
      <c r="F13" s="7"/>
      <c r="G13" s="7"/>
      <c r="H13" s="7"/>
      <c r="I13" s="7"/>
      <c r="J13" s="7"/>
      <c r="K13" s="7"/>
      <c r="L13" s="7"/>
      <c r="M13" s="7"/>
      <c r="N13" s="7"/>
      <c r="O13" s="7"/>
      <c r="P13" s="7"/>
      <c r="Q13" s="7"/>
      <c r="R13" s="7"/>
      <c r="S13" s="7"/>
      <c r="T13" s="1"/>
      <c r="U13" s="1"/>
      <c r="V13" s="1"/>
      <c r="W13" s="1"/>
      <c r="X13" s="1"/>
      <c r="Y13" s="1"/>
      <c r="Z13" s="1"/>
    </row>
    <row r="14" spans="1:26" ht="51" customHeight="1">
      <c r="A14" s="105" t="s">
        <v>9</v>
      </c>
      <c r="B14" s="97"/>
      <c r="C14" s="106" t="s">
        <v>10</v>
      </c>
      <c r="D14" s="99"/>
      <c r="E14" s="99"/>
      <c r="F14" s="99"/>
      <c r="G14" s="99"/>
      <c r="H14" s="99"/>
      <c r="I14" s="99"/>
      <c r="J14" s="99"/>
      <c r="K14" s="99"/>
      <c r="L14" s="99"/>
      <c r="M14" s="99"/>
      <c r="N14" s="99"/>
      <c r="O14" s="99"/>
      <c r="P14" s="99"/>
      <c r="Q14" s="97"/>
      <c r="R14" s="9" t="s">
        <v>11</v>
      </c>
      <c r="S14" s="10" t="s">
        <v>12</v>
      </c>
      <c r="T14" s="1"/>
      <c r="U14" s="1"/>
      <c r="V14" s="1"/>
      <c r="W14" s="1"/>
      <c r="X14" s="1"/>
      <c r="Y14" s="1">
        <v>2012</v>
      </c>
      <c r="Z14" s="1"/>
    </row>
    <row r="15" spans="1:26" ht="35.25" customHeight="1">
      <c r="A15" s="96" t="s">
        <v>13</v>
      </c>
      <c r="B15" s="97"/>
      <c r="C15" s="98" t="s">
        <v>14</v>
      </c>
      <c r="D15" s="99"/>
      <c r="E15" s="99"/>
      <c r="F15" s="99"/>
      <c r="G15" s="99"/>
      <c r="H15" s="99"/>
      <c r="I15" s="99"/>
      <c r="J15" s="99"/>
      <c r="K15" s="99"/>
      <c r="L15" s="99"/>
      <c r="M15" s="99"/>
      <c r="N15" s="99"/>
      <c r="O15" s="99"/>
      <c r="P15" s="99"/>
      <c r="Q15" s="97"/>
      <c r="R15" s="11"/>
      <c r="S15" s="12"/>
      <c r="T15" s="1"/>
      <c r="U15" s="1"/>
      <c r="V15" s="1"/>
      <c r="W15" s="1"/>
      <c r="X15" s="1"/>
      <c r="Y15" s="1">
        <v>2013</v>
      </c>
      <c r="Z15" s="1"/>
    </row>
    <row r="16" spans="1:26" ht="30.75" customHeight="1">
      <c r="A16" s="96" t="s">
        <v>15</v>
      </c>
      <c r="B16" s="97"/>
      <c r="C16" s="98" t="s">
        <v>16</v>
      </c>
      <c r="D16" s="99"/>
      <c r="E16" s="99"/>
      <c r="F16" s="99"/>
      <c r="G16" s="99"/>
      <c r="H16" s="99"/>
      <c r="I16" s="99"/>
      <c r="J16" s="99"/>
      <c r="K16" s="99"/>
      <c r="L16" s="99"/>
      <c r="M16" s="99"/>
      <c r="N16" s="99"/>
      <c r="O16" s="99"/>
      <c r="P16" s="99"/>
      <c r="Q16" s="97"/>
      <c r="R16" s="11"/>
      <c r="S16" s="11"/>
      <c r="T16" s="1"/>
      <c r="U16" s="1"/>
      <c r="V16" s="1"/>
      <c r="W16" s="1"/>
      <c r="X16" s="1"/>
      <c r="Y16" s="1">
        <v>2014</v>
      </c>
      <c r="Z16" s="1"/>
    </row>
    <row r="17" spans="1:26" ht="36.75" customHeight="1">
      <c r="A17" s="96" t="s">
        <v>17</v>
      </c>
      <c r="B17" s="97"/>
      <c r="C17" s="98" t="s">
        <v>18</v>
      </c>
      <c r="D17" s="99"/>
      <c r="E17" s="99"/>
      <c r="F17" s="99"/>
      <c r="G17" s="99"/>
      <c r="H17" s="99"/>
      <c r="I17" s="99"/>
      <c r="J17" s="99"/>
      <c r="K17" s="99"/>
      <c r="L17" s="99"/>
      <c r="M17" s="99"/>
      <c r="N17" s="99"/>
      <c r="O17" s="99"/>
      <c r="P17" s="99"/>
      <c r="Q17" s="97"/>
      <c r="R17" s="11"/>
      <c r="S17" s="11"/>
      <c r="T17" s="1"/>
      <c r="U17" s="1"/>
      <c r="V17" s="1"/>
      <c r="W17" s="1"/>
      <c r="X17" s="1"/>
      <c r="Y17" s="1">
        <v>2015</v>
      </c>
      <c r="Z17" s="1"/>
    </row>
    <row r="18" spans="1:26" ht="36.75" customHeight="1">
      <c r="A18" s="96" t="s">
        <v>19</v>
      </c>
      <c r="B18" s="97"/>
      <c r="C18" s="98" t="s">
        <v>20</v>
      </c>
      <c r="D18" s="99"/>
      <c r="E18" s="99"/>
      <c r="F18" s="99"/>
      <c r="G18" s="99"/>
      <c r="H18" s="99"/>
      <c r="I18" s="99"/>
      <c r="J18" s="99"/>
      <c r="K18" s="99"/>
      <c r="L18" s="99"/>
      <c r="M18" s="99"/>
      <c r="N18" s="99"/>
      <c r="O18" s="99"/>
      <c r="P18" s="99"/>
      <c r="Q18" s="97"/>
      <c r="R18" s="13"/>
      <c r="S18" s="13" t="s">
        <v>7</v>
      </c>
      <c r="T18" s="14">
        <v>2025</v>
      </c>
      <c r="U18" s="1"/>
      <c r="V18" s="1"/>
      <c r="W18" s="1"/>
      <c r="X18" s="1"/>
      <c r="Y18" s="1">
        <v>2016</v>
      </c>
      <c r="Z18" s="1"/>
    </row>
    <row r="19" spans="1:26" ht="12.75" customHeight="1">
      <c r="A19" s="15"/>
      <c r="B19" s="15"/>
      <c r="C19" s="15"/>
      <c r="D19" s="15"/>
      <c r="E19" s="15"/>
      <c r="F19" s="15"/>
      <c r="G19" s="15"/>
      <c r="H19" s="15"/>
      <c r="I19" s="15"/>
      <c r="J19" s="15"/>
      <c r="K19" s="15"/>
      <c r="L19" s="15"/>
      <c r="M19" s="15"/>
      <c r="N19" s="15"/>
      <c r="O19" s="15"/>
      <c r="P19" s="15"/>
      <c r="Q19" s="15"/>
      <c r="R19" s="15"/>
      <c r="S19" s="15"/>
      <c r="T19" s="1"/>
      <c r="U19" s="1"/>
      <c r="V19" s="1"/>
      <c r="W19" s="1"/>
      <c r="X19" s="1"/>
      <c r="Y19" s="1">
        <v>2017</v>
      </c>
      <c r="Z19" s="1"/>
    </row>
    <row r="20" spans="1:26" ht="18.75" customHeight="1">
      <c r="A20" s="7"/>
      <c r="B20" s="7"/>
      <c r="C20" s="100" t="s">
        <v>21</v>
      </c>
      <c r="D20" s="101"/>
      <c r="E20" s="101"/>
      <c r="F20" s="101"/>
      <c r="G20" s="101"/>
      <c r="H20" s="101"/>
      <c r="I20" s="102"/>
      <c r="J20" s="104" t="s">
        <v>22</v>
      </c>
      <c r="K20" s="101"/>
      <c r="L20" s="101"/>
      <c r="M20" s="101"/>
      <c r="N20" s="104" t="s">
        <v>23</v>
      </c>
      <c r="O20" s="101"/>
      <c r="P20" s="101"/>
      <c r="Q20" s="102"/>
      <c r="R20" s="7"/>
      <c r="S20" s="7"/>
      <c r="T20" s="1"/>
      <c r="U20" s="1"/>
      <c r="V20" s="1"/>
      <c r="W20" s="1"/>
      <c r="X20" s="1"/>
      <c r="Y20" s="1">
        <v>2018</v>
      </c>
      <c r="Z20" s="1"/>
    </row>
    <row r="21" spans="1:26" ht="63.75" customHeight="1">
      <c r="A21" s="92" t="s">
        <v>24</v>
      </c>
      <c r="B21" s="94" t="s">
        <v>25</v>
      </c>
      <c r="C21" s="16" t="s">
        <v>26</v>
      </c>
      <c r="D21" s="17" t="s">
        <v>27</v>
      </c>
      <c r="E21" s="18" t="s">
        <v>28</v>
      </c>
      <c r="F21" s="16" t="s">
        <v>29</v>
      </c>
      <c r="G21" s="17" t="s">
        <v>30</v>
      </c>
      <c r="H21" s="18" t="s">
        <v>31</v>
      </c>
      <c r="I21" s="19" t="s">
        <v>32</v>
      </c>
      <c r="J21" s="16" t="s">
        <v>33</v>
      </c>
      <c r="K21" s="20" t="s">
        <v>34</v>
      </c>
      <c r="L21" s="20" t="s">
        <v>35</v>
      </c>
      <c r="M21" s="21" t="s">
        <v>36</v>
      </c>
      <c r="N21" s="16" t="s">
        <v>37</v>
      </c>
      <c r="O21" s="20" t="s">
        <v>38</v>
      </c>
      <c r="P21" s="20" t="s">
        <v>39</v>
      </c>
      <c r="Q21" s="18" t="s">
        <v>40</v>
      </c>
      <c r="R21" s="22" t="s">
        <v>41</v>
      </c>
      <c r="S21" s="23" t="s">
        <v>42</v>
      </c>
      <c r="T21" s="1"/>
      <c r="U21" s="1"/>
      <c r="V21" s="1"/>
      <c r="W21" s="1"/>
      <c r="X21" s="1"/>
      <c r="Y21" s="1"/>
      <c r="Z21" s="1"/>
    </row>
    <row r="22" spans="1:26" ht="12.75" customHeight="1">
      <c r="A22" s="93"/>
      <c r="B22" s="95"/>
      <c r="C22" s="24" t="s">
        <v>43</v>
      </c>
      <c r="D22" s="25" t="s">
        <v>44</v>
      </c>
      <c r="E22" s="26" t="s">
        <v>45</v>
      </c>
      <c r="F22" s="24" t="s">
        <v>46</v>
      </c>
      <c r="G22" s="25" t="s">
        <v>47</v>
      </c>
      <c r="H22" s="26" t="s">
        <v>48</v>
      </c>
      <c r="I22" s="27" t="s">
        <v>49</v>
      </c>
      <c r="J22" s="28" t="s">
        <v>50</v>
      </c>
      <c r="K22" s="29" t="s">
        <v>51</v>
      </c>
      <c r="L22" s="25" t="s">
        <v>52</v>
      </c>
      <c r="M22" s="29" t="s">
        <v>53</v>
      </c>
      <c r="N22" s="30" t="s">
        <v>54</v>
      </c>
      <c r="O22" s="31" t="s">
        <v>55</v>
      </c>
      <c r="P22" s="31" t="s">
        <v>56</v>
      </c>
      <c r="Q22" s="32" t="s">
        <v>57</v>
      </c>
      <c r="R22" s="33" t="s">
        <v>58</v>
      </c>
      <c r="S22" s="26" t="s">
        <v>59</v>
      </c>
      <c r="T22" s="1"/>
      <c r="U22" s="1"/>
      <c r="V22" s="1"/>
      <c r="W22" s="1"/>
      <c r="X22" s="1"/>
      <c r="Y22" s="1"/>
      <c r="Z22" s="1"/>
    </row>
    <row r="23" spans="1:26" ht="12.75" customHeight="1">
      <c r="A23" s="34">
        <v>1611</v>
      </c>
      <c r="B23" s="35" t="s">
        <v>60</v>
      </c>
      <c r="C23" s="36"/>
      <c r="D23" s="37"/>
      <c r="E23" s="38">
        <f t="shared" ref="E23:E60" si="0">C23-D23</f>
        <v>0</v>
      </c>
      <c r="F23" s="39">
        <v>95494085</v>
      </c>
      <c r="G23" s="40">
        <v>23064208</v>
      </c>
      <c r="H23" s="38">
        <f t="shared" ref="H23:H61" si="1">F23-G23</f>
        <v>72429877</v>
      </c>
      <c r="I23" s="39">
        <v>14391925</v>
      </c>
      <c r="J23" s="41"/>
      <c r="K23" s="42">
        <f t="shared" ref="K23:K61" si="2">IF(J23=0,0,1/J23)</f>
        <v>0</v>
      </c>
      <c r="L23" s="43">
        <v>8</v>
      </c>
      <c r="M23" s="44">
        <f t="shared" ref="M23:M61" si="3">IF(L23=0,0,1/L23)</f>
        <v>0.125</v>
      </c>
      <c r="N23" s="45">
        <f t="shared" ref="N23:N61" si="4">IF(J23=0,0,+E23/J23)</f>
        <v>0</v>
      </c>
      <c r="O23" s="45">
        <f t="shared" ref="O23:O61" si="5">IF(L23=0,0,+H23/L23)</f>
        <v>9053734.625</v>
      </c>
      <c r="P23" s="46">
        <f t="shared" ref="P23:P61" si="6">IF(L23=0,0,+(I23*0.5)/L23)</f>
        <v>899495.3125</v>
      </c>
      <c r="Q23" s="47">
        <f t="shared" ref="Q23:Q61" si="7">IF(ISERROR(+N23+O23+P23), 0, +N23+O23+P23)</f>
        <v>9953229.9375</v>
      </c>
      <c r="R23" s="48">
        <v>9645332</v>
      </c>
      <c r="S23" s="49">
        <f t="shared" ref="S23:S61" si="8">IF(ISERROR(+R23-Q23), 0, +R23-Q23)</f>
        <v>-307897.9375</v>
      </c>
      <c r="T23" s="50"/>
      <c r="U23" s="1"/>
      <c r="V23" s="1"/>
      <c r="W23" s="1"/>
      <c r="X23" s="1"/>
      <c r="Y23" s="1"/>
      <c r="Z23" s="1"/>
    </row>
    <row r="24" spans="1:26" ht="12.75" customHeight="1">
      <c r="A24" s="51">
        <v>1612</v>
      </c>
      <c r="B24" s="52" t="s">
        <v>61</v>
      </c>
      <c r="C24" s="36"/>
      <c r="D24" s="37"/>
      <c r="E24" s="38">
        <f t="shared" si="0"/>
        <v>0</v>
      </c>
      <c r="F24" s="53">
        <v>2579177</v>
      </c>
      <c r="G24" s="40">
        <v>4</v>
      </c>
      <c r="H24" s="38">
        <f t="shared" si="1"/>
        <v>2579173</v>
      </c>
      <c r="I24" s="53">
        <v>12376</v>
      </c>
      <c r="J24" s="41"/>
      <c r="K24" s="42">
        <f t="shared" si="2"/>
        <v>0</v>
      </c>
      <c r="L24" s="54">
        <v>39</v>
      </c>
      <c r="M24" s="55">
        <f t="shared" si="3"/>
        <v>2.564102564102564E-2</v>
      </c>
      <c r="N24" s="45">
        <f t="shared" si="4"/>
        <v>0</v>
      </c>
      <c r="O24" s="45">
        <f t="shared" si="5"/>
        <v>66132.641025641031</v>
      </c>
      <c r="P24" s="46">
        <f t="shared" si="6"/>
        <v>158.66666666666666</v>
      </c>
      <c r="Q24" s="47">
        <f t="shared" si="7"/>
        <v>66291.307692307702</v>
      </c>
      <c r="R24" s="56">
        <v>65122</v>
      </c>
      <c r="S24" s="57">
        <f t="shared" si="8"/>
        <v>-1169.3076923077024</v>
      </c>
      <c r="T24" s="1"/>
      <c r="U24" s="1"/>
      <c r="V24" s="1"/>
      <c r="W24" s="1"/>
      <c r="X24" s="1"/>
      <c r="Y24" s="1"/>
      <c r="Z24" s="1"/>
    </row>
    <row r="25" spans="1:26" ht="12.75" customHeight="1">
      <c r="A25" s="51">
        <v>1805</v>
      </c>
      <c r="B25" s="52" t="s">
        <v>62</v>
      </c>
      <c r="C25" s="36"/>
      <c r="D25" s="37"/>
      <c r="E25" s="38">
        <f t="shared" si="0"/>
        <v>0</v>
      </c>
      <c r="F25" s="53">
        <v>5021534</v>
      </c>
      <c r="G25" s="40"/>
      <c r="H25" s="38">
        <f t="shared" si="1"/>
        <v>5021534</v>
      </c>
      <c r="I25" s="53">
        <v>779683</v>
      </c>
      <c r="J25" s="41"/>
      <c r="K25" s="42">
        <f t="shared" si="2"/>
        <v>0</v>
      </c>
      <c r="L25" s="58"/>
      <c r="M25" s="55">
        <f t="shared" si="3"/>
        <v>0</v>
      </c>
      <c r="N25" s="45">
        <f t="shared" si="4"/>
        <v>0</v>
      </c>
      <c r="O25" s="45">
        <f t="shared" si="5"/>
        <v>0</v>
      </c>
      <c r="P25" s="46">
        <f t="shared" si="6"/>
        <v>0</v>
      </c>
      <c r="Q25" s="47">
        <f t="shared" si="7"/>
        <v>0</v>
      </c>
      <c r="R25" s="56"/>
      <c r="S25" s="57">
        <f t="shared" si="8"/>
        <v>0</v>
      </c>
      <c r="T25" s="1"/>
      <c r="U25" s="1"/>
      <c r="V25" s="1"/>
      <c r="W25" s="1"/>
      <c r="X25" s="1"/>
      <c r="Y25" s="1"/>
      <c r="Z25" s="1"/>
    </row>
    <row r="26" spans="1:26" ht="12.75" customHeight="1">
      <c r="A26" s="51">
        <v>1808</v>
      </c>
      <c r="B26" s="52" t="s">
        <v>63</v>
      </c>
      <c r="C26" s="36"/>
      <c r="D26" s="37"/>
      <c r="E26" s="38">
        <f t="shared" si="0"/>
        <v>0</v>
      </c>
      <c r="F26" s="53">
        <v>41115490</v>
      </c>
      <c r="G26" s="40">
        <v>493054</v>
      </c>
      <c r="H26" s="38">
        <f t="shared" si="1"/>
        <v>40622436</v>
      </c>
      <c r="I26" s="53">
        <v>1416046</v>
      </c>
      <c r="J26" s="41"/>
      <c r="K26" s="42">
        <f t="shared" si="2"/>
        <v>0</v>
      </c>
      <c r="L26" s="54">
        <v>40</v>
      </c>
      <c r="M26" s="55">
        <f t="shared" si="3"/>
        <v>2.5000000000000001E-2</v>
      </c>
      <c r="N26" s="45">
        <f t="shared" si="4"/>
        <v>0</v>
      </c>
      <c r="O26" s="45">
        <f t="shared" si="5"/>
        <v>1015560.9</v>
      </c>
      <c r="P26" s="46">
        <f t="shared" si="6"/>
        <v>17700.575000000001</v>
      </c>
      <c r="Q26" s="47">
        <f t="shared" si="7"/>
        <v>1033261.475</v>
      </c>
      <c r="R26" s="56">
        <v>1033141</v>
      </c>
      <c r="S26" s="57">
        <f t="shared" si="8"/>
        <v>-120.47499999997672</v>
      </c>
      <c r="T26" s="1"/>
      <c r="U26" s="1"/>
      <c r="V26" s="1"/>
      <c r="W26" s="1"/>
      <c r="X26" s="1"/>
      <c r="Y26" s="1"/>
      <c r="Z26" s="1"/>
    </row>
    <row r="27" spans="1:26" ht="12.75" customHeight="1">
      <c r="A27" s="51">
        <v>1810</v>
      </c>
      <c r="B27" s="52" t="s">
        <v>64</v>
      </c>
      <c r="C27" s="36"/>
      <c r="D27" s="37"/>
      <c r="E27" s="38">
        <f t="shared" si="0"/>
        <v>0</v>
      </c>
      <c r="F27" s="53"/>
      <c r="G27" s="40"/>
      <c r="H27" s="38">
        <f t="shared" si="1"/>
        <v>0</v>
      </c>
      <c r="I27" s="53"/>
      <c r="J27" s="41"/>
      <c r="K27" s="42">
        <f t="shared" si="2"/>
        <v>0</v>
      </c>
      <c r="L27" s="58"/>
      <c r="M27" s="55">
        <f t="shared" si="3"/>
        <v>0</v>
      </c>
      <c r="N27" s="45">
        <f t="shared" si="4"/>
        <v>0</v>
      </c>
      <c r="O27" s="45">
        <f t="shared" si="5"/>
        <v>0</v>
      </c>
      <c r="P27" s="46">
        <f t="shared" si="6"/>
        <v>0</v>
      </c>
      <c r="Q27" s="47">
        <f t="shared" si="7"/>
        <v>0</v>
      </c>
      <c r="R27" s="56"/>
      <c r="S27" s="57">
        <f t="shared" si="8"/>
        <v>0</v>
      </c>
      <c r="T27" s="1"/>
      <c r="U27" s="1"/>
      <c r="V27" s="1"/>
      <c r="W27" s="1"/>
      <c r="X27" s="1"/>
      <c r="Y27" s="1"/>
      <c r="Z27" s="1"/>
    </row>
    <row r="28" spans="1:26" ht="12.75" customHeight="1">
      <c r="A28" s="51">
        <v>1815</v>
      </c>
      <c r="B28" s="52" t="s">
        <v>65</v>
      </c>
      <c r="C28" s="36"/>
      <c r="D28" s="37"/>
      <c r="E28" s="38">
        <f t="shared" si="0"/>
        <v>0</v>
      </c>
      <c r="F28" s="53">
        <v>161747322</v>
      </c>
      <c r="G28" s="40">
        <v>2262273</v>
      </c>
      <c r="H28" s="38">
        <f t="shared" si="1"/>
        <v>159485049</v>
      </c>
      <c r="I28" s="53">
        <v>9223210</v>
      </c>
      <c r="J28" s="41"/>
      <c r="K28" s="42">
        <f t="shared" si="2"/>
        <v>0</v>
      </c>
      <c r="L28" s="54">
        <v>32</v>
      </c>
      <c r="M28" s="55">
        <f t="shared" si="3"/>
        <v>3.125E-2</v>
      </c>
      <c r="N28" s="45">
        <f t="shared" si="4"/>
        <v>0</v>
      </c>
      <c r="O28" s="45">
        <f t="shared" si="5"/>
        <v>4983907.78125</v>
      </c>
      <c r="P28" s="46">
        <f t="shared" si="6"/>
        <v>144112.65625</v>
      </c>
      <c r="Q28" s="47">
        <f t="shared" si="7"/>
        <v>5128020.4375</v>
      </c>
      <c r="R28" s="56">
        <v>5110910</v>
      </c>
      <c r="S28" s="57">
        <f t="shared" si="8"/>
        <v>-17110.4375</v>
      </c>
      <c r="T28" s="1"/>
      <c r="U28" s="1"/>
      <c r="V28" s="1"/>
      <c r="W28" s="1"/>
      <c r="X28" s="1"/>
      <c r="Y28" s="1"/>
      <c r="Z28" s="1"/>
    </row>
    <row r="29" spans="1:26" ht="12.75" customHeight="1">
      <c r="A29" s="51">
        <v>1820</v>
      </c>
      <c r="B29" s="52" t="s">
        <v>66</v>
      </c>
      <c r="C29" s="36"/>
      <c r="D29" s="37"/>
      <c r="E29" s="38">
        <f t="shared" si="0"/>
        <v>0</v>
      </c>
      <c r="F29" s="53">
        <v>174428237</v>
      </c>
      <c r="G29" s="40">
        <v>6858571</v>
      </c>
      <c r="H29" s="38">
        <f t="shared" si="1"/>
        <v>167569666</v>
      </c>
      <c r="I29" s="53">
        <v>26747897</v>
      </c>
      <c r="J29" s="41"/>
      <c r="K29" s="42">
        <f t="shared" si="2"/>
        <v>0</v>
      </c>
      <c r="L29" s="54">
        <v>35</v>
      </c>
      <c r="M29" s="55">
        <f t="shared" si="3"/>
        <v>2.8571428571428571E-2</v>
      </c>
      <c r="N29" s="45">
        <f t="shared" si="4"/>
        <v>0</v>
      </c>
      <c r="O29" s="45">
        <f t="shared" si="5"/>
        <v>4787704.7428571433</v>
      </c>
      <c r="P29" s="46">
        <f t="shared" si="6"/>
        <v>382112.8142857143</v>
      </c>
      <c r="Q29" s="47">
        <f t="shared" si="7"/>
        <v>5169817.5571428575</v>
      </c>
      <c r="R29" s="56">
        <v>5231725</v>
      </c>
      <c r="S29" s="57">
        <f t="shared" si="8"/>
        <v>61907.442857142538</v>
      </c>
      <c r="T29" s="1"/>
      <c r="U29" s="1"/>
      <c r="V29" s="1"/>
      <c r="W29" s="1"/>
      <c r="X29" s="1"/>
      <c r="Y29" s="1"/>
      <c r="Z29" s="1"/>
    </row>
    <row r="30" spans="1:26" ht="12.75" customHeight="1">
      <c r="A30" s="51">
        <v>1825</v>
      </c>
      <c r="B30" s="52" t="s">
        <v>67</v>
      </c>
      <c r="C30" s="36"/>
      <c r="D30" s="37"/>
      <c r="E30" s="38">
        <f t="shared" si="0"/>
        <v>0</v>
      </c>
      <c r="F30" s="53"/>
      <c r="G30" s="40"/>
      <c r="H30" s="38">
        <f t="shared" si="1"/>
        <v>0</v>
      </c>
      <c r="I30" s="53"/>
      <c r="J30" s="41"/>
      <c r="K30" s="42">
        <f t="shared" si="2"/>
        <v>0</v>
      </c>
      <c r="L30" s="58"/>
      <c r="M30" s="55">
        <f t="shared" si="3"/>
        <v>0</v>
      </c>
      <c r="N30" s="45">
        <f t="shared" si="4"/>
        <v>0</v>
      </c>
      <c r="O30" s="45">
        <f t="shared" si="5"/>
        <v>0</v>
      </c>
      <c r="P30" s="46">
        <f t="shared" si="6"/>
        <v>0</v>
      </c>
      <c r="Q30" s="47">
        <f t="shared" si="7"/>
        <v>0</v>
      </c>
      <c r="R30" s="56"/>
      <c r="S30" s="57">
        <f t="shared" si="8"/>
        <v>0</v>
      </c>
      <c r="T30" s="1"/>
      <c r="U30" s="1"/>
      <c r="V30" s="1"/>
      <c r="W30" s="1"/>
      <c r="X30" s="1"/>
      <c r="Y30" s="1"/>
      <c r="Z30" s="1"/>
    </row>
    <row r="31" spans="1:26" ht="12.75" customHeight="1">
      <c r="A31" s="51">
        <v>1830</v>
      </c>
      <c r="B31" s="52" t="s">
        <v>68</v>
      </c>
      <c r="C31" s="36"/>
      <c r="D31" s="37"/>
      <c r="E31" s="38">
        <f t="shared" si="0"/>
        <v>0</v>
      </c>
      <c r="F31" s="53">
        <v>180446935</v>
      </c>
      <c r="G31" s="40"/>
      <c r="H31" s="38">
        <f t="shared" si="1"/>
        <v>180446935</v>
      </c>
      <c r="I31" s="53">
        <v>8003940</v>
      </c>
      <c r="J31" s="41"/>
      <c r="K31" s="42">
        <f t="shared" si="2"/>
        <v>0</v>
      </c>
      <c r="L31" s="54">
        <v>41</v>
      </c>
      <c r="M31" s="55">
        <f t="shared" si="3"/>
        <v>2.4390243902439025E-2</v>
      </c>
      <c r="N31" s="45">
        <f t="shared" si="4"/>
        <v>0</v>
      </c>
      <c r="O31" s="45">
        <f t="shared" si="5"/>
        <v>4401144.7560975607</v>
      </c>
      <c r="P31" s="46">
        <f t="shared" si="6"/>
        <v>97609.024390243896</v>
      </c>
      <c r="Q31" s="47">
        <f t="shared" si="7"/>
        <v>4498753.7804878047</v>
      </c>
      <c r="R31" s="56">
        <v>4483258</v>
      </c>
      <c r="S31" s="57">
        <f t="shared" si="8"/>
        <v>-15495.780487804674</v>
      </c>
      <c r="T31" s="1"/>
      <c r="U31" s="1"/>
      <c r="V31" s="1"/>
      <c r="W31" s="1"/>
      <c r="X31" s="1"/>
      <c r="Y31" s="1"/>
      <c r="Z31" s="1"/>
    </row>
    <row r="32" spans="1:26" ht="12.75" customHeight="1">
      <c r="A32" s="51">
        <v>1835</v>
      </c>
      <c r="B32" s="52" t="s">
        <v>69</v>
      </c>
      <c r="C32" s="36"/>
      <c r="D32" s="37"/>
      <c r="E32" s="38">
        <f t="shared" si="0"/>
        <v>0</v>
      </c>
      <c r="F32" s="53">
        <v>191827457</v>
      </c>
      <c r="G32" s="40">
        <v>562686</v>
      </c>
      <c r="H32" s="38">
        <f t="shared" si="1"/>
        <v>191264771</v>
      </c>
      <c r="I32" s="53">
        <v>11674276</v>
      </c>
      <c r="J32" s="41"/>
      <c r="K32" s="42">
        <f t="shared" si="2"/>
        <v>0</v>
      </c>
      <c r="L32" s="54">
        <v>38</v>
      </c>
      <c r="M32" s="55">
        <f t="shared" si="3"/>
        <v>2.6315789473684209E-2</v>
      </c>
      <c r="N32" s="45">
        <f t="shared" si="4"/>
        <v>0</v>
      </c>
      <c r="O32" s="45">
        <f t="shared" si="5"/>
        <v>5033283.4473684207</v>
      </c>
      <c r="P32" s="46">
        <f t="shared" si="6"/>
        <v>153608.89473684211</v>
      </c>
      <c r="Q32" s="47">
        <f t="shared" si="7"/>
        <v>5186892.3421052629</v>
      </c>
      <c r="R32" s="56">
        <v>5080748</v>
      </c>
      <c r="S32" s="57">
        <f t="shared" si="8"/>
        <v>-106144.34210526291</v>
      </c>
      <c r="T32" s="1"/>
      <c r="U32" s="1"/>
      <c r="V32" s="1"/>
      <c r="W32" s="1"/>
      <c r="X32" s="1"/>
      <c r="Y32" s="1"/>
      <c r="Z32" s="1"/>
    </row>
    <row r="33" spans="1:26" ht="12.75" customHeight="1">
      <c r="A33" s="51">
        <v>1840</v>
      </c>
      <c r="B33" s="52" t="s">
        <v>70</v>
      </c>
      <c r="C33" s="36"/>
      <c r="D33" s="37"/>
      <c r="E33" s="38">
        <f t="shared" si="0"/>
        <v>0</v>
      </c>
      <c r="F33" s="53">
        <v>328477085</v>
      </c>
      <c r="G33" s="40">
        <v>1696920</v>
      </c>
      <c r="H33" s="38">
        <f t="shared" si="1"/>
        <v>326780165</v>
      </c>
      <c r="I33" s="53">
        <v>18528470</v>
      </c>
      <c r="J33" s="41"/>
      <c r="K33" s="42">
        <f t="shared" si="2"/>
        <v>0</v>
      </c>
      <c r="L33" s="54">
        <v>38</v>
      </c>
      <c r="M33" s="55">
        <f t="shared" si="3"/>
        <v>2.6315789473684209E-2</v>
      </c>
      <c r="N33" s="45">
        <f t="shared" si="4"/>
        <v>0</v>
      </c>
      <c r="O33" s="45">
        <f t="shared" si="5"/>
        <v>8599478.0263157897</v>
      </c>
      <c r="P33" s="46">
        <f t="shared" si="6"/>
        <v>243795.65789473685</v>
      </c>
      <c r="Q33" s="47">
        <f t="shared" si="7"/>
        <v>8843273.6842105258</v>
      </c>
      <c r="R33" s="56">
        <v>8891914</v>
      </c>
      <c r="S33" s="57">
        <f t="shared" si="8"/>
        <v>48640.315789474174</v>
      </c>
      <c r="T33" s="1"/>
      <c r="U33" s="1"/>
      <c r="V33" s="1"/>
      <c r="W33" s="1"/>
      <c r="X33" s="1"/>
      <c r="Y33" s="1"/>
      <c r="Z33" s="1"/>
    </row>
    <row r="34" spans="1:26" ht="12.75" customHeight="1">
      <c r="A34" s="51">
        <v>1845</v>
      </c>
      <c r="B34" s="52" t="s">
        <v>71</v>
      </c>
      <c r="C34" s="36"/>
      <c r="D34" s="37"/>
      <c r="E34" s="38">
        <f t="shared" si="0"/>
        <v>0</v>
      </c>
      <c r="F34" s="53">
        <v>282199933</v>
      </c>
      <c r="G34" s="40">
        <v>2700678</v>
      </c>
      <c r="H34" s="38">
        <f t="shared" si="1"/>
        <v>279499255</v>
      </c>
      <c r="I34" s="53">
        <v>17532469</v>
      </c>
      <c r="J34" s="41"/>
      <c r="K34" s="42">
        <f t="shared" si="2"/>
        <v>0</v>
      </c>
      <c r="L34" s="54">
        <v>33</v>
      </c>
      <c r="M34" s="55">
        <f t="shared" si="3"/>
        <v>3.0303030303030304E-2</v>
      </c>
      <c r="N34" s="45">
        <f t="shared" si="4"/>
        <v>0</v>
      </c>
      <c r="O34" s="45">
        <f t="shared" si="5"/>
        <v>8469674.3939393945</v>
      </c>
      <c r="P34" s="46">
        <f t="shared" si="6"/>
        <v>265643.46969696973</v>
      </c>
      <c r="Q34" s="47">
        <f t="shared" si="7"/>
        <v>8735317.8636363633</v>
      </c>
      <c r="R34" s="56">
        <v>8835962</v>
      </c>
      <c r="S34" s="57">
        <f t="shared" si="8"/>
        <v>100644.1363636367</v>
      </c>
      <c r="T34" s="1"/>
      <c r="U34" s="1"/>
      <c r="V34" s="1"/>
      <c r="W34" s="1"/>
      <c r="X34" s="1"/>
      <c r="Y34" s="1"/>
      <c r="Z34" s="1"/>
    </row>
    <row r="35" spans="1:26" ht="12.75" customHeight="1">
      <c r="A35" s="51">
        <v>1850</v>
      </c>
      <c r="B35" s="52" t="s">
        <v>72</v>
      </c>
      <c r="C35" s="36"/>
      <c r="D35" s="37"/>
      <c r="E35" s="38">
        <f t="shared" si="0"/>
        <v>0</v>
      </c>
      <c r="F35" s="53">
        <v>134988517</v>
      </c>
      <c r="G35" s="40">
        <v>561969</v>
      </c>
      <c r="H35" s="38">
        <f t="shared" si="1"/>
        <v>134426548</v>
      </c>
      <c r="I35" s="53">
        <v>7363590</v>
      </c>
      <c r="J35" s="41"/>
      <c r="K35" s="42">
        <f t="shared" si="2"/>
        <v>0</v>
      </c>
      <c r="L35" s="54">
        <v>32</v>
      </c>
      <c r="M35" s="55">
        <f t="shared" si="3"/>
        <v>3.125E-2</v>
      </c>
      <c r="N35" s="45">
        <f t="shared" si="4"/>
        <v>0</v>
      </c>
      <c r="O35" s="45">
        <f t="shared" si="5"/>
        <v>4200829.625</v>
      </c>
      <c r="P35" s="46">
        <f t="shared" si="6"/>
        <v>115056.09375</v>
      </c>
      <c r="Q35" s="47">
        <f t="shared" si="7"/>
        <v>4315885.71875</v>
      </c>
      <c r="R35" s="56">
        <v>4297552</v>
      </c>
      <c r="S35" s="57">
        <f t="shared" si="8"/>
        <v>-18333.71875</v>
      </c>
      <c r="T35" s="1"/>
      <c r="U35" s="1"/>
      <c r="V35" s="1"/>
      <c r="W35" s="1"/>
      <c r="X35" s="1"/>
      <c r="Y35" s="1"/>
      <c r="Z35" s="1"/>
    </row>
    <row r="36" spans="1:26" ht="12.75" customHeight="1">
      <c r="A36" s="51">
        <v>1855</v>
      </c>
      <c r="B36" s="52" t="s">
        <v>73</v>
      </c>
      <c r="C36" s="36"/>
      <c r="D36" s="37"/>
      <c r="E36" s="38">
        <f t="shared" si="0"/>
        <v>0</v>
      </c>
      <c r="F36" s="53">
        <v>94772253</v>
      </c>
      <c r="G36" s="40">
        <v>50484</v>
      </c>
      <c r="H36" s="38">
        <f t="shared" si="1"/>
        <v>94721769</v>
      </c>
      <c r="I36" s="53">
        <v>4429274</v>
      </c>
      <c r="J36" s="41"/>
      <c r="K36" s="42">
        <f t="shared" si="2"/>
        <v>0</v>
      </c>
      <c r="L36" s="54">
        <v>40</v>
      </c>
      <c r="M36" s="55">
        <f t="shared" si="3"/>
        <v>2.5000000000000001E-2</v>
      </c>
      <c r="N36" s="45">
        <f t="shared" si="4"/>
        <v>0</v>
      </c>
      <c r="O36" s="45">
        <f t="shared" si="5"/>
        <v>2368044.2250000001</v>
      </c>
      <c r="P36" s="46">
        <f t="shared" si="6"/>
        <v>55365.925000000003</v>
      </c>
      <c r="Q36" s="47">
        <f t="shared" si="7"/>
        <v>2423410.15</v>
      </c>
      <c r="R36" s="56">
        <v>2410318</v>
      </c>
      <c r="S36" s="57">
        <f t="shared" si="8"/>
        <v>-13092.149999999907</v>
      </c>
      <c r="T36" s="1"/>
      <c r="U36" s="1"/>
      <c r="V36" s="1"/>
      <c r="W36" s="1"/>
      <c r="X36" s="1"/>
      <c r="Y36" s="1"/>
      <c r="Z36" s="1"/>
    </row>
    <row r="37" spans="1:26" ht="12.75" customHeight="1">
      <c r="A37" s="51">
        <v>1860</v>
      </c>
      <c r="B37" s="52" t="s">
        <v>74</v>
      </c>
      <c r="C37" s="36"/>
      <c r="D37" s="37"/>
      <c r="E37" s="38">
        <f t="shared" si="0"/>
        <v>0</v>
      </c>
      <c r="F37" s="53"/>
      <c r="G37" s="37"/>
      <c r="H37" s="38">
        <f t="shared" si="1"/>
        <v>0</v>
      </c>
      <c r="I37" s="53"/>
      <c r="J37" s="41"/>
      <c r="K37" s="42">
        <f t="shared" si="2"/>
        <v>0</v>
      </c>
      <c r="L37" s="58"/>
      <c r="M37" s="55">
        <f t="shared" si="3"/>
        <v>0</v>
      </c>
      <c r="N37" s="45">
        <f t="shared" si="4"/>
        <v>0</v>
      </c>
      <c r="O37" s="45">
        <f t="shared" si="5"/>
        <v>0</v>
      </c>
      <c r="P37" s="46">
        <f t="shared" si="6"/>
        <v>0</v>
      </c>
      <c r="Q37" s="47">
        <f t="shared" si="7"/>
        <v>0</v>
      </c>
      <c r="R37" s="56"/>
      <c r="S37" s="57">
        <f t="shared" si="8"/>
        <v>0</v>
      </c>
      <c r="T37" s="1"/>
      <c r="U37" s="1"/>
      <c r="V37" s="1"/>
      <c r="W37" s="1"/>
      <c r="X37" s="1"/>
      <c r="Y37" s="1"/>
      <c r="Z37" s="1"/>
    </row>
    <row r="38" spans="1:26" ht="12.75" customHeight="1">
      <c r="A38" s="51">
        <v>1860</v>
      </c>
      <c r="B38" s="52" t="s">
        <v>75</v>
      </c>
      <c r="C38" s="36"/>
      <c r="D38" s="37"/>
      <c r="E38" s="38">
        <f t="shared" si="0"/>
        <v>0</v>
      </c>
      <c r="F38" s="53">
        <v>73782924</v>
      </c>
      <c r="G38" s="40">
        <v>24306431</v>
      </c>
      <c r="H38" s="38">
        <f t="shared" si="1"/>
        <v>49476493</v>
      </c>
      <c r="I38" s="53">
        <v>5923147</v>
      </c>
      <c r="J38" s="41"/>
      <c r="K38" s="42">
        <f t="shared" si="2"/>
        <v>0</v>
      </c>
      <c r="L38" s="54">
        <v>14</v>
      </c>
      <c r="M38" s="55">
        <f t="shared" si="3"/>
        <v>7.1428571428571425E-2</v>
      </c>
      <c r="N38" s="45">
        <f t="shared" si="4"/>
        <v>0</v>
      </c>
      <c r="O38" s="45">
        <f t="shared" si="5"/>
        <v>3534035.2142857141</v>
      </c>
      <c r="P38" s="46">
        <f t="shared" si="6"/>
        <v>211540.96428571429</v>
      </c>
      <c r="Q38" s="47">
        <f t="shared" si="7"/>
        <v>3745576.1785714282</v>
      </c>
      <c r="R38" s="56">
        <v>3760855</v>
      </c>
      <c r="S38" s="57">
        <f t="shared" si="8"/>
        <v>15278.821428571828</v>
      </c>
      <c r="T38" s="1"/>
      <c r="U38" s="1"/>
      <c r="V38" s="1"/>
      <c r="W38" s="1"/>
      <c r="X38" s="1"/>
      <c r="Y38" s="1"/>
      <c r="Z38" s="1"/>
    </row>
    <row r="39" spans="1:26" ht="12.75" customHeight="1">
      <c r="A39" s="51">
        <v>1905</v>
      </c>
      <c r="B39" s="52" t="s">
        <v>62</v>
      </c>
      <c r="C39" s="36"/>
      <c r="D39" s="37"/>
      <c r="E39" s="38">
        <f t="shared" si="0"/>
        <v>0</v>
      </c>
      <c r="F39" s="53">
        <v>17014710</v>
      </c>
      <c r="G39" s="37"/>
      <c r="H39" s="38">
        <f t="shared" si="1"/>
        <v>17014710</v>
      </c>
      <c r="I39" s="53"/>
      <c r="J39" s="41"/>
      <c r="K39" s="42">
        <f t="shared" si="2"/>
        <v>0</v>
      </c>
      <c r="L39" s="58"/>
      <c r="M39" s="55">
        <f t="shared" si="3"/>
        <v>0</v>
      </c>
      <c r="N39" s="45">
        <f t="shared" si="4"/>
        <v>0</v>
      </c>
      <c r="O39" s="45">
        <f t="shared" si="5"/>
        <v>0</v>
      </c>
      <c r="P39" s="46">
        <f t="shared" si="6"/>
        <v>0</v>
      </c>
      <c r="Q39" s="47">
        <f t="shared" si="7"/>
        <v>0</v>
      </c>
      <c r="R39" s="56">
        <v>4033</v>
      </c>
      <c r="S39" s="57">
        <f t="shared" si="8"/>
        <v>4033</v>
      </c>
      <c r="T39" s="1"/>
      <c r="U39" s="1"/>
      <c r="V39" s="1"/>
      <c r="W39" s="1"/>
      <c r="X39" s="1"/>
      <c r="Y39" s="1"/>
      <c r="Z39" s="1"/>
    </row>
    <row r="40" spans="1:26" ht="12.75" customHeight="1">
      <c r="A40" s="51">
        <v>1908</v>
      </c>
      <c r="B40" s="52" t="s">
        <v>76</v>
      </c>
      <c r="C40" s="36"/>
      <c r="D40" s="37"/>
      <c r="E40" s="38">
        <f t="shared" si="0"/>
        <v>0</v>
      </c>
      <c r="F40" s="53">
        <v>93976510</v>
      </c>
      <c r="G40" s="40">
        <v>644160</v>
      </c>
      <c r="H40" s="38">
        <f t="shared" si="1"/>
        <v>93332350</v>
      </c>
      <c r="I40" s="53">
        <v>352679</v>
      </c>
      <c r="J40" s="41"/>
      <c r="K40" s="42">
        <f t="shared" si="2"/>
        <v>0</v>
      </c>
      <c r="L40" s="54">
        <v>37</v>
      </c>
      <c r="M40" s="55">
        <f t="shared" si="3"/>
        <v>2.7027027027027029E-2</v>
      </c>
      <c r="N40" s="45">
        <f t="shared" si="4"/>
        <v>0</v>
      </c>
      <c r="O40" s="45">
        <f t="shared" si="5"/>
        <v>2522495.945945946</v>
      </c>
      <c r="P40" s="46">
        <f t="shared" si="6"/>
        <v>4765.9324324324325</v>
      </c>
      <c r="Q40" s="47">
        <f t="shared" si="7"/>
        <v>2527261.8783783787</v>
      </c>
      <c r="R40" s="56">
        <v>2509904</v>
      </c>
      <c r="S40" s="57">
        <f t="shared" si="8"/>
        <v>-17357.878378378693</v>
      </c>
      <c r="T40" s="1"/>
      <c r="U40" s="1"/>
      <c r="V40" s="1"/>
      <c r="W40" s="1"/>
      <c r="X40" s="1"/>
      <c r="Y40" s="1"/>
      <c r="Z40" s="1"/>
    </row>
    <row r="41" spans="1:26" ht="12.75" customHeight="1">
      <c r="A41" s="51">
        <v>1910</v>
      </c>
      <c r="B41" s="52" t="s">
        <v>64</v>
      </c>
      <c r="C41" s="36"/>
      <c r="D41" s="37"/>
      <c r="E41" s="38">
        <f t="shared" si="0"/>
        <v>0</v>
      </c>
      <c r="F41" s="53"/>
      <c r="G41" s="40"/>
      <c r="H41" s="38">
        <f t="shared" si="1"/>
        <v>0</v>
      </c>
      <c r="I41" s="53"/>
      <c r="J41" s="41"/>
      <c r="K41" s="42">
        <f t="shared" si="2"/>
        <v>0</v>
      </c>
      <c r="L41" s="58"/>
      <c r="M41" s="55">
        <f t="shared" si="3"/>
        <v>0</v>
      </c>
      <c r="N41" s="45">
        <f t="shared" si="4"/>
        <v>0</v>
      </c>
      <c r="O41" s="45">
        <f t="shared" si="5"/>
        <v>0</v>
      </c>
      <c r="P41" s="46">
        <f t="shared" si="6"/>
        <v>0</v>
      </c>
      <c r="Q41" s="47">
        <f t="shared" si="7"/>
        <v>0</v>
      </c>
      <c r="R41" s="56"/>
      <c r="S41" s="57">
        <f t="shared" si="8"/>
        <v>0</v>
      </c>
      <c r="T41" s="1"/>
      <c r="U41" s="1"/>
      <c r="V41" s="1"/>
      <c r="W41" s="1"/>
      <c r="X41" s="1"/>
      <c r="Y41" s="1"/>
      <c r="Z41" s="1"/>
    </row>
    <row r="42" spans="1:26" ht="12.75" customHeight="1">
      <c r="A42" s="51">
        <v>1915</v>
      </c>
      <c r="B42" s="52" t="s">
        <v>77</v>
      </c>
      <c r="C42" s="36"/>
      <c r="D42" s="37"/>
      <c r="E42" s="38">
        <f t="shared" si="0"/>
        <v>0</v>
      </c>
      <c r="F42" s="53">
        <v>4055084</v>
      </c>
      <c r="G42" s="40">
        <v>1195926</v>
      </c>
      <c r="H42" s="38">
        <f t="shared" si="1"/>
        <v>2859158</v>
      </c>
      <c r="I42" s="53">
        <v>50383</v>
      </c>
      <c r="J42" s="41"/>
      <c r="K42" s="42">
        <f t="shared" si="2"/>
        <v>0</v>
      </c>
      <c r="L42" s="54">
        <v>10</v>
      </c>
      <c r="M42" s="55">
        <f t="shared" si="3"/>
        <v>0.1</v>
      </c>
      <c r="N42" s="45">
        <f t="shared" si="4"/>
        <v>0</v>
      </c>
      <c r="O42" s="45">
        <f t="shared" si="5"/>
        <v>285915.8</v>
      </c>
      <c r="P42" s="46">
        <f t="shared" si="6"/>
        <v>2519.15</v>
      </c>
      <c r="Q42" s="47">
        <f t="shared" si="7"/>
        <v>288434.95</v>
      </c>
      <c r="R42" s="56">
        <v>349713</v>
      </c>
      <c r="S42" s="57">
        <f t="shared" si="8"/>
        <v>61278.049999999988</v>
      </c>
      <c r="T42" s="1"/>
      <c r="U42" s="1"/>
      <c r="V42" s="1"/>
      <c r="W42" s="1"/>
      <c r="X42" s="1"/>
      <c r="Y42" s="1"/>
      <c r="Z42" s="1"/>
    </row>
    <row r="43" spans="1:26" ht="12.75" customHeight="1">
      <c r="A43" s="51">
        <v>1915</v>
      </c>
      <c r="B43" s="52" t="s">
        <v>78</v>
      </c>
      <c r="C43" s="36"/>
      <c r="D43" s="37"/>
      <c r="E43" s="38">
        <f t="shared" si="0"/>
        <v>0</v>
      </c>
      <c r="F43" s="53"/>
      <c r="G43" s="37"/>
      <c r="H43" s="38">
        <f t="shared" si="1"/>
        <v>0</v>
      </c>
      <c r="I43" s="53"/>
      <c r="J43" s="41"/>
      <c r="K43" s="42">
        <f t="shared" si="2"/>
        <v>0</v>
      </c>
      <c r="L43" s="58"/>
      <c r="M43" s="55">
        <f t="shared" si="3"/>
        <v>0</v>
      </c>
      <c r="N43" s="45">
        <f t="shared" si="4"/>
        <v>0</v>
      </c>
      <c r="O43" s="45">
        <f t="shared" si="5"/>
        <v>0</v>
      </c>
      <c r="P43" s="46">
        <f t="shared" si="6"/>
        <v>0</v>
      </c>
      <c r="Q43" s="47">
        <f t="shared" si="7"/>
        <v>0</v>
      </c>
      <c r="R43" s="56"/>
      <c r="S43" s="57">
        <f t="shared" si="8"/>
        <v>0</v>
      </c>
      <c r="T43" s="1"/>
      <c r="U43" s="1"/>
      <c r="V43" s="1"/>
      <c r="W43" s="1"/>
      <c r="X43" s="1"/>
      <c r="Y43" s="1"/>
      <c r="Z43" s="1"/>
    </row>
    <row r="44" spans="1:26" ht="12.75" customHeight="1">
      <c r="A44" s="51">
        <v>1920</v>
      </c>
      <c r="B44" s="52" t="s">
        <v>79</v>
      </c>
      <c r="C44" s="36"/>
      <c r="D44" s="37"/>
      <c r="E44" s="38">
        <f t="shared" si="0"/>
        <v>0</v>
      </c>
      <c r="F44" s="53"/>
      <c r="G44" s="37"/>
      <c r="H44" s="38">
        <f t="shared" si="1"/>
        <v>0</v>
      </c>
      <c r="I44" s="53"/>
      <c r="J44" s="41"/>
      <c r="K44" s="42">
        <f t="shared" si="2"/>
        <v>0</v>
      </c>
      <c r="L44" s="58"/>
      <c r="M44" s="55">
        <f t="shared" si="3"/>
        <v>0</v>
      </c>
      <c r="N44" s="45">
        <f t="shared" si="4"/>
        <v>0</v>
      </c>
      <c r="O44" s="45">
        <f t="shared" si="5"/>
        <v>0</v>
      </c>
      <c r="P44" s="46">
        <f t="shared" si="6"/>
        <v>0</v>
      </c>
      <c r="Q44" s="47">
        <f t="shared" si="7"/>
        <v>0</v>
      </c>
      <c r="R44" s="56"/>
      <c r="S44" s="57">
        <f t="shared" si="8"/>
        <v>0</v>
      </c>
      <c r="T44" s="1"/>
      <c r="U44" s="1"/>
      <c r="V44" s="1"/>
      <c r="W44" s="1"/>
      <c r="X44" s="1"/>
      <c r="Y44" s="1"/>
      <c r="Z44" s="1"/>
    </row>
    <row r="45" spans="1:26" ht="12.75" customHeight="1">
      <c r="A45" s="51">
        <v>1920</v>
      </c>
      <c r="B45" s="52" t="s">
        <v>80</v>
      </c>
      <c r="C45" s="36"/>
      <c r="D45" s="37"/>
      <c r="E45" s="38">
        <f t="shared" si="0"/>
        <v>0</v>
      </c>
      <c r="F45" s="53"/>
      <c r="G45" s="37"/>
      <c r="H45" s="38">
        <f t="shared" si="1"/>
        <v>0</v>
      </c>
      <c r="I45" s="53"/>
      <c r="J45" s="41"/>
      <c r="K45" s="42">
        <f t="shared" si="2"/>
        <v>0</v>
      </c>
      <c r="L45" s="58"/>
      <c r="M45" s="55">
        <f t="shared" si="3"/>
        <v>0</v>
      </c>
      <c r="N45" s="45">
        <f t="shared" si="4"/>
        <v>0</v>
      </c>
      <c r="O45" s="45">
        <f t="shared" si="5"/>
        <v>0</v>
      </c>
      <c r="P45" s="46">
        <f t="shared" si="6"/>
        <v>0</v>
      </c>
      <c r="Q45" s="47">
        <f t="shared" si="7"/>
        <v>0</v>
      </c>
      <c r="R45" s="56"/>
      <c r="S45" s="57">
        <f t="shared" si="8"/>
        <v>0</v>
      </c>
      <c r="T45" s="1"/>
      <c r="U45" s="1"/>
      <c r="V45" s="1"/>
      <c r="W45" s="1"/>
      <c r="X45" s="1"/>
      <c r="Y45" s="1"/>
      <c r="Z45" s="1"/>
    </row>
    <row r="46" spans="1:26" ht="12.75" customHeight="1">
      <c r="A46" s="51">
        <v>1920</v>
      </c>
      <c r="B46" s="52" t="s">
        <v>81</v>
      </c>
      <c r="C46" s="36"/>
      <c r="D46" s="37"/>
      <c r="E46" s="38">
        <f t="shared" si="0"/>
        <v>0</v>
      </c>
      <c r="F46" s="53">
        <v>16911689</v>
      </c>
      <c r="G46" s="40">
        <v>6482634</v>
      </c>
      <c r="H46" s="38">
        <f t="shared" si="1"/>
        <v>10429055</v>
      </c>
      <c r="I46" s="53">
        <v>1573599</v>
      </c>
      <c r="J46" s="41"/>
      <c r="K46" s="42">
        <f t="shared" si="2"/>
        <v>0</v>
      </c>
      <c r="L46" s="54">
        <v>6</v>
      </c>
      <c r="M46" s="55">
        <f t="shared" si="3"/>
        <v>0.16666666666666666</v>
      </c>
      <c r="N46" s="45">
        <f t="shared" si="4"/>
        <v>0</v>
      </c>
      <c r="O46" s="45">
        <f t="shared" si="5"/>
        <v>1738175.8333333333</v>
      </c>
      <c r="P46" s="46">
        <f t="shared" si="6"/>
        <v>131133.25</v>
      </c>
      <c r="Q46" s="47">
        <f t="shared" si="7"/>
        <v>1869309.0833333333</v>
      </c>
      <c r="R46" s="56">
        <v>1839639</v>
      </c>
      <c r="S46" s="57">
        <f t="shared" si="8"/>
        <v>-29670.083333333256</v>
      </c>
      <c r="T46" s="1"/>
      <c r="U46" s="1"/>
      <c r="V46" s="1"/>
      <c r="W46" s="1"/>
      <c r="X46" s="1"/>
      <c r="Y46" s="1"/>
      <c r="Z46" s="1"/>
    </row>
    <row r="47" spans="1:26" ht="12.75" customHeight="1">
      <c r="A47" s="51">
        <v>1930</v>
      </c>
      <c r="B47" s="52" t="s">
        <v>82</v>
      </c>
      <c r="C47" s="36"/>
      <c r="D47" s="37"/>
      <c r="E47" s="38">
        <f t="shared" si="0"/>
        <v>0</v>
      </c>
      <c r="F47" s="53">
        <v>28257462</v>
      </c>
      <c r="G47" s="40">
        <v>8025548</v>
      </c>
      <c r="H47" s="38">
        <f t="shared" si="1"/>
        <v>20231914</v>
      </c>
      <c r="I47" s="53">
        <v>467753</v>
      </c>
      <c r="J47" s="41"/>
      <c r="K47" s="42">
        <f t="shared" si="2"/>
        <v>0</v>
      </c>
      <c r="L47" s="54">
        <v>9</v>
      </c>
      <c r="M47" s="55">
        <f t="shared" si="3"/>
        <v>0.1111111111111111</v>
      </c>
      <c r="N47" s="45">
        <f t="shared" si="4"/>
        <v>0</v>
      </c>
      <c r="O47" s="45">
        <f t="shared" si="5"/>
        <v>2247990.4444444445</v>
      </c>
      <c r="P47" s="46">
        <f t="shared" si="6"/>
        <v>25986.277777777777</v>
      </c>
      <c r="Q47" s="47">
        <f t="shared" si="7"/>
        <v>2273976.7222222225</v>
      </c>
      <c r="R47" s="56">
        <v>2196413</v>
      </c>
      <c r="S47" s="57">
        <f t="shared" si="8"/>
        <v>-77563.722222222481</v>
      </c>
      <c r="T47" s="1"/>
      <c r="U47" s="1"/>
      <c r="V47" s="1"/>
      <c r="W47" s="1"/>
      <c r="X47" s="1"/>
      <c r="Y47" s="1"/>
      <c r="Z47" s="1"/>
    </row>
    <row r="48" spans="1:26" ht="12.75" customHeight="1">
      <c r="A48" s="51">
        <v>1935</v>
      </c>
      <c r="B48" s="52" t="s">
        <v>83</v>
      </c>
      <c r="C48" s="36"/>
      <c r="D48" s="37"/>
      <c r="E48" s="38">
        <f t="shared" si="0"/>
        <v>0</v>
      </c>
      <c r="F48" s="53">
        <v>560703</v>
      </c>
      <c r="G48" s="40"/>
      <c r="H48" s="38">
        <f t="shared" si="1"/>
        <v>560703</v>
      </c>
      <c r="I48" s="53"/>
      <c r="J48" s="41"/>
      <c r="K48" s="42">
        <f t="shared" si="2"/>
        <v>0</v>
      </c>
      <c r="L48" s="54">
        <v>10</v>
      </c>
      <c r="M48" s="55">
        <f t="shared" si="3"/>
        <v>0.1</v>
      </c>
      <c r="N48" s="45">
        <f t="shared" si="4"/>
        <v>0</v>
      </c>
      <c r="O48" s="45">
        <f t="shared" si="5"/>
        <v>56070.3</v>
      </c>
      <c r="P48" s="46">
        <f t="shared" si="6"/>
        <v>0</v>
      </c>
      <c r="Q48" s="47">
        <f t="shared" si="7"/>
        <v>56070.3</v>
      </c>
      <c r="R48" s="56">
        <v>56046</v>
      </c>
      <c r="S48" s="57">
        <f t="shared" si="8"/>
        <v>-24.30000000000291</v>
      </c>
      <c r="T48" s="1"/>
      <c r="U48" s="1"/>
      <c r="V48" s="1"/>
      <c r="W48" s="1"/>
      <c r="X48" s="1"/>
      <c r="Y48" s="1"/>
      <c r="Z48" s="1"/>
    </row>
    <row r="49" spans="1:26" ht="12.75" customHeight="1">
      <c r="A49" s="51">
        <v>1940</v>
      </c>
      <c r="B49" s="52" t="s">
        <v>84</v>
      </c>
      <c r="C49" s="36"/>
      <c r="D49" s="37"/>
      <c r="E49" s="38">
        <f t="shared" si="0"/>
        <v>0</v>
      </c>
      <c r="F49" s="53">
        <v>6287816</v>
      </c>
      <c r="G49" s="40">
        <v>2415709</v>
      </c>
      <c r="H49" s="38">
        <f t="shared" si="1"/>
        <v>3872107</v>
      </c>
      <c r="I49" s="53">
        <v>468679</v>
      </c>
      <c r="J49" s="41"/>
      <c r="K49" s="42">
        <f t="shared" si="2"/>
        <v>0</v>
      </c>
      <c r="L49" s="54">
        <v>10</v>
      </c>
      <c r="M49" s="55">
        <f t="shared" si="3"/>
        <v>0.1</v>
      </c>
      <c r="N49" s="45">
        <f t="shared" si="4"/>
        <v>0</v>
      </c>
      <c r="O49" s="45">
        <f t="shared" si="5"/>
        <v>387210.7</v>
      </c>
      <c r="P49" s="46">
        <f t="shared" si="6"/>
        <v>23433.95</v>
      </c>
      <c r="Q49" s="47">
        <f t="shared" si="7"/>
        <v>410644.65</v>
      </c>
      <c r="R49" s="56">
        <v>447177</v>
      </c>
      <c r="S49" s="57">
        <f t="shared" si="8"/>
        <v>36532.349999999977</v>
      </c>
      <c r="T49" s="1"/>
      <c r="U49" s="1"/>
      <c r="V49" s="1"/>
      <c r="W49" s="1"/>
      <c r="X49" s="1"/>
      <c r="Y49" s="1"/>
      <c r="Z49" s="1"/>
    </row>
    <row r="50" spans="1:26" ht="12.75" customHeight="1">
      <c r="A50" s="51">
        <v>1945</v>
      </c>
      <c r="B50" s="52" t="s">
        <v>85</v>
      </c>
      <c r="C50" s="36"/>
      <c r="D50" s="37"/>
      <c r="E50" s="38">
        <f t="shared" si="0"/>
        <v>0</v>
      </c>
      <c r="F50" s="53">
        <v>209467</v>
      </c>
      <c r="G50" s="40">
        <v>214417</v>
      </c>
      <c r="H50" s="38">
        <f t="shared" si="1"/>
        <v>-4950</v>
      </c>
      <c r="I50" s="53"/>
      <c r="J50" s="41"/>
      <c r="K50" s="42">
        <f t="shared" si="2"/>
        <v>0</v>
      </c>
      <c r="L50" s="54">
        <v>10</v>
      </c>
      <c r="M50" s="55">
        <f t="shared" si="3"/>
        <v>0.1</v>
      </c>
      <c r="N50" s="45">
        <f t="shared" si="4"/>
        <v>0</v>
      </c>
      <c r="O50" s="45">
        <f t="shared" si="5"/>
        <v>-495</v>
      </c>
      <c r="P50" s="46">
        <f t="shared" si="6"/>
        <v>0</v>
      </c>
      <c r="Q50" s="47">
        <f t="shared" si="7"/>
        <v>-495</v>
      </c>
      <c r="R50" s="56">
        <v>102</v>
      </c>
      <c r="S50" s="57">
        <f t="shared" si="8"/>
        <v>597</v>
      </c>
      <c r="T50" s="1"/>
      <c r="U50" s="1"/>
      <c r="V50" s="1"/>
      <c r="W50" s="1"/>
      <c r="X50" s="1"/>
      <c r="Y50" s="1"/>
      <c r="Z50" s="1"/>
    </row>
    <row r="51" spans="1:26" ht="12.75" customHeight="1">
      <c r="A51" s="51">
        <v>1950</v>
      </c>
      <c r="B51" s="52" t="s">
        <v>86</v>
      </c>
      <c r="C51" s="36"/>
      <c r="D51" s="37"/>
      <c r="E51" s="38">
        <f t="shared" si="0"/>
        <v>0</v>
      </c>
      <c r="F51" s="53">
        <v>1309138</v>
      </c>
      <c r="G51" s="40">
        <v>394085</v>
      </c>
      <c r="H51" s="38">
        <f t="shared" si="1"/>
        <v>915053</v>
      </c>
      <c r="I51" s="53">
        <v>461909</v>
      </c>
      <c r="J51" s="41"/>
      <c r="K51" s="42">
        <f t="shared" si="2"/>
        <v>0</v>
      </c>
      <c r="L51" s="54">
        <v>16</v>
      </c>
      <c r="M51" s="55">
        <f t="shared" si="3"/>
        <v>6.25E-2</v>
      </c>
      <c r="N51" s="45">
        <f t="shared" si="4"/>
        <v>0</v>
      </c>
      <c r="O51" s="45">
        <f t="shared" si="5"/>
        <v>57190.8125</v>
      </c>
      <c r="P51" s="46">
        <f t="shared" si="6"/>
        <v>14434.65625</v>
      </c>
      <c r="Q51" s="47">
        <f t="shared" si="7"/>
        <v>71625.46875</v>
      </c>
      <c r="R51" s="56">
        <v>70473</v>
      </c>
      <c r="S51" s="57">
        <f t="shared" si="8"/>
        <v>-1152.46875</v>
      </c>
      <c r="T51" s="1"/>
      <c r="U51" s="1"/>
      <c r="V51" s="1"/>
      <c r="W51" s="1"/>
      <c r="X51" s="1"/>
      <c r="Y51" s="1"/>
      <c r="Z51" s="1"/>
    </row>
    <row r="52" spans="1:26" ht="12.75" customHeight="1">
      <c r="A52" s="51">
        <v>1955</v>
      </c>
      <c r="B52" s="52" t="s">
        <v>87</v>
      </c>
      <c r="C52" s="36"/>
      <c r="D52" s="37"/>
      <c r="E52" s="38">
        <f t="shared" si="0"/>
        <v>0</v>
      </c>
      <c r="F52" s="53">
        <v>17619666</v>
      </c>
      <c r="G52" s="40">
        <v>3142403</v>
      </c>
      <c r="H52" s="38">
        <f t="shared" si="1"/>
        <v>14477263</v>
      </c>
      <c r="I52" s="53">
        <v>1733822</v>
      </c>
      <c r="J52" s="41"/>
      <c r="K52" s="42">
        <f t="shared" si="2"/>
        <v>0</v>
      </c>
      <c r="L52" s="54">
        <v>9</v>
      </c>
      <c r="M52" s="55">
        <f t="shared" si="3"/>
        <v>0.1111111111111111</v>
      </c>
      <c r="N52" s="45">
        <f t="shared" si="4"/>
        <v>0</v>
      </c>
      <c r="O52" s="45">
        <f t="shared" si="5"/>
        <v>1608584.7777777778</v>
      </c>
      <c r="P52" s="46">
        <f t="shared" si="6"/>
        <v>96323.444444444438</v>
      </c>
      <c r="Q52" s="47">
        <f t="shared" si="7"/>
        <v>1704908.2222222222</v>
      </c>
      <c r="R52" s="56">
        <v>1655921</v>
      </c>
      <c r="S52" s="57">
        <f t="shared" si="8"/>
        <v>-48987.222222222248</v>
      </c>
      <c r="T52" s="1"/>
      <c r="U52" s="1"/>
      <c r="V52" s="1"/>
      <c r="W52" s="1"/>
      <c r="X52" s="1"/>
      <c r="Y52" s="1"/>
      <c r="Z52" s="1"/>
    </row>
    <row r="53" spans="1:26" ht="12.75" customHeight="1">
      <c r="A53" s="51">
        <v>1955</v>
      </c>
      <c r="B53" s="52" t="s">
        <v>88</v>
      </c>
      <c r="C53" s="36"/>
      <c r="D53" s="37"/>
      <c r="E53" s="38">
        <f t="shared" si="0"/>
        <v>0</v>
      </c>
      <c r="F53" s="53"/>
      <c r="G53" s="37"/>
      <c r="H53" s="38">
        <f t="shared" si="1"/>
        <v>0</v>
      </c>
      <c r="I53" s="53"/>
      <c r="J53" s="41"/>
      <c r="K53" s="42">
        <f t="shared" si="2"/>
        <v>0</v>
      </c>
      <c r="L53" s="58"/>
      <c r="M53" s="55">
        <f t="shared" si="3"/>
        <v>0</v>
      </c>
      <c r="N53" s="45">
        <f t="shared" si="4"/>
        <v>0</v>
      </c>
      <c r="O53" s="45">
        <f t="shared" si="5"/>
        <v>0</v>
      </c>
      <c r="P53" s="46">
        <f t="shared" si="6"/>
        <v>0</v>
      </c>
      <c r="Q53" s="47">
        <f t="shared" si="7"/>
        <v>0</v>
      </c>
      <c r="R53" s="56"/>
      <c r="S53" s="57">
        <f t="shared" si="8"/>
        <v>0</v>
      </c>
      <c r="T53" s="1"/>
      <c r="U53" s="1"/>
      <c r="V53" s="1"/>
      <c r="W53" s="1"/>
      <c r="X53" s="1"/>
      <c r="Y53" s="1"/>
      <c r="Z53" s="1"/>
    </row>
    <row r="54" spans="1:26" ht="12.75" customHeight="1">
      <c r="A54" s="51">
        <v>1960</v>
      </c>
      <c r="B54" s="52" t="s">
        <v>89</v>
      </c>
      <c r="C54" s="36"/>
      <c r="D54" s="37"/>
      <c r="E54" s="38">
        <f t="shared" si="0"/>
        <v>0</v>
      </c>
      <c r="F54" s="53">
        <v>530037</v>
      </c>
      <c r="G54" s="40">
        <v>220993</v>
      </c>
      <c r="H54" s="38">
        <f t="shared" si="1"/>
        <v>309044</v>
      </c>
      <c r="I54" s="53">
        <v>24987</v>
      </c>
      <c r="J54" s="41"/>
      <c r="K54" s="42">
        <f t="shared" si="2"/>
        <v>0</v>
      </c>
      <c r="L54" s="54">
        <v>10</v>
      </c>
      <c r="M54" s="55">
        <f t="shared" si="3"/>
        <v>0.1</v>
      </c>
      <c r="N54" s="45">
        <f t="shared" si="4"/>
        <v>0</v>
      </c>
      <c r="O54" s="45">
        <f t="shared" si="5"/>
        <v>30904.400000000001</v>
      </c>
      <c r="P54" s="46">
        <f t="shared" si="6"/>
        <v>1249.3499999999999</v>
      </c>
      <c r="Q54" s="47">
        <f t="shared" si="7"/>
        <v>32153.75</v>
      </c>
      <c r="R54" s="56">
        <v>11152</v>
      </c>
      <c r="S54" s="57">
        <f t="shared" si="8"/>
        <v>-21001.75</v>
      </c>
      <c r="T54" s="1"/>
      <c r="U54" s="1"/>
      <c r="V54" s="1"/>
      <c r="W54" s="1"/>
      <c r="X54" s="1"/>
      <c r="Y54" s="1"/>
      <c r="Z54" s="1"/>
    </row>
    <row r="55" spans="1:26" ht="12.75" customHeight="1">
      <c r="A55" s="51">
        <v>1970</v>
      </c>
      <c r="B55" s="59" t="s">
        <v>90</v>
      </c>
      <c r="C55" s="36"/>
      <c r="D55" s="37"/>
      <c r="E55" s="38">
        <f t="shared" si="0"/>
        <v>0</v>
      </c>
      <c r="F55" s="53">
        <v>350910</v>
      </c>
      <c r="G55" s="40"/>
      <c r="H55" s="38">
        <f t="shared" si="1"/>
        <v>350910</v>
      </c>
      <c r="I55" s="53"/>
      <c r="J55" s="41"/>
      <c r="K55" s="42">
        <f t="shared" si="2"/>
        <v>0</v>
      </c>
      <c r="L55" s="54">
        <v>10</v>
      </c>
      <c r="M55" s="55">
        <f t="shared" si="3"/>
        <v>0.1</v>
      </c>
      <c r="N55" s="45">
        <f t="shared" si="4"/>
        <v>0</v>
      </c>
      <c r="O55" s="45">
        <f t="shared" si="5"/>
        <v>35091</v>
      </c>
      <c r="P55" s="46">
        <f t="shared" si="6"/>
        <v>0</v>
      </c>
      <c r="Q55" s="47">
        <f t="shared" si="7"/>
        <v>35091</v>
      </c>
      <c r="R55" s="56">
        <v>6375</v>
      </c>
      <c r="S55" s="57">
        <f t="shared" si="8"/>
        <v>-28716</v>
      </c>
      <c r="T55" s="1"/>
      <c r="U55" s="1"/>
      <c r="V55" s="1"/>
      <c r="W55" s="1"/>
      <c r="X55" s="1"/>
      <c r="Y55" s="1"/>
      <c r="Z55" s="1"/>
    </row>
    <row r="56" spans="1:26" ht="12.75" customHeight="1">
      <c r="A56" s="51">
        <v>1975</v>
      </c>
      <c r="B56" s="52" t="s">
        <v>91</v>
      </c>
      <c r="C56" s="36"/>
      <c r="D56" s="37"/>
      <c r="E56" s="38">
        <f t="shared" si="0"/>
        <v>0</v>
      </c>
      <c r="F56" s="53">
        <v>203490</v>
      </c>
      <c r="G56" s="40"/>
      <c r="H56" s="38">
        <f t="shared" si="1"/>
        <v>203490</v>
      </c>
      <c r="I56" s="53"/>
      <c r="J56" s="41"/>
      <c r="K56" s="42">
        <f t="shared" si="2"/>
        <v>0</v>
      </c>
      <c r="L56" s="54">
        <v>10</v>
      </c>
      <c r="M56" s="55">
        <f t="shared" si="3"/>
        <v>0.1</v>
      </c>
      <c r="N56" s="45">
        <f t="shared" si="4"/>
        <v>0</v>
      </c>
      <c r="O56" s="45">
        <f t="shared" si="5"/>
        <v>20349</v>
      </c>
      <c r="P56" s="46">
        <f t="shared" si="6"/>
        <v>0</v>
      </c>
      <c r="Q56" s="47">
        <f t="shared" si="7"/>
        <v>20349</v>
      </c>
      <c r="R56" s="56">
        <v>4952</v>
      </c>
      <c r="S56" s="57">
        <f t="shared" si="8"/>
        <v>-15397</v>
      </c>
      <c r="T56" s="1"/>
      <c r="U56" s="1"/>
      <c r="V56" s="1"/>
      <c r="W56" s="1"/>
      <c r="X56" s="1"/>
      <c r="Y56" s="1"/>
      <c r="Z56" s="1"/>
    </row>
    <row r="57" spans="1:26" ht="12.75" customHeight="1">
      <c r="A57" s="51">
        <v>1980</v>
      </c>
      <c r="B57" s="52" t="s">
        <v>92</v>
      </c>
      <c r="C57" s="36"/>
      <c r="D57" s="37"/>
      <c r="E57" s="38">
        <f t="shared" si="0"/>
        <v>0</v>
      </c>
      <c r="F57" s="53">
        <v>20813940</v>
      </c>
      <c r="G57" s="40">
        <v>4768457</v>
      </c>
      <c r="H57" s="38">
        <f t="shared" si="1"/>
        <v>16045483</v>
      </c>
      <c r="I57" s="53">
        <v>1533324</v>
      </c>
      <c r="J57" s="41"/>
      <c r="K57" s="42">
        <f t="shared" si="2"/>
        <v>0</v>
      </c>
      <c r="L57" s="54">
        <v>15</v>
      </c>
      <c r="M57" s="55">
        <f t="shared" si="3"/>
        <v>6.6666666666666666E-2</v>
      </c>
      <c r="N57" s="45">
        <f t="shared" si="4"/>
        <v>0</v>
      </c>
      <c r="O57" s="45">
        <f t="shared" si="5"/>
        <v>1069698.8666666667</v>
      </c>
      <c r="P57" s="46">
        <f t="shared" si="6"/>
        <v>51110.8</v>
      </c>
      <c r="Q57" s="47">
        <f t="shared" si="7"/>
        <v>1120809.6666666667</v>
      </c>
      <c r="R57" s="56">
        <v>1145899</v>
      </c>
      <c r="S57" s="57">
        <f t="shared" si="8"/>
        <v>25089.333333333256</v>
      </c>
      <c r="T57" s="1"/>
      <c r="U57" s="1"/>
      <c r="V57" s="1"/>
      <c r="W57" s="1"/>
      <c r="X57" s="1"/>
      <c r="Y57" s="1"/>
      <c r="Z57" s="1"/>
    </row>
    <row r="58" spans="1:26" ht="12.75" customHeight="1">
      <c r="A58" s="51">
        <v>1985</v>
      </c>
      <c r="B58" s="52" t="s">
        <v>93</v>
      </c>
      <c r="C58" s="36"/>
      <c r="D58" s="37"/>
      <c r="E58" s="38">
        <f t="shared" si="0"/>
        <v>0</v>
      </c>
      <c r="F58" s="60"/>
      <c r="G58" s="37"/>
      <c r="H58" s="38">
        <f t="shared" si="1"/>
        <v>0</v>
      </c>
      <c r="I58" s="60"/>
      <c r="J58" s="41"/>
      <c r="K58" s="42">
        <f t="shared" si="2"/>
        <v>0</v>
      </c>
      <c r="L58" s="58"/>
      <c r="M58" s="55">
        <f t="shared" si="3"/>
        <v>0</v>
      </c>
      <c r="N58" s="45">
        <f t="shared" si="4"/>
        <v>0</v>
      </c>
      <c r="O58" s="45">
        <f t="shared" si="5"/>
        <v>0</v>
      </c>
      <c r="P58" s="46">
        <f t="shared" si="6"/>
        <v>0</v>
      </c>
      <c r="Q58" s="47">
        <f t="shared" si="7"/>
        <v>0</v>
      </c>
      <c r="R58" s="61"/>
      <c r="S58" s="57">
        <f t="shared" si="8"/>
        <v>0</v>
      </c>
      <c r="T58" s="1"/>
      <c r="U58" s="1"/>
      <c r="V58" s="1"/>
      <c r="W58" s="1"/>
      <c r="X58" s="1"/>
      <c r="Y58" s="1"/>
      <c r="Z58" s="1"/>
    </row>
    <row r="59" spans="1:26" ht="12.75" customHeight="1">
      <c r="A59" s="51">
        <v>1990</v>
      </c>
      <c r="B59" s="62" t="s">
        <v>94</v>
      </c>
      <c r="C59" s="36"/>
      <c r="D59" s="37"/>
      <c r="E59" s="38">
        <f t="shared" si="0"/>
        <v>0</v>
      </c>
      <c r="F59" s="60"/>
      <c r="G59" s="40"/>
      <c r="H59" s="38">
        <f t="shared" si="1"/>
        <v>0</v>
      </c>
      <c r="I59" s="60"/>
      <c r="J59" s="41"/>
      <c r="K59" s="42">
        <f t="shared" si="2"/>
        <v>0</v>
      </c>
      <c r="L59" s="58"/>
      <c r="M59" s="55">
        <f t="shared" si="3"/>
        <v>0</v>
      </c>
      <c r="N59" s="45">
        <f t="shared" si="4"/>
        <v>0</v>
      </c>
      <c r="O59" s="45">
        <f t="shared" si="5"/>
        <v>0</v>
      </c>
      <c r="P59" s="46">
        <f t="shared" si="6"/>
        <v>0</v>
      </c>
      <c r="Q59" s="47">
        <f t="shared" si="7"/>
        <v>0</v>
      </c>
      <c r="R59" s="61"/>
      <c r="S59" s="57">
        <f t="shared" si="8"/>
        <v>0</v>
      </c>
      <c r="T59" s="1"/>
      <c r="U59" s="1"/>
      <c r="V59" s="1"/>
      <c r="W59" s="1"/>
      <c r="X59" s="1"/>
      <c r="Y59" s="1"/>
      <c r="Z59" s="1"/>
    </row>
    <row r="60" spans="1:26" ht="12.75" customHeight="1">
      <c r="A60" s="51">
        <v>2440</v>
      </c>
      <c r="B60" s="62" t="s">
        <v>95</v>
      </c>
      <c r="C60" s="36"/>
      <c r="D60" s="37"/>
      <c r="E60" s="38">
        <f t="shared" si="0"/>
        <v>0</v>
      </c>
      <c r="F60" s="53">
        <v>-282315110</v>
      </c>
      <c r="G60" s="40"/>
      <c r="H60" s="38">
        <f t="shared" si="1"/>
        <v>-282315110</v>
      </c>
      <c r="I60" s="53">
        <v>-20758380</v>
      </c>
      <c r="J60" s="41"/>
      <c r="K60" s="42">
        <f t="shared" si="2"/>
        <v>0</v>
      </c>
      <c r="L60" s="54">
        <v>33</v>
      </c>
      <c r="M60" s="55">
        <f t="shared" si="3"/>
        <v>3.0303030303030304E-2</v>
      </c>
      <c r="N60" s="45">
        <f t="shared" si="4"/>
        <v>0</v>
      </c>
      <c r="O60" s="45">
        <f t="shared" si="5"/>
        <v>-8555003.333333334</v>
      </c>
      <c r="P60" s="46">
        <f t="shared" si="6"/>
        <v>-314520.90909090912</v>
      </c>
      <c r="Q60" s="47">
        <f t="shared" si="7"/>
        <v>-8869524.2424242422</v>
      </c>
      <c r="R60" s="56">
        <v>-8975646</v>
      </c>
      <c r="S60" s="57">
        <f t="shared" si="8"/>
        <v>-106121.7575757578</v>
      </c>
      <c r="T60" s="1"/>
      <c r="U60" s="1"/>
      <c r="V60" s="1"/>
      <c r="W60" s="1"/>
      <c r="X60" s="1"/>
      <c r="Y60" s="1"/>
      <c r="Z60" s="1"/>
    </row>
    <row r="61" spans="1:26" ht="12.75" customHeight="1">
      <c r="A61" s="63">
        <v>1609</v>
      </c>
      <c r="B61" s="64" t="s">
        <v>96</v>
      </c>
      <c r="C61" s="65"/>
      <c r="D61" s="66"/>
      <c r="E61" s="38"/>
      <c r="F61" s="53">
        <v>87186361</v>
      </c>
      <c r="G61" s="67"/>
      <c r="H61" s="38">
        <f t="shared" si="1"/>
        <v>87186361</v>
      </c>
      <c r="I61" s="68">
        <v>7300000</v>
      </c>
      <c r="J61" s="69"/>
      <c r="K61" s="42">
        <f t="shared" si="2"/>
        <v>0</v>
      </c>
      <c r="L61" s="70">
        <v>45</v>
      </c>
      <c r="M61" s="71">
        <f t="shared" si="3"/>
        <v>2.2222222222222223E-2</v>
      </c>
      <c r="N61" s="45">
        <f t="shared" si="4"/>
        <v>0</v>
      </c>
      <c r="O61" s="45">
        <f t="shared" si="5"/>
        <v>1937474.6888888888</v>
      </c>
      <c r="P61" s="46">
        <f t="shared" si="6"/>
        <v>81111.111111111109</v>
      </c>
      <c r="Q61" s="47">
        <f t="shared" si="7"/>
        <v>2018585.7999999998</v>
      </c>
      <c r="R61" s="72">
        <v>1956331</v>
      </c>
      <c r="S61" s="57">
        <f t="shared" si="8"/>
        <v>-62254.799999999814</v>
      </c>
      <c r="T61" s="1"/>
      <c r="U61" s="1"/>
      <c r="V61" s="1"/>
      <c r="W61" s="1"/>
      <c r="X61" s="1"/>
      <c r="Y61" s="1"/>
      <c r="Z61" s="1"/>
    </row>
    <row r="62" spans="1:26" ht="12.75" customHeight="1">
      <c r="A62" s="73"/>
      <c r="B62" s="74" t="s">
        <v>97</v>
      </c>
      <c r="C62" s="75">
        <f t="shared" ref="C62:I62" si="9">SUM(C23:C61)</f>
        <v>0</v>
      </c>
      <c r="D62" s="75">
        <f t="shared" si="9"/>
        <v>0</v>
      </c>
      <c r="E62" s="75">
        <f t="shared" si="9"/>
        <v>0</v>
      </c>
      <c r="F62" s="75">
        <f t="shared" si="9"/>
        <v>1779852822</v>
      </c>
      <c r="G62" s="75">
        <f t="shared" si="9"/>
        <v>90061610</v>
      </c>
      <c r="H62" s="75">
        <f t="shared" si="9"/>
        <v>1689791212</v>
      </c>
      <c r="I62" s="76">
        <f t="shared" si="9"/>
        <v>119235058</v>
      </c>
      <c r="J62" s="75"/>
      <c r="K62" s="77"/>
      <c r="L62" s="78"/>
      <c r="M62" s="79"/>
      <c r="N62" s="75">
        <f t="shared" ref="N62:S62" si="10">SUM(N23:N61)</f>
        <v>0</v>
      </c>
      <c r="O62" s="80">
        <f t="shared" si="10"/>
        <v>59955184.614363387</v>
      </c>
      <c r="P62" s="80">
        <f t="shared" si="10"/>
        <v>2703747.0673817443</v>
      </c>
      <c r="Q62" s="81">
        <f t="shared" si="10"/>
        <v>62658931.681745134</v>
      </c>
      <c r="R62" s="77">
        <f t="shared" si="10"/>
        <v>62125321</v>
      </c>
      <c r="S62" s="81">
        <f t="shared" si="10"/>
        <v>-533610.68174513103</v>
      </c>
      <c r="T62" s="1"/>
      <c r="U62" s="1"/>
      <c r="V62" s="1"/>
      <c r="W62" s="1"/>
      <c r="X62" s="1"/>
      <c r="Y62" s="1"/>
      <c r="Z62" s="1"/>
    </row>
    <row r="63" spans="1:26" ht="12.75" customHeight="1">
      <c r="A63" s="82"/>
      <c r="B63" s="2"/>
      <c r="C63" s="83"/>
      <c r="D63" s="83"/>
      <c r="E63" s="83"/>
      <c r="F63" s="83"/>
      <c r="G63" s="83"/>
      <c r="H63" s="83"/>
      <c r="I63" s="83"/>
      <c r="J63" s="83"/>
      <c r="K63" s="83"/>
      <c r="L63" s="84"/>
      <c r="M63" s="85"/>
      <c r="N63" s="83"/>
      <c r="O63" s="83"/>
      <c r="P63" s="83"/>
      <c r="Q63" s="83"/>
      <c r="R63" s="83"/>
      <c r="S63" s="83"/>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2" t="s">
        <v>98</v>
      </c>
      <c r="B65" s="1" t="s">
        <v>99</v>
      </c>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90" t="s">
        <v>100</v>
      </c>
      <c r="C66" s="91"/>
      <c r="D66" s="91"/>
      <c r="E66" s="91"/>
      <c r="F66" s="91"/>
      <c r="G66" s="91"/>
      <c r="H66" s="91"/>
      <c r="I66" s="91"/>
      <c r="J66" s="91"/>
      <c r="K66" s="91"/>
      <c r="L66" s="91"/>
      <c r="M66" s="91"/>
      <c r="N66" s="91"/>
      <c r="O66" s="91"/>
      <c r="P66" s="91"/>
      <c r="Q66" s="91"/>
      <c r="R66" s="91"/>
      <c r="S66" s="91"/>
      <c r="T66" s="1"/>
      <c r="U66" s="1"/>
      <c r="V66" s="1"/>
      <c r="W66" s="1"/>
      <c r="X66" s="1"/>
      <c r="Y66" s="1"/>
      <c r="Z66" s="1"/>
    </row>
    <row r="67" spans="1:26" ht="12.75" customHeight="1">
      <c r="A67" s="2"/>
      <c r="B67" s="87"/>
      <c r="C67" s="87"/>
      <c r="D67" s="87"/>
      <c r="E67" s="87"/>
      <c r="F67" s="87"/>
      <c r="G67" s="87"/>
      <c r="H67" s="87"/>
      <c r="I67" s="87"/>
      <c r="J67" s="87"/>
      <c r="K67" s="87"/>
      <c r="L67" s="87"/>
      <c r="M67" s="87"/>
      <c r="N67" s="87"/>
      <c r="O67" s="87"/>
      <c r="P67" s="87"/>
      <c r="Q67" s="87"/>
      <c r="R67" s="87"/>
      <c r="S67" s="87"/>
      <c r="T67" s="1"/>
      <c r="U67" s="1"/>
      <c r="V67" s="1"/>
      <c r="W67" s="1"/>
      <c r="X67" s="1"/>
      <c r="Y67" s="1"/>
      <c r="Z67" s="1"/>
    </row>
    <row r="68" spans="1:26" ht="12.75" customHeight="1">
      <c r="A68" s="1"/>
      <c r="B68" s="87"/>
      <c r="C68" s="87"/>
      <c r="D68" s="87"/>
      <c r="E68" s="87"/>
      <c r="F68" s="87"/>
      <c r="G68" s="87"/>
      <c r="H68" s="87"/>
      <c r="I68" s="87"/>
      <c r="J68" s="87"/>
      <c r="K68" s="87"/>
      <c r="L68" s="87"/>
      <c r="M68" s="87"/>
      <c r="N68" s="87"/>
      <c r="O68" s="87"/>
      <c r="P68" s="87"/>
      <c r="Q68" s="87"/>
      <c r="R68" s="87"/>
      <c r="S68" s="87"/>
      <c r="T68" s="1"/>
      <c r="U68" s="1"/>
      <c r="V68" s="1"/>
      <c r="W68" s="1"/>
      <c r="X68" s="1"/>
      <c r="Y68" s="1"/>
      <c r="Z68" s="1"/>
    </row>
    <row r="69" spans="1:26" ht="12.75" customHeight="1">
      <c r="A69" s="2" t="s">
        <v>101</v>
      </c>
      <c r="B69" s="1"/>
      <c r="C69" s="1"/>
      <c r="D69" s="1"/>
      <c r="E69" s="1"/>
      <c r="F69" s="1"/>
      <c r="G69" s="1"/>
      <c r="H69" s="1"/>
      <c r="I69" s="1"/>
      <c r="J69" s="1"/>
      <c r="K69" s="1"/>
      <c r="L69" s="1"/>
      <c r="M69" s="1"/>
      <c r="N69" s="1"/>
      <c r="O69" s="1"/>
      <c r="P69" s="1"/>
      <c r="Q69" s="1"/>
      <c r="R69" s="1"/>
      <c r="S69" s="1"/>
      <c r="T69" s="1"/>
      <c r="U69" s="1"/>
      <c r="V69" s="1"/>
      <c r="W69" s="1"/>
      <c r="X69" s="1"/>
      <c r="Y69" s="1"/>
      <c r="Z69" s="1"/>
    </row>
    <row r="70" spans="1:26" ht="31.5" customHeight="1">
      <c r="A70" s="88">
        <v>1</v>
      </c>
      <c r="B70" s="90" t="s">
        <v>102</v>
      </c>
      <c r="C70" s="91"/>
      <c r="D70" s="91"/>
      <c r="E70" s="91"/>
      <c r="F70" s="91"/>
      <c r="G70" s="91"/>
      <c r="H70" s="91"/>
      <c r="I70" s="91"/>
      <c r="J70" s="91"/>
      <c r="K70" s="91"/>
      <c r="L70" s="91"/>
      <c r="M70" s="91"/>
      <c r="N70" s="91"/>
      <c r="O70" s="91"/>
      <c r="P70" s="91"/>
      <c r="Q70" s="91"/>
      <c r="R70" s="91"/>
      <c r="S70" s="91"/>
      <c r="T70" s="1"/>
      <c r="U70" s="1"/>
      <c r="V70" s="1"/>
      <c r="W70" s="1"/>
      <c r="X70" s="1"/>
      <c r="Y70" s="1"/>
      <c r="Z70" s="1"/>
    </row>
    <row r="71" spans="1:26" ht="29.25" customHeight="1">
      <c r="A71" s="88">
        <v>2</v>
      </c>
      <c r="B71" s="90" t="s">
        <v>103</v>
      </c>
      <c r="C71" s="91"/>
      <c r="D71" s="91"/>
      <c r="E71" s="91"/>
      <c r="F71" s="91"/>
      <c r="G71" s="91"/>
      <c r="H71" s="91"/>
      <c r="I71" s="91"/>
      <c r="J71" s="91"/>
      <c r="K71" s="91"/>
      <c r="L71" s="91"/>
      <c r="M71" s="91"/>
      <c r="N71" s="91"/>
      <c r="O71" s="91"/>
      <c r="P71" s="91"/>
      <c r="Q71" s="91"/>
      <c r="R71" s="91"/>
      <c r="S71" s="91"/>
      <c r="T71" s="1"/>
      <c r="U71" s="1"/>
      <c r="V71" s="1"/>
      <c r="W71" s="1"/>
      <c r="X71" s="1"/>
      <c r="Y71" s="1"/>
      <c r="Z71" s="1"/>
    </row>
    <row r="72" spans="1:26" ht="44.25" customHeight="1">
      <c r="A72" s="88">
        <v>3</v>
      </c>
      <c r="B72" s="90" t="s">
        <v>104</v>
      </c>
      <c r="C72" s="91"/>
      <c r="D72" s="91"/>
      <c r="E72" s="91"/>
      <c r="F72" s="91"/>
      <c r="G72" s="91"/>
      <c r="H72" s="91"/>
      <c r="I72" s="91"/>
      <c r="J72" s="91"/>
      <c r="K72" s="91"/>
      <c r="L72" s="91"/>
      <c r="M72" s="91"/>
      <c r="N72" s="91"/>
      <c r="O72" s="91"/>
      <c r="P72" s="91"/>
      <c r="Q72" s="91"/>
      <c r="R72" s="91"/>
      <c r="S72" s="91"/>
      <c r="T72" s="1"/>
      <c r="U72" s="1"/>
      <c r="V72" s="1"/>
      <c r="W72" s="1"/>
      <c r="X72" s="1"/>
      <c r="Y72" s="1"/>
      <c r="Z72" s="1"/>
    </row>
    <row r="73" spans="1:26" ht="12.75" customHeight="1">
      <c r="A73" s="88">
        <v>4</v>
      </c>
      <c r="B73" s="90" t="s">
        <v>105</v>
      </c>
      <c r="C73" s="91"/>
      <c r="D73" s="91"/>
      <c r="E73" s="91"/>
      <c r="F73" s="91"/>
      <c r="G73" s="91"/>
      <c r="H73" s="91"/>
      <c r="I73" s="91"/>
      <c r="J73" s="91"/>
      <c r="K73" s="91"/>
      <c r="L73" s="91"/>
      <c r="M73" s="91"/>
      <c r="N73" s="91"/>
      <c r="O73" s="91"/>
      <c r="P73" s="91"/>
      <c r="Q73" s="91"/>
      <c r="R73" s="91"/>
      <c r="S73" s="91"/>
      <c r="T73" s="1"/>
      <c r="U73" s="1"/>
      <c r="V73" s="1"/>
      <c r="W73" s="1"/>
      <c r="X73" s="1"/>
      <c r="Y73" s="1"/>
      <c r="Z73" s="1"/>
    </row>
    <row r="74" spans="1:26" ht="12.75" customHeight="1">
      <c r="A74" s="88">
        <v>5</v>
      </c>
      <c r="B74" s="89" t="s">
        <v>106</v>
      </c>
      <c r="C74" s="89"/>
      <c r="D74" s="89"/>
      <c r="E74" s="89"/>
      <c r="F74" s="89"/>
      <c r="G74" s="89"/>
      <c r="H74" s="89"/>
      <c r="I74" s="89"/>
      <c r="J74" s="89"/>
      <c r="K74" s="89"/>
      <c r="L74" s="89"/>
      <c r="M74" s="89"/>
      <c r="N74" s="89"/>
      <c r="O74" s="89"/>
      <c r="P74" s="89"/>
      <c r="Q74" s="89"/>
      <c r="R74" s="89"/>
      <c r="S74" s="89"/>
      <c r="T74" s="1"/>
      <c r="U74" s="1"/>
      <c r="V74" s="1"/>
      <c r="W74" s="1"/>
      <c r="X74" s="1"/>
      <c r="Y74" s="1"/>
      <c r="Z74" s="1"/>
    </row>
    <row r="75" spans="1:26" ht="12.75" customHeight="1">
      <c r="A75" s="88">
        <v>6</v>
      </c>
      <c r="B75" s="90" t="s">
        <v>107</v>
      </c>
      <c r="C75" s="91"/>
      <c r="D75" s="91"/>
      <c r="E75" s="91"/>
      <c r="F75" s="91"/>
      <c r="G75" s="91"/>
      <c r="H75" s="91"/>
      <c r="I75" s="91"/>
      <c r="J75" s="91"/>
      <c r="K75" s="91"/>
      <c r="L75" s="91"/>
      <c r="M75" s="91"/>
      <c r="N75" s="91"/>
      <c r="O75" s="91"/>
      <c r="P75" s="91"/>
      <c r="Q75" s="91"/>
      <c r="R75" s="91"/>
      <c r="S75" s="91"/>
      <c r="T75" s="1"/>
      <c r="U75" s="1"/>
      <c r="V75" s="1"/>
      <c r="W75" s="1"/>
      <c r="X75" s="1"/>
      <c r="Y75" s="1"/>
      <c r="Z75" s="1"/>
    </row>
    <row r="76" spans="1:26" ht="12.75" customHeight="1">
      <c r="A76" s="88">
        <v>7</v>
      </c>
      <c r="B76" s="89" t="s">
        <v>108</v>
      </c>
      <c r="C76" s="89"/>
      <c r="D76" s="89"/>
      <c r="E76" s="89"/>
      <c r="F76" s="89"/>
      <c r="G76" s="89"/>
      <c r="H76" s="89"/>
      <c r="I76" s="89"/>
      <c r="J76" s="89"/>
      <c r="K76" s="89"/>
      <c r="L76" s="89"/>
      <c r="M76" s="89"/>
      <c r="N76" s="89"/>
      <c r="O76" s="89"/>
      <c r="P76" s="89"/>
      <c r="Q76" s="89"/>
      <c r="R76" s="89"/>
      <c r="S76" s="89"/>
      <c r="T76" s="1"/>
      <c r="U76" s="1"/>
      <c r="V76" s="1"/>
      <c r="W76" s="1"/>
      <c r="X76" s="1"/>
      <c r="Y76" s="1"/>
      <c r="Z76" s="1"/>
    </row>
    <row r="77" spans="1:26" ht="12.75" customHeight="1">
      <c r="A77" s="88">
        <v>8</v>
      </c>
      <c r="B77" s="89" t="s">
        <v>109</v>
      </c>
      <c r="C77" s="86"/>
      <c r="D77" s="86"/>
      <c r="E77" s="86"/>
      <c r="F77" s="86"/>
      <c r="G77" s="86"/>
      <c r="H77" s="86"/>
      <c r="I77" s="86"/>
      <c r="J77" s="86"/>
      <c r="K77" s="86"/>
      <c r="L77" s="86"/>
      <c r="M77" s="86"/>
      <c r="N77" s="86"/>
      <c r="O77" s="86"/>
      <c r="P77" s="86"/>
      <c r="Q77" s="86"/>
      <c r="R77" s="86"/>
      <c r="S77" s="86"/>
      <c r="T77" s="1"/>
      <c r="U77" s="1"/>
      <c r="V77" s="1"/>
      <c r="W77" s="1"/>
      <c r="X77" s="1"/>
      <c r="Y77" s="1"/>
      <c r="Z77" s="1"/>
    </row>
    <row r="78" spans="1:26" ht="12.75" customHeight="1">
      <c r="A78" s="88"/>
      <c r="B78" s="86"/>
      <c r="C78" s="86"/>
      <c r="D78" s="86"/>
      <c r="E78" s="86"/>
      <c r="F78" s="86"/>
      <c r="G78" s="86"/>
      <c r="H78" s="86"/>
      <c r="I78" s="86"/>
      <c r="J78" s="86"/>
      <c r="K78" s="86"/>
      <c r="L78" s="86"/>
      <c r="M78" s="86"/>
      <c r="N78" s="86"/>
      <c r="O78" s="86"/>
      <c r="P78" s="86"/>
      <c r="Q78" s="86"/>
      <c r="R78" s="86"/>
      <c r="S78" s="86"/>
      <c r="T78" s="1"/>
      <c r="U78" s="1"/>
      <c r="V78" s="1"/>
      <c r="W78" s="1"/>
      <c r="X78" s="1"/>
      <c r="Y78" s="1"/>
      <c r="Z78" s="1"/>
    </row>
    <row r="79" spans="1:26" ht="12.75" customHeight="1">
      <c r="A79" s="1"/>
      <c r="B79" s="1"/>
      <c r="C79" s="87"/>
      <c r="D79" s="87"/>
      <c r="E79" s="87"/>
      <c r="F79" s="87"/>
      <c r="G79" s="87"/>
      <c r="H79" s="87"/>
      <c r="I79" s="87"/>
      <c r="J79" s="87"/>
      <c r="K79" s="87"/>
      <c r="L79" s="87"/>
      <c r="M79" s="87"/>
      <c r="N79" s="87"/>
      <c r="O79" s="87"/>
      <c r="P79" s="87"/>
      <c r="Q79" s="87"/>
      <c r="R79" s="87"/>
      <c r="S79" s="87"/>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2.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25">
    <mergeCell ref="A15:B15"/>
    <mergeCell ref="C15:Q15"/>
    <mergeCell ref="A8:S8"/>
    <mergeCell ref="J20:M20"/>
    <mergeCell ref="N20:Q20"/>
    <mergeCell ref="A9:S9"/>
    <mergeCell ref="A10:S10"/>
    <mergeCell ref="A11:S11"/>
    <mergeCell ref="A14:B14"/>
    <mergeCell ref="C14:Q14"/>
    <mergeCell ref="B75:S75"/>
    <mergeCell ref="A21:A22"/>
    <mergeCell ref="B21:B22"/>
    <mergeCell ref="A16:B16"/>
    <mergeCell ref="C16:Q16"/>
    <mergeCell ref="A17:B17"/>
    <mergeCell ref="C17:Q17"/>
    <mergeCell ref="A18:B18"/>
    <mergeCell ref="C18:Q18"/>
    <mergeCell ref="C20:I20"/>
    <mergeCell ref="B66:S66"/>
    <mergeCell ref="B70:S70"/>
    <mergeCell ref="B71:S71"/>
    <mergeCell ref="B72:S72"/>
    <mergeCell ref="B73:S73"/>
  </mergeCells>
  <dataValidations count="3">
    <dataValidation type="list" allowBlank="1" showErrorMessage="1" sqref="S17:S18">
      <formula1>$Y$10:$Y$11</formula1>
    </dataValidation>
    <dataValidation type="list" allowBlank="1" showErrorMessage="1" sqref="S15:S16">
      <formula1>$Y$9:$Y$11</formula1>
    </dataValidation>
    <dataValidation type="list" allowBlank="1" showErrorMessage="1" sqref="R15:R18">
      <formula1>"2012.0,2013.0,2014.0,2015.0,2016.0,2017.0,2018.0,2019.0,2020.0,2021.0,2022.0"</formula1>
    </dataValidation>
  </dataValidations>
  <pageMargins left="0.7" right="0.7" top="0.39141104294478529" bottom="0.39141104294478529" header="0" footer="0"/>
  <pageSetup fitToWidth="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UPDATED 2025 App.2-C_DepExp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meghanf</cp:lastModifiedBy>
  <dcterms:modified xsi:type="dcterms:W3CDTF">2020-09-18T13:55:19Z</dcterms:modified>
</cp:coreProperties>
</file>