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1 CIR Update/Interrogatories (IRs)/1-Staff-01/"/>
    </mc:Choice>
  </mc:AlternateContent>
  <xr:revisionPtr revIDLastSave="0" documentId="13_ncr:1_{5C47A9F4-02A6-4459-BB2E-C4FBB2548FAD}" xr6:coauthVersionLast="36" xr6:coauthVersionMax="36" xr10:uidLastSave="{00000000-0000-0000-0000-000000000000}"/>
  <bookViews>
    <workbookView xWindow="0" yWindow="0" windowWidth="14380" windowHeight="4070" xr2:uid="{B78F6900-1AB0-42F0-9ACC-DFEFDE64F698}"/>
  </bookViews>
  <sheets>
    <sheet name="Sheet1" sheetId="1" r:id="rId1"/>
  </sheets>
  <definedNames>
    <definedName name="_xlnm.Print_Area" localSheetId="0">Sheet1!$B$1:$U$8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U4" i="1"/>
  <c r="S4" i="1"/>
  <c r="Q4" i="1"/>
  <c r="R4" i="1"/>
  <c r="P4" i="1"/>
  <c r="I8" i="1"/>
  <c r="I6" i="1"/>
  <c r="L7" i="1"/>
  <c r="J5" i="1"/>
  <c r="K4" i="1"/>
  <c r="H5" i="1" l="1"/>
  <c r="H6" i="1"/>
  <c r="H7" i="1"/>
  <c r="H8" i="1"/>
  <c r="H4" i="1"/>
</calcChain>
</file>

<file path=xl/sharedStrings.xml><?xml version="1.0" encoding="utf-8"?>
<sst xmlns="http://schemas.openxmlformats.org/spreadsheetml/2006/main" count="38" uniqueCount="24">
  <si>
    <t>Source Document</t>
  </si>
  <si>
    <t>Peak Demand Savings (kW)</t>
  </si>
  <si>
    <t>In-Service Year</t>
  </si>
  <si>
    <t>M&amp;V Report Issue Date</t>
  </si>
  <si>
    <t>Net to Gross Ratio (Demand)</t>
  </si>
  <si>
    <t>Net Peak Demand Savings (kW)</t>
  </si>
  <si>
    <t>T04_S01_AppE_Measurement_and_Verification_Report_601461</t>
  </si>
  <si>
    <t>T04_S01_AppD_Measurement_and_Verification_Report_601906</t>
  </si>
  <si>
    <t>T04_S01_AppF_Measurement_and_Verification_Report_601491</t>
  </si>
  <si>
    <t>T04_S01_AppG_Measurement_and_Verification_Report_601583</t>
  </si>
  <si>
    <t>T04_S01_AppH_Measurement_and_Verification_Report_601586</t>
  </si>
  <si>
    <t>Consumer Rate Class</t>
  </si>
  <si>
    <t>GS 1-5MW</t>
  </si>
  <si>
    <t>GS 50-999</t>
  </si>
  <si>
    <t>Dec. 2019</t>
  </si>
  <si>
    <t>Feb. 2019</t>
  </si>
  <si>
    <t>Jul. 2019</t>
  </si>
  <si>
    <t>Mar. 2020</t>
  </si>
  <si>
    <t>Aug. 2019</t>
  </si>
  <si>
    <t>Large User</t>
  </si>
  <si>
    <t>Demand Savings by Rate Class (kW) - 2018</t>
  </si>
  <si>
    <t>Demand Savings by Rate Class (kW) - 2019</t>
  </si>
  <si>
    <t>Rate Class Percentage Allocation - 2018</t>
  </si>
  <si>
    <t>Rate Class Percentage Allocation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</si>
</sst>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Border="1" applyAlignment="1">
      <alignment horizontal="center" vertical="center" wrapText="1"/>
    </xf>
    <xf numFmtId="2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2" fontId="0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9" xfId="2" applyNumberFormat="1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2" fontId="0" fillId="0" borderId="11" xfId="1" applyNumberFormat="1" applyFont="1" applyBorder="1" applyAlignment="1">
      <alignment horizontal="center" vertical="center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2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2" fontId="0" fillId="0" borderId="13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0" fillId="0" borderId="8" xfId="1" applyNumberFormat="1" applyFon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2" fontId="0" fillId="0" borderId="12" xfId="1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EE4D-7F58-43DE-B6FC-558261EA0163}">
  <dimension ref="B1:U9"/>
  <sheetViews>
    <sheetView showGridLines="0" tabSelected="1" topLeftCell="A2" zoomScale="55" zoomScaleNormal="55" workbookViewId="0">
      <selection activeCell="O23" sqref="O23"/>
    </sheetView>
  </sheetViews>
  <sheetFormatPr defaultRowHeight="14.5" x14ac:dyDescent="0.35"/>
  <cols>
    <col min="2" max="2" width="26" customWidth="1"/>
    <col min="3" max="3" width="11.81640625" customWidth="1"/>
    <col min="4" max="4" width="12.7265625" customWidth="1"/>
    <col min="5" max="5" width="10.54296875" customWidth="1"/>
    <col min="6" max="6" width="12.453125" customWidth="1"/>
    <col min="7" max="7" width="11.54296875" customWidth="1"/>
    <col min="8" max="8" width="13.36328125" customWidth="1"/>
    <col min="9" max="10" width="8.7265625" customWidth="1"/>
  </cols>
  <sheetData>
    <row r="1" spans="2:21" ht="15" thickBot="1" x14ac:dyDescent="0.4"/>
    <row r="2" spans="2:21" ht="58.5" customHeight="1" thickBot="1" x14ac:dyDescent="0.4">
      <c r="I2" s="30" t="s">
        <v>20</v>
      </c>
      <c r="J2" s="31"/>
      <c r="K2" s="32"/>
      <c r="L2" s="30" t="s">
        <v>21</v>
      </c>
      <c r="M2" s="31"/>
      <c r="N2" s="32"/>
      <c r="P2" s="30" t="s">
        <v>22</v>
      </c>
      <c r="Q2" s="31"/>
      <c r="R2" s="32"/>
      <c r="S2" s="30" t="s">
        <v>23</v>
      </c>
      <c r="T2" s="31"/>
      <c r="U2" s="32"/>
    </row>
    <row r="3" spans="2:21" ht="44" thickBot="1" x14ac:dyDescent="0.4">
      <c r="B3" s="1" t="s">
        <v>0</v>
      </c>
      <c r="C3" s="2" t="s">
        <v>11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2" t="s">
        <v>13</v>
      </c>
      <c r="J3" s="23" t="s">
        <v>12</v>
      </c>
      <c r="K3" s="23" t="s">
        <v>19</v>
      </c>
      <c r="L3" s="23" t="s">
        <v>13</v>
      </c>
      <c r="M3" s="23" t="s">
        <v>12</v>
      </c>
      <c r="N3" s="23" t="s">
        <v>19</v>
      </c>
      <c r="P3" s="22" t="s">
        <v>13</v>
      </c>
      <c r="Q3" s="23" t="s">
        <v>12</v>
      </c>
      <c r="R3" s="23" t="s">
        <v>19</v>
      </c>
      <c r="S3" s="23" t="s">
        <v>13</v>
      </c>
      <c r="T3" s="23" t="s">
        <v>12</v>
      </c>
      <c r="U3" s="23" t="s">
        <v>19</v>
      </c>
    </row>
    <row r="4" spans="2:21" ht="44" thickBot="1" x14ac:dyDescent="0.4">
      <c r="B4" s="8" t="s">
        <v>7</v>
      </c>
      <c r="C4" s="9" t="s">
        <v>19</v>
      </c>
      <c r="D4" s="10">
        <v>111</v>
      </c>
      <c r="E4" s="11">
        <v>2018</v>
      </c>
      <c r="F4" s="11" t="s">
        <v>14</v>
      </c>
      <c r="G4" s="12">
        <v>0.85644768856447695</v>
      </c>
      <c r="H4" s="10">
        <f>D4*G4</f>
        <v>95.065693430656935</v>
      </c>
      <c r="I4" s="24">
        <v>0</v>
      </c>
      <c r="J4" s="10">
        <v>0</v>
      </c>
      <c r="K4" s="13">
        <f>H4</f>
        <v>95.065693430656935</v>
      </c>
      <c r="L4" s="10">
        <v>0</v>
      </c>
      <c r="M4" s="10">
        <v>0</v>
      </c>
      <c r="N4" s="13">
        <v>0</v>
      </c>
      <c r="P4" s="27">
        <f>SUM(I4:I8)/SUM($I$4:$K$8)</f>
        <v>0.13385826771653542</v>
      </c>
      <c r="Q4" s="28">
        <f t="shared" ref="Q4:R4" si="0">SUM(J4:J8)/SUM($I$4:$K$8)</f>
        <v>0.67191601049868765</v>
      </c>
      <c r="R4" s="29">
        <f t="shared" si="0"/>
        <v>0.19422572178477687</v>
      </c>
      <c r="S4" s="27">
        <f>SUM(L4:L8)/SUM($L$4:$N$8)</f>
        <v>1</v>
      </c>
      <c r="T4" s="28">
        <f t="shared" ref="T4:U4" si="1">SUM(M4:M8)/SUM($L$4:$N$8)</f>
        <v>0</v>
      </c>
      <c r="U4" s="29">
        <f t="shared" si="1"/>
        <v>0</v>
      </c>
    </row>
    <row r="5" spans="2:21" ht="43.5" x14ac:dyDescent="0.35">
      <c r="B5" s="14" t="s">
        <v>6</v>
      </c>
      <c r="C5" s="4" t="s">
        <v>12</v>
      </c>
      <c r="D5" s="5">
        <v>384</v>
      </c>
      <c r="E5" s="6">
        <v>2018</v>
      </c>
      <c r="F5" s="6" t="s">
        <v>15</v>
      </c>
      <c r="G5" s="7">
        <v>0.85644768856447695</v>
      </c>
      <c r="H5" s="5">
        <f t="shared" ref="H5:H8" si="2">D5*G5</f>
        <v>328.87591240875918</v>
      </c>
      <c r="I5" s="25">
        <v>0</v>
      </c>
      <c r="J5" s="5">
        <f>H5</f>
        <v>328.87591240875918</v>
      </c>
      <c r="K5" s="15">
        <v>0</v>
      </c>
      <c r="L5" s="5">
        <v>0</v>
      </c>
      <c r="M5" s="5">
        <v>0</v>
      </c>
      <c r="N5" s="15">
        <v>0</v>
      </c>
    </row>
    <row r="6" spans="2:21" ht="43.5" x14ac:dyDescent="0.35">
      <c r="B6" s="14" t="s">
        <v>8</v>
      </c>
      <c r="C6" s="4" t="s">
        <v>13</v>
      </c>
      <c r="D6" s="5">
        <v>47</v>
      </c>
      <c r="E6" s="6">
        <v>2018</v>
      </c>
      <c r="F6" s="6" t="s">
        <v>16</v>
      </c>
      <c r="G6" s="7">
        <v>0.85644768856447695</v>
      </c>
      <c r="H6" s="5">
        <f t="shared" si="2"/>
        <v>40.253041362530418</v>
      </c>
      <c r="I6" s="25">
        <f>H6</f>
        <v>40.253041362530418</v>
      </c>
      <c r="J6" s="5">
        <v>0</v>
      </c>
      <c r="K6" s="15">
        <v>0</v>
      </c>
      <c r="L6" s="5">
        <v>0</v>
      </c>
      <c r="M6" s="5">
        <v>0</v>
      </c>
      <c r="N6" s="15">
        <v>0</v>
      </c>
    </row>
    <row r="7" spans="2:21" ht="43.5" x14ac:dyDescent="0.35">
      <c r="B7" s="14" t="s">
        <v>9</v>
      </c>
      <c r="C7" s="4" t="s">
        <v>13</v>
      </c>
      <c r="D7" s="5">
        <v>179</v>
      </c>
      <c r="E7" s="6">
        <v>2019</v>
      </c>
      <c r="F7" s="6" t="s">
        <v>17</v>
      </c>
      <c r="G7" s="7">
        <v>0.85644768856447695</v>
      </c>
      <c r="H7" s="5">
        <f t="shared" si="2"/>
        <v>153.30413625304138</v>
      </c>
      <c r="I7" s="25">
        <v>0</v>
      </c>
      <c r="J7" s="5">
        <v>0</v>
      </c>
      <c r="K7" s="15">
        <v>0</v>
      </c>
      <c r="L7" s="5">
        <f>H7</f>
        <v>153.30413625304138</v>
      </c>
      <c r="M7" s="5">
        <v>0</v>
      </c>
      <c r="N7" s="15">
        <v>0</v>
      </c>
    </row>
    <row r="8" spans="2:21" ht="44" thickBot="1" x14ac:dyDescent="0.4">
      <c r="B8" s="16" t="s">
        <v>10</v>
      </c>
      <c r="C8" s="17" t="s">
        <v>13</v>
      </c>
      <c r="D8" s="18">
        <v>29.5</v>
      </c>
      <c r="E8" s="19">
        <v>2018</v>
      </c>
      <c r="F8" s="19" t="s">
        <v>18</v>
      </c>
      <c r="G8" s="20">
        <v>0.85644768856447695</v>
      </c>
      <c r="H8" s="18">
        <f t="shared" si="2"/>
        <v>25.265206812652071</v>
      </c>
      <c r="I8" s="26">
        <f>H8</f>
        <v>25.265206812652071</v>
      </c>
      <c r="J8" s="18">
        <v>0</v>
      </c>
      <c r="K8" s="21">
        <v>0</v>
      </c>
      <c r="L8" s="18">
        <v>0</v>
      </c>
      <c r="M8" s="18">
        <v>0</v>
      </c>
      <c r="N8" s="21">
        <v>0</v>
      </c>
    </row>
    <row r="9" spans="2:21" x14ac:dyDescent="0.35">
      <c r="I9" s="3"/>
      <c r="J9" s="3"/>
      <c r="K9" s="3"/>
      <c r="L9" s="3"/>
      <c r="M9" s="3"/>
      <c r="N9" s="3"/>
    </row>
  </sheetData>
  <mergeCells count="4">
    <mergeCell ref="I2:K2"/>
    <mergeCell ref="L2:N2"/>
    <mergeCell ref="P2:R2"/>
    <mergeCell ref="S2:U2"/>
  </mergeCells>
  <pageMargins left="0.51181102362204722" right="0.51181102362204722" top="1.7322834645669292" bottom="0.74803149606299213" header="0.70866141732283472" footer="0.31496062992125984"/>
  <pageSetup scale="57" orientation="landscape" r:id="rId1"/>
  <headerFooter scaleWithDoc="0">
    <oddHeader>&amp;R&amp;7Toronto Hydro-Electric System Limited 
EB-2020-0057
Interrogatory Responses
&amp;"-,Bold"1-Staff-1
Appendix A&amp;"-,Regular"
FILED:  October 14, 2020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A9F71-012A-44C1-9514-6F752A8B9413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12f68b52-648b-46a0-8463-d3282342a499"/>
    <ds:schemaRef ds:uri="http://purl.org/dc/terms/"/>
    <ds:schemaRef ds:uri="http://schemas.openxmlformats.org/package/2006/metadata/core-propertie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0BA7B83A-1E2C-4232-A47B-82B6EC3D5381}"/>
</file>

<file path=customXml/itemProps3.xml><?xml version="1.0" encoding="utf-8"?>
<ds:datastoreItem xmlns:ds="http://schemas.openxmlformats.org/officeDocument/2006/customXml" ds:itemID="{FD678628-C337-4AAE-BA59-D3FB0B6C85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Lisa Phin</cp:lastModifiedBy>
  <dcterms:created xsi:type="dcterms:W3CDTF">2020-10-06T18:49:35Z</dcterms:created>
  <dcterms:modified xsi:type="dcterms:W3CDTF">2020-10-13T20:08:18Z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