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1 CIR Update/Interrogatories (IRs)/1-Staff-02/"/>
    </mc:Choice>
  </mc:AlternateContent>
  <xr:revisionPtr revIDLastSave="0" documentId="13_ncr:1_{1177AAE0-546F-4739-94B2-5B16281CF3FE}" xr6:coauthVersionLast="36" xr6:coauthVersionMax="36" xr10:uidLastSave="{00000000-0000-0000-0000-000000000000}"/>
  <bookViews>
    <workbookView xWindow="0" yWindow="0" windowWidth="19200" windowHeight="6930" xr2:uid="{14E6AF66-ADD9-4875-AF9A-91D15317CE9B}"/>
  </bookViews>
  <sheets>
    <sheet name="2018 Retrofit Persisten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K9" i="2" s="1"/>
  <c r="J6" i="2"/>
  <c r="K6" i="2"/>
  <c r="C6" i="2"/>
  <c r="D9" i="2"/>
  <c r="E9" i="2" s="1"/>
  <c r="F9" i="2" s="1"/>
  <c r="G9" i="2" s="1"/>
  <c r="H9" i="2" s="1"/>
  <c r="I9" i="2" s="1"/>
  <c r="C9" i="2"/>
  <c r="D6" i="2" l="1"/>
  <c r="E6" i="2"/>
  <c r="F6" i="2"/>
  <c r="G6" i="2"/>
  <c r="H6" i="2"/>
  <c r="I6" i="2"/>
</calcChain>
</file>

<file path=xl/sharedStrings.xml><?xml version="1.0" encoding="utf-8"?>
<sst xmlns="http://schemas.openxmlformats.org/spreadsheetml/2006/main" count="6" uniqueCount="4">
  <si>
    <t>Save on Energy Retrofit Program</t>
  </si>
  <si>
    <t>2017 Persistence Rates</t>
  </si>
  <si>
    <t>2017 Verified Energy Savings (kWh)</t>
  </si>
  <si>
    <t>2018 Unverified Energy Savings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</si>
</sst>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43" fontId="0" fillId="0" borderId="0" xfId="3" applyFont="1"/>
    <xf numFmtId="10" fontId="0" fillId="0" borderId="0" xfId="2" applyNumberFormat="1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3" fontId="0" fillId="0" borderId="0" xfId="0" applyNumberFormat="1"/>
  </cellXfs>
  <cellStyles count="4">
    <cellStyle name="Comma" xfId="1" builtinId="3"/>
    <cellStyle name="Comma 2" xfId="3" xr:uid="{00000000-0005-0000-0000-00002F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A047-BDBB-44E3-B9AD-60A902408C9E}">
  <dimension ref="A2:K9"/>
  <sheetViews>
    <sheetView tabSelected="1" zoomScale="90" zoomScaleNormal="90" workbookViewId="0">
      <selection activeCell="F6" sqref="F6"/>
    </sheetView>
  </sheetViews>
  <sheetFormatPr defaultRowHeight="14.5" x14ac:dyDescent="0.35"/>
  <cols>
    <col min="1" max="1" width="32.6328125" bestFit="1" customWidth="1"/>
    <col min="2" max="11" width="14.6328125" bestFit="1" customWidth="1"/>
  </cols>
  <sheetData>
    <row r="2" spans="1:11" x14ac:dyDescent="0.35">
      <c r="A2" s="4" t="s">
        <v>2</v>
      </c>
      <c r="B2" s="5">
        <v>2017</v>
      </c>
      <c r="C2" s="5">
        <v>2018</v>
      </c>
      <c r="D2" s="5">
        <v>2019</v>
      </c>
      <c r="E2" s="5">
        <v>2020</v>
      </c>
      <c r="F2" s="5">
        <v>2021</v>
      </c>
      <c r="G2" s="5">
        <v>2022</v>
      </c>
      <c r="H2" s="5">
        <v>2023</v>
      </c>
      <c r="I2" s="5">
        <v>2024</v>
      </c>
      <c r="J2" s="5">
        <v>2025</v>
      </c>
      <c r="K2" s="5">
        <v>2026</v>
      </c>
    </row>
    <row r="3" spans="1:11" x14ac:dyDescent="0.35">
      <c r="A3" t="s">
        <v>0</v>
      </c>
      <c r="B3" s="2">
        <v>146418548</v>
      </c>
      <c r="C3" s="2">
        <v>146934275</v>
      </c>
      <c r="D3" s="2">
        <v>146934275</v>
      </c>
      <c r="E3" s="2">
        <v>146934275</v>
      </c>
      <c r="F3" s="2">
        <v>146934275</v>
      </c>
      <c r="G3" s="2">
        <v>138991065</v>
      </c>
      <c r="H3" s="2">
        <v>138991065</v>
      </c>
      <c r="I3" s="2">
        <v>138991065</v>
      </c>
      <c r="J3" s="8">
        <v>138343482</v>
      </c>
      <c r="K3" s="8">
        <v>138343482</v>
      </c>
    </row>
    <row r="5" spans="1:11" x14ac:dyDescent="0.35">
      <c r="A5" s="4" t="s">
        <v>1</v>
      </c>
      <c r="B5" s="5">
        <v>2017</v>
      </c>
      <c r="C5" s="5">
        <v>2018</v>
      </c>
      <c r="D5" s="5">
        <v>2019</v>
      </c>
      <c r="E5" s="5">
        <v>2020</v>
      </c>
      <c r="F5" s="5">
        <v>2021</v>
      </c>
      <c r="G5" s="5">
        <v>2022</v>
      </c>
      <c r="H5" s="5">
        <v>2023</v>
      </c>
      <c r="I5" s="5">
        <v>2024</v>
      </c>
      <c r="J5" s="5">
        <v>2025</v>
      </c>
      <c r="K5" s="5">
        <v>2026</v>
      </c>
    </row>
    <row r="6" spans="1:11" x14ac:dyDescent="0.35">
      <c r="A6" s="1" t="s">
        <v>0</v>
      </c>
      <c r="B6" s="3">
        <v>1</v>
      </c>
      <c r="C6" s="3">
        <f>C3/B3</f>
        <v>1.003522279158239</v>
      </c>
      <c r="D6" s="3">
        <f t="shared" ref="D6:K6" si="0">D3/C3</f>
        <v>1</v>
      </c>
      <c r="E6" s="3">
        <f t="shared" si="0"/>
        <v>1</v>
      </c>
      <c r="F6" s="3">
        <f t="shared" si="0"/>
        <v>1</v>
      </c>
      <c r="G6" s="3">
        <f t="shared" si="0"/>
        <v>0.94594038729220942</v>
      </c>
      <c r="H6" s="3">
        <f t="shared" si="0"/>
        <v>1</v>
      </c>
      <c r="I6" s="3">
        <f t="shared" si="0"/>
        <v>1</v>
      </c>
      <c r="J6" s="3">
        <f t="shared" si="0"/>
        <v>0.99534083000227391</v>
      </c>
      <c r="K6" s="3">
        <f t="shared" si="0"/>
        <v>1</v>
      </c>
    </row>
    <row r="8" spans="1:11" x14ac:dyDescent="0.35">
      <c r="A8" s="4" t="s">
        <v>3</v>
      </c>
      <c r="B8" s="5">
        <v>2018</v>
      </c>
      <c r="C8" s="5">
        <v>2019</v>
      </c>
      <c r="D8" s="5">
        <v>2020</v>
      </c>
      <c r="E8" s="5">
        <v>2021</v>
      </c>
      <c r="F8" s="5">
        <v>2022</v>
      </c>
      <c r="G8" s="5">
        <v>2023</v>
      </c>
      <c r="H8" s="5">
        <v>2024</v>
      </c>
      <c r="I8" s="5">
        <v>2025</v>
      </c>
      <c r="J8" s="5">
        <v>2026</v>
      </c>
      <c r="K8" s="5">
        <v>2027</v>
      </c>
    </row>
    <row r="9" spans="1:11" x14ac:dyDescent="0.35">
      <c r="A9" s="1" t="s">
        <v>0</v>
      </c>
      <c r="B9" s="6">
        <v>191551410.45253924</v>
      </c>
      <c r="C9" s="7">
        <f>B9*C6</f>
        <v>192226107.9933075</v>
      </c>
      <c r="D9" s="7">
        <f t="shared" ref="D9:K9" si="1">C9*D6</f>
        <v>192226107.9933075</v>
      </c>
      <c r="E9" s="7">
        <f t="shared" si="1"/>
        <v>192226107.9933075</v>
      </c>
      <c r="F9" s="7">
        <f t="shared" si="1"/>
        <v>192226107.9933075</v>
      </c>
      <c r="G9" s="7">
        <f t="shared" si="1"/>
        <v>181834439.04286337</v>
      </c>
      <c r="H9" s="7">
        <f t="shared" si="1"/>
        <v>181834439.04286337</v>
      </c>
      <c r="I9" s="7">
        <f t="shared" si="1"/>
        <v>181834439.04286337</v>
      </c>
      <c r="J9" s="7">
        <f t="shared" si="1"/>
        <v>180987241.47992152</v>
      </c>
      <c r="K9" s="7">
        <f t="shared" si="1"/>
        <v>180987241.47992152</v>
      </c>
    </row>
  </sheetData>
  <pageMargins left="0.51181102362204722" right="0.51181102362204722" top="1.7322834645669292" bottom="0.74803149606299213" header="0.70866141732283472" footer="0.31496062992125984"/>
  <pageSetup scale="68" orientation="landscape" r:id="rId1"/>
  <headerFooter scaleWithDoc="0">
    <oddHeader>&amp;R&amp;7Toronto Hydro-Electric System Limited 
EB-2020-0057
Interrogatory Responses
&amp;"-,Bold"1-Staff-2
Appendix A&amp;"-,Regular"
FILED:  October 14, 2020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18940-A30E-49A3-96C5-65A3F6FB451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12f68b52-648b-46a0-8463-d3282342a499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/field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CC9E1A-F4D8-4BEB-97E7-8CE028C240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ADE844-ACF9-4AA7-A936-D3298C895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Retrofit Persistence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Lisa Phin</cp:lastModifiedBy>
  <cp:lastPrinted>2020-10-13T20:00:41Z</cp:lastPrinted>
  <dcterms:created xsi:type="dcterms:W3CDTF">2020-10-06T19:59:15Z</dcterms:created>
  <dcterms:modified xsi:type="dcterms:W3CDTF">2020-10-13T20:02:08Z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