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1 CIR Update/Interrogatories (IRs)/1-Staff-04/"/>
    </mc:Choice>
  </mc:AlternateContent>
  <xr:revisionPtr revIDLastSave="0" documentId="13_ncr:1_{5F3D0D38-11BE-4076-A5B0-B9E4C3487BF4}" xr6:coauthVersionLast="36" xr6:coauthVersionMax="36" xr10:uidLastSave="{00000000-0000-0000-0000-000000000000}"/>
  <bookViews>
    <workbookView xWindow="0" yWindow="0" windowWidth="19200" windowHeight="6930" xr2:uid="{E3BB872B-C09E-4654-9E81-82B69385E890}"/>
  </bookViews>
  <sheets>
    <sheet name="Rate Class Allocation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2" l="1"/>
  <c r="O24" i="2"/>
  <c r="P12" i="2"/>
  <c r="O12" i="2"/>
  <c r="O17" i="2"/>
  <c r="P23" i="2"/>
  <c r="O23" i="2"/>
  <c r="P22" i="2"/>
  <c r="O22" i="2"/>
  <c r="P21" i="2"/>
  <c r="O21" i="2"/>
  <c r="P20" i="2"/>
  <c r="O20" i="2"/>
  <c r="P19" i="2"/>
  <c r="O19" i="2"/>
  <c r="P18" i="2"/>
  <c r="O18" i="2"/>
  <c r="P17" i="2"/>
  <c r="P11" i="2"/>
  <c r="P10" i="2"/>
  <c r="P9" i="2"/>
  <c r="P8" i="2"/>
  <c r="P7" i="2"/>
  <c r="P6" i="2"/>
  <c r="P5" i="2"/>
  <c r="P4" i="2"/>
  <c r="O11" i="2"/>
  <c r="O10" i="2"/>
  <c r="O9" i="2"/>
  <c r="O8" i="2"/>
  <c r="O7" i="2"/>
  <c r="O6" i="2"/>
  <c r="O5" i="2"/>
  <c r="O4" i="2"/>
  <c r="F29" i="2" l="1"/>
  <c r="E29" i="2"/>
  <c r="C45" i="2"/>
  <c r="D45" i="2"/>
  <c r="E45" i="2"/>
  <c r="F45" i="2"/>
  <c r="G45" i="2"/>
  <c r="H45" i="2"/>
  <c r="I45" i="2"/>
  <c r="J45" i="2"/>
  <c r="K45" i="2"/>
  <c r="L45" i="2"/>
  <c r="M45" i="2"/>
  <c r="N45" i="2"/>
  <c r="C33" i="2"/>
  <c r="D33" i="2"/>
  <c r="E33" i="2"/>
  <c r="F33" i="2"/>
  <c r="G33" i="2"/>
  <c r="H33" i="2"/>
  <c r="I33" i="2"/>
  <c r="J33" i="2"/>
  <c r="K33" i="2"/>
  <c r="L33" i="2"/>
  <c r="M33" i="2"/>
  <c r="N33" i="2"/>
  <c r="N49" i="2" l="1"/>
  <c r="M49" i="2"/>
  <c r="L49" i="2"/>
  <c r="K49" i="2"/>
  <c r="J49" i="2"/>
  <c r="I49" i="2"/>
  <c r="H49" i="2"/>
  <c r="G49" i="2"/>
  <c r="F49" i="2"/>
  <c r="E49" i="2"/>
  <c r="D49" i="2"/>
  <c r="C49" i="2"/>
  <c r="N48" i="2"/>
  <c r="M48" i="2"/>
  <c r="L48" i="2"/>
  <c r="K48" i="2"/>
  <c r="J48" i="2"/>
  <c r="I48" i="2"/>
  <c r="H48" i="2"/>
  <c r="G48" i="2"/>
  <c r="F48" i="2"/>
  <c r="E48" i="2"/>
  <c r="D48" i="2"/>
  <c r="C48" i="2"/>
  <c r="N47" i="2"/>
  <c r="M47" i="2"/>
  <c r="L47" i="2"/>
  <c r="K47" i="2"/>
  <c r="J47" i="2"/>
  <c r="I47" i="2"/>
  <c r="H47" i="2"/>
  <c r="G47" i="2"/>
  <c r="F47" i="2"/>
  <c r="E47" i="2"/>
  <c r="D47" i="2"/>
  <c r="C47" i="2"/>
  <c r="N46" i="2"/>
  <c r="M46" i="2"/>
  <c r="L46" i="2"/>
  <c r="K46" i="2"/>
  <c r="J46" i="2"/>
  <c r="I46" i="2"/>
  <c r="H46" i="2"/>
  <c r="G46" i="2"/>
  <c r="F46" i="2"/>
  <c r="E46" i="2"/>
  <c r="D46" i="2"/>
  <c r="C46" i="2"/>
  <c r="N44" i="2"/>
  <c r="M44" i="2"/>
  <c r="L44" i="2"/>
  <c r="K44" i="2"/>
  <c r="J44" i="2"/>
  <c r="I44" i="2"/>
  <c r="H44" i="2"/>
  <c r="G44" i="2"/>
  <c r="F44" i="2"/>
  <c r="E44" i="2"/>
  <c r="D44" i="2"/>
  <c r="C44" i="2"/>
  <c r="N43" i="2"/>
  <c r="M43" i="2"/>
  <c r="L43" i="2"/>
  <c r="K43" i="2"/>
  <c r="J43" i="2"/>
  <c r="I43" i="2"/>
  <c r="H43" i="2"/>
  <c r="G43" i="2"/>
  <c r="F43" i="2"/>
  <c r="E43" i="2"/>
  <c r="D43" i="2"/>
  <c r="C43" i="2"/>
  <c r="N42" i="2"/>
  <c r="M42" i="2"/>
  <c r="L42" i="2"/>
  <c r="K42" i="2"/>
  <c r="J42" i="2"/>
  <c r="I42" i="2"/>
  <c r="H42" i="2"/>
  <c r="G42" i="2"/>
  <c r="F42" i="2"/>
  <c r="E42" i="2"/>
  <c r="D42" i="2"/>
  <c r="C42" i="2"/>
  <c r="N37" i="2"/>
  <c r="L37" i="2"/>
  <c r="J37" i="2"/>
  <c r="H37" i="2"/>
  <c r="F37" i="2"/>
  <c r="D37" i="2"/>
  <c r="N36" i="2"/>
  <c r="M36" i="2"/>
  <c r="L36" i="2"/>
  <c r="K36" i="2"/>
  <c r="J36" i="2"/>
  <c r="I36" i="2"/>
  <c r="H36" i="2"/>
  <c r="G36" i="2"/>
  <c r="F36" i="2"/>
  <c r="E36" i="2"/>
  <c r="D36" i="2"/>
  <c r="C36" i="2"/>
  <c r="N35" i="2"/>
  <c r="M35" i="2"/>
  <c r="L35" i="2"/>
  <c r="K35" i="2"/>
  <c r="J35" i="2"/>
  <c r="I35" i="2"/>
  <c r="H35" i="2"/>
  <c r="G35" i="2"/>
  <c r="F35" i="2"/>
  <c r="E35" i="2"/>
  <c r="D35" i="2"/>
  <c r="C35" i="2"/>
  <c r="N34" i="2"/>
  <c r="M34" i="2"/>
  <c r="L34" i="2"/>
  <c r="K34" i="2"/>
  <c r="J34" i="2"/>
  <c r="I34" i="2"/>
  <c r="H34" i="2"/>
  <c r="G34" i="2"/>
  <c r="F34" i="2"/>
  <c r="E34" i="2"/>
  <c r="D34" i="2"/>
  <c r="C34" i="2"/>
  <c r="N32" i="2"/>
  <c r="M32" i="2"/>
  <c r="L32" i="2"/>
  <c r="K32" i="2"/>
  <c r="J32" i="2"/>
  <c r="I32" i="2"/>
  <c r="H32" i="2"/>
  <c r="G32" i="2"/>
  <c r="F32" i="2"/>
  <c r="E32" i="2"/>
  <c r="D32" i="2"/>
  <c r="C32" i="2"/>
  <c r="N31" i="2"/>
  <c r="M31" i="2"/>
  <c r="L31" i="2"/>
  <c r="K31" i="2"/>
  <c r="J31" i="2"/>
  <c r="I31" i="2"/>
  <c r="H31" i="2"/>
  <c r="G31" i="2"/>
  <c r="F31" i="2"/>
  <c r="E31" i="2"/>
  <c r="D31" i="2"/>
  <c r="C31" i="2"/>
  <c r="N30" i="2"/>
  <c r="M30" i="2"/>
  <c r="L30" i="2"/>
  <c r="K30" i="2"/>
  <c r="J30" i="2"/>
  <c r="I30" i="2"/>
  <c r="H30" i="2"/>
  <c r="G30" i="2"/>
  <c r="F30" i="2"/>
  <c r="E30" i="2"/>
  <c r="D30" i="2"/>
  <c r="C30" i="2"/>
  <c r="M37" i="2" l="1"/>
  <c r="K37" i="2"/>
  <c r="I37" i="2"/>
  <c r="G37" i="2"/>
  <c r="C37" i="2" l="1"/>
  <c r="E37" i="2"/>
  <c r="N29" i="2"/>
  <c r="M29" i="2"/>
  <c r="L29" i="2"/>
  <c r="K29" i="2"/>
  <c r="J29" i="2"/>
  <c r="I29" i="2"/>
  <c r="H29" i="2"/>
  <c r="G29" i="2"/>
  <c r="D29" i="2"/>
  <c r="C29" i="2"/>
</calcChain>
</file>

<file path=xl/sharedStrings.xml><?xml version="1.0" encoding="utf-8"?>
<sst xmlns="http://schemas.openxmlformats.org/spreadsheetml/2006/main" count="133" uniqueCount="30">
  <si>
    <t>Save on Energy Home Assistance Program</t>
  </si>
  <si>
    <t>Save on Energy Retrofit Program</t>
  </si>
  <si>
    <t>Save on Energy Small Business Lighting Program</t>
  </si>
  <si>
    <t>Save on Energy High Performance New Construction Program</t>
  </si>
  <si>
    <t>Save on Energy Existing Building Commissioning Program</t>
  </si>
  <si>
    <t>Business Refrigeration Local Program</t>
  </si>
  <si>
    <t>PUMPsaver Local Program</t>
  </si>
  <si>
    <t>RES</t>
  </si>
  <si>
    <t>GS 1000-4999kW</t>
  </si>
  <si>
    <t>kW</t>
  </si>
  <si>
    <t>kWh</t>
  </si>
  <si>
    <t>OPsaver Program</t>
  </si>
  <si>
    <t>RTUsaver Program</t>
  </si>
  <si>
    <t>Program</t>
  </si>
  <si>
    <t>CSMUR</t>
  </si>
  <si>
    <t>GS 50-999kW</t>
  </si>
  <si>
    <t>Total</t>
  </si>
  <si>
    <t>2015-2017</t>
  </si>
  <si>
    <t>2015-2018</t>
  </si>
  <si>
    <t>2015-2019</t>
  </si>
  <si>
    <t>2017-2018</t>
  </si>
  <si>
    <t>2017-2019</t>
  </si>
  <si>
    <t>Historical Period</t>
  </si>
  <si>
    <t>2018 Rate Class Allocations</t>
  </si>
  <si>
    <t>2019 Rate Class Allocations</t>
  </si>
  <si>
    <t>GS&lt;50kW</t>
  </si>
  <si>
    <t>Large User</t>
  </si>
  <si>
    <t>*Note that the savings summarized here include a combination of verified and unverified CDM savings</t>
  </si>
  <si>
    <t>CDM Savings as per the internal project management system used to calculate 2018 rate class allocations*</t>
  </si>
  <si>
    <t>CDM Savings as per the internal project management system used to calculate 2019 rate class allocations*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</si>
</sst>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2" xfId="0" applyBorder="1"/>
    <xf numFmtId="0" fontId="0" fillId="0" borderId="6" xfId="0" applyBorder="1"/>
    <xf numFmtId="0" fontId="0" fillId="0" borderId="3" xfId="0" applyBorder="1"/>
    <xf numFmtId="43" fontId="0" fillId="0" borderId="0" xfId="0" applyNumberFormat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9" fontId="0" fillId="0" borderId="4" xfId="2" applyFont="1" applyBorder="1"/>
    <xf numFmtId="9" fontId="0" fillId="0" borderId="11" xfId="2" applyFont="1" applyBorder="1"/>
    <xf numFmtId="9" fontId="0" fillId="0" borderId="5" xfId="2" applyFont="1" applyBorder="1"/>
    <xf numFmtId="9" fontId="0" fillId="0" borderId="7" xfId="2" applyFont="1" applyBorder="1"/>
    <xf numFmtId="9" fontId="0" fillId="0" borderId="0" xfId="2" applyFont="1" applyBorder="1"/>
    <xf numFmtId="9" fontId="0" fillId="0" borderId="8" xfId="2" applyFont="1" applyBorder="1"/>
    <xf numFmtId="9" fontId="0" fillId="0" borderId="12" xfId="2" applyFont="1" applyBorder="1"/>
    <xf numFmtId="9" fontId="0" fillId="0" borderId="10" xfId="2" applyFont="1" applyBorder="1"/>
    <xf numFmtId="9" fontId="0" fillId="0" borderId="9" xfId="2" applyFont="1" applyBorder="1"/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164" fontId="0" fillId="0" borderId="4" xfId="0" applyNumberFormat="1" applyBorder="1"/>
    <xf numFmtId="164" fontId="0" fillId="0" borderId="5" xfId="0" applyNumberFormat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164" fontId="0" fillId="0" borderId="0" xfId="1" applyNumberFormat="1" applyFont="1"/>
    <xf numFmtId="164" fontId="0" fillId="0" borderId="0" xfId="0" applyNumberFormat="1"/>
    <xf numFmtId="164" fontId="2" fillId="2" borderId="1" xfId="0" applyNumberFormat="1" applyFont="1" applyFill="1" applyBorder="1" applyAlignment="1">
      <alignment horizontal="center"/>
    </xf>
    <xf numFmtId="164" fontId="0" fillId="0" borderId="11" xfId="1" applyNumberFormat="1" applyFont="1" applyBorder="1"/>
    <xf numFmtId="164" fontId="0" fillId="0" borderId="0" xfId="1" applyNumberFormat="1" applyFont="1" applyBorder="1"/>
    <xf numFmtId="9" fontId="0" fillId="0" borderId="12" xfId="2" applyNumberFormat="1" applyFont="1" applyBorder="1"/>
    <xf numFmtId="9" fontId="0" fillId="0" borderId="0" xfId="0" applyNumberFormat="1"/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2" xfId="0" applyBorder="1" applyAlignment="1">
      <alignment horizontal="left" wrapText="1"/>
    </xf>
    <xf numFmtId="0" fontId="2" fillId="2" borderId="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D5392-CF2F-46C4-B6A8-5066F4858ACC}">
  <sheetPr>
    <pageSetUpPr fitToPage="1"/>
  </sheetPr>
  <dimension ref="A1:AA51"/>
  <sheetViews>
    <sheetView showGridLines="0" tabSelected="1" zoomScale="50" zoomScaleNormal="50" workbookViewId="0">
      <selection activeCell="A51" sqref="A51"/>
    </sheetView>
  </sheetViews>
  <sheetFormatPr defaultRowHeight="15" x14ac:dyDescent="0.25"/>
  <cols>
    <col min="1" max="1" width="56.42578125" customWidth="1"/>
    <col min="2" max="2" width="22.140625" bestFit="1" customWidth="1"/>
    <col min="3" max="3" width="11.85546875" bestFit="1" customWidth="1"/>
    <col min="4" max="4" width="14" bestFit="1" customWidth="1"/>
    <col min="5" max="5" width="12.85546875" bestFit="1" customWidth="1"/>
    <col min="6" max="6" width="14" bestFit="1" customWidth="1"/>
    <col min="7" max="7" width="11.85546875" bestFit="1" customWidth="1"/>
    <col min="8" max="8" width="15.42578125" bestFit="1" customWidth="1"/>
    <col min="9" max="9" width="11.42578125" bestFit="1" customWidth="1"/>
    <col min="10" max="10" width="16" bestFit="1" customWidth="1"/>
    <col min="11" max="11" width="11.7109375" bestFit="1" customWidth="1"/>
    <col min="12" max="12" width="16.85546875" bestFit="1" customWidth="1"/>
    <col min="13" max="13" width="11.28515625" bestFit="1" customWidth="1"/>
    <col min="14" max="14" width="16" bestFit="1" customWidth="1"/>
    <col min="15" max="15" width="12.42578125" bestFit="1" customWidth="1"/>
    <col min="16" max="16" width="17.5703125" bestFit="1" customWidth="1"/>
    <col min="17" max="17" width="11.28515625" customWidth="1"/>
    <col min="18" max="18" width="15.5703125" customWidth="1"/>
    <col min="21" max="21" width="14" bestFit="1" customWidth="1"/>
    <col min="25" max="25" width="12.85546875" bestFit="1" customWidth="1"/>
    <col min="27" max="27" width="12.85546875" bestFit="1" customWidth="1"/>
  </cols>
  <sheetData>
    <row r="1" spans="1:27" x14ac:dyDescent="0.25">
      <c r="A1" s="50" t="s">
        <v>28</v>
      </c>
      <c r="C1" s="49">
        <v>2018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7" x14ac:dyDescent="0.25">
      <c r="A2" s="51"/>
      <c r="C2" s="49" t="s">
        <v>7</v>
      </c>
      <c r="D2" s="49"/>
      <c r="E2" s="49" t="s">
        <v>14</v>
      </c>
      <c r="F2" s="49"/>
      <c r="G2" s="49" t="s">
        <v>25</v>
      </c>
      <c r="H2" s="49"/>
      <c r="I2" s="49" t="s">
        <v>15</v>
      </c>
      <c r="J2" s="49"/>
      <c r="K2" s="49" t="s">
        <v>8</v>
      </c>
      <c r="L2" s="49"/>
      <c r="M2" s="49" t="s">
        <v>26</v>
      </c>
      <c r="N2" s="49"/>
      <c r="O2" s="49" t="s">
        <v>16</v>
      </c>
      <c r="P2" s="49"/>
    </row>
    <row r="3" spans="1:27" x14ac:dyDescent="0.25">
      <c r="A3" s="25" t="s">
        <v>13</v>
      </c>
      <c r="B3" s="25" t="s">
        <v>22</v>
      </c>
      <c r="C3" s="24" t="s">
        <v>9</v>
      </c>
      <c r="D3" s="24" t="s">
        <v>10</v>
      </c>
      <c r="E3" s="24" t="s">
        <v>9</v>
      </c>
      <c r="F3" s="24" t="s">
        <v>10</v>
      </c>
      <c r="G3" s="24" t="s">
        <v>9</v>
      </c>
      <c r="H3" s="24" t="s">
        <v>10</v>
      </c>
      <c r="I3" s="24" t="s">
        <v>9</v>
      </c>
      <c r="J3" s="24" t="s">
        <v>10</v>
      </c>
      <c r="K3" s="24" t="s">
        <v>9</v>
      </c>
      <c r="L3" s="24" t="s">
        <v>10</v>
      </c>
      <c r="M3" s="24" t="s">
        <v>9</v>
      </c>
      <c r="N3" s="24" t="s">
        <v>10</v>
      </c>
      <c r="O3" s="24" t="s">
        <v>9</v>
      </c>
      <c r="P3" s="24" t="s">
        <v>10</v>
      </c>
    </row>
    <row r="4" spans="1:27" x14ac:dyDescent="0.25">
      <c r="A4" s="1" t="s">
        <v>0</v>
      </c>
      <c r="B4" s="20" t="s">
        <v>17</v>
      </c>
      <c r="C4" s="29">
        <v>485.71599999999995</v>
      </c>
      <c r="D4" s="30">
        <v>2135227.6</v>
      </c>
      <c r="E4" s="29">
        <v>0</v>
      </c>
      <c r="F4" s="30">
        <v>0</v>
      </c>
      <c r="G4" s="29">
        <v>137.11599999999999</v>
      </c>
      <c r="H4" s="30">
        <v>602767.6</v>
      </c>
      <c r="I4" s="29">
        <v>74.367999999999995</v>
      </c>
      <c r="J4" s="30">
        <v>326924.79999999999</v>
      </c>
      <c r="K4" s="29">
        <v>0</v>
      </c>
      <c r="L4" s="30">
        <v>0</v>
      </c>
      <c r="M4" s="29">
        <v>0</v>
      </c>
      <c r="N4" s="30">
        <v>0</v>
      </c>
      <c r="O4" s="31">
        <f>SUM(C4,E4,G4,I4,K4,M4)</f>
        <v>697.19999999999982</v>
      </c>
      <c r="P4" s="32">
        <f t="shared" ref="P4:P11" si="0">SUM(D4,F4,H4,J4,L4,N4)</f>
        <v>3064920</v>
      </c>
      <c r="Q4" s="42"/>
      <c r="R4" s="42"/>
    </row>
    <row r="5" spans="1:27" x14ac:dyDescent="0.25">
      <c r="A5" s="2" t="s">
        <v>1</v>
      </c>
      <c r="B5" s="21">
        <v>2018</v>
      </c>
      <c r="C5" s="33">
        <v>0</v>
      </c>
      <c r="D5" s="34">
        <v>0</v>
      </c>
      <c r="E5" s="33">
        <v>0</v>
      </c>
      <c r="F5" s="34">
        <v>0</v>
      </c>
      <c r="G5" s="33">
        <v>536.98</v>
      </c>
      <c r="H5" s="34">
        <v>2857035.1799999997</v>
      </c>
      <c r="I5" s="33">
        <v>1677.9800000000005</v>
      </c>
      <c r="J5" s="34">
        <v>13401577.510000002</v>
      </c>
      <c r="K5" s="33">
        <v>750.98</v>
      </c>
      <c r="L5" s="34">
        <v>7452710.8499999996</v>
      </c>
      <c r="M5" s="33">
        <v>142.01</v>
      </c>
      <c r="N5" s="34">
        <v>732766.29</v>
      </c>
      <c r="O5" s="35">
        <f t="shared" ref="O5:O11" si="1">SUM(C5,E5,G5,I5,K5,M5)</f>
        <v>3107.9500000000007</v>
      </c>
      <c r="P5" s="36">
        <f t="shared" si="0"/>
        <v>24444089.829999998</v>
      </c>
      <c r="Q5" s="42"/>
      <c r="R5" s="42"/>
      <c r="T5" s="4"/>
      <c r="U5" s="4"/>
      <c r="V5" s="4"/>
      <c r="W5" s="4"/>
      <c r="X5" s="4"/>
      <c r="Y5" s="4"/>
      <c r="Z5" s="4"/>
      <c r="AA5" s="4"/>
    </row>
    <row r="6" spans="1:27" x14ac:dyDescent="0.25">
      <c r="A6" s="2" t="s">
        <v>2</v>
      </c>
      <c r="B6" s="21">
        <v>2018</v>
      </c>
      <c r="C6" s="33">
        <v>0</v>
      </c>
      <c r="D6" s="34">
        <v>0</v>
      </c>
      <c r="E6" s="33">
        <v>0</v>
      </c>
      <c r="F6" s="34">
        <v>0</v>
      </c>
      <c r="G6" s="33">
        <v>217.34799999999998</v>
      </c>
      <c r="H6" s="34">
        <v>913240.28199999954</v>
      </c>
      <c r="I6" s="33">
        <v>3.0960000000000001</v>
      </c>
      <c r="J6" s="34">
        <v>10736.928</v>
      </c>
      <c r="K6" s="33">
        <v>0</v>
      </c>
      <c r="L6" s="34">
        <v>0</v>
      </c>
      <c r="M6" s="33">
        <v>0</v>
      </c>
      <c r="N6" s="34">
        <v>0</v>
      </c>
      <c r="O6" s="35">
        <f t="shared" si="1"/>
        <v>220.44399999999999</v>
      </c>
      <c r="P6" s="36">
        <f t="shared" si="0"/>
        <v>923977.2099999995</v>
      </c>
      <c r="Q6" s="42"/>
      <c r="R6" s="42"/>
    </row>
    <row r="7" spans="1:27" x14ac:dyDescent="0.25">
      <c r="A7" s="2" t="s">
        <v>3</v>
      </c>
      <c r="B7" s="21" t="s">
        <v>18</v>
      </c>
      <c r="C7" s="33">
        <v>0</v>
      </c>
      <c r="D7" s="34">
        <v>0</v>
      </c>
      <c r="E7" s="33">
        <v>0</v>
      </c>
      <c r="F7" s="34">
        <v>0</v>
      </c>
      <c r="G7" s="33">
        <v>188.49</v>
      </c>
      <c r="H7" s="34">
        <v>559530.49</v>
      </c>
      <c r="I7" s="33">
        <v>9466.2600000000039</v>
      </c>
      <c r="J7" s="34">
        <v>30038713.079999994</v>
      </c>
      <c r="K7" s="33">
        <v>3143.48</v>
      </c>
      <c r="L7" s="34">
        <v>5298200.6500000013</v>
      </c>
      <c r="M7" s="33">
        <v>6980.3200000000006</v>
      </c>
      <c r="N7" s="34">
        <v>26762928.840000004</v>
      </c>
      <c r="O7" s="35">
        <f t="shared" si="1"/>
        <v>19778.550000000003</v>
      </c>
      <c r="P7" s="36">
        <f t="shared" si="0"/>
        <v>62659373.059999995</v>
      </c>
      <c r="Q7" s="42"/>
      <c r="R7" s="42"/>
    </row>
    <row r="8" spans="1:27" x14ac:dyDescent="0.25">
      <c r="A8" s="2" t="s">
        <v>4</v>
      </c>
      <c r="B8" s="21" t="s">
        <v>17</v>
      </c>
      <c r="C8" s="33">
        <v>0</v>
      </c>
      <c r="D8" s="34">
        <v>0</v>
      </c>
      <c r="E8" s="33">
        <v>0</v>
      </c>
      <c r="F8" s="34">
        <v>0</v>
      </c>
      <c r="G8" s="33">
        <v>0</v>
      </c>
      <c r="H8" s="34">
        <v>0</v>
      </c>
      <c r="I8" s="33">
        <v>61.586518434740576</v>
      </c>
      <c r="J8" s="34">
        <v>723056.12131252477</v>
      </c>
      <c r="K8" s="33">
        <v>304.41348156525942</v>
      </c>
      <c r="L8" s="34">
        <v>1316895.8786874753</v>
      </c>
      <c r="M8" s="33">
        <v>0</v>
      </c>
      <c r="N8" s="34">
        <v>0</v>
      </c>
      <c r="O8" s="35">
        <f t="shared" si="1"/>
        <v>366</v>
      </c>
      <c r="P8" s="36">
        <f t="shared" si="0"/>
        <v>2039952</v>
      </c>
      <c r="Q8" s="42"/>
      <c r="R8" s="42"/>
    </row>
    <row r="9" spans="1:27" x14ac:dyDescent="0.25">
      <c r="A9" s="2" t="s">
        <v>5</v>
      </c>
      <c r="B9" s="21">
        <v>2018</v>
      </c>
      <c r="C9" s="33">
        <v>0</v>
      </c>
      <c r="D9" s="34">
        <v>0</v>
      </c>
      <c r="E9" s="33">
        <v>0</v>
      </c>
      <c r="F9" s="34">
        <v>0</v>
      </c>
      <c r="G9" s="33">
        <v>212.97000000000003</v>
      </c>
      <c r="H9" s="34">
        <v>1582113</v>
      </c>
      <c r="I9" s="33">
        <v>58.039999999999992</v>
      </c>
      <c r="J9" s="34">
        <v>456719</v>
      </c>
      <c r="K9" s="33">
        <v>22.590000000000007</v>
      </c>
      <c r="L9" s="34">
        <v>171505</v>
      </c>
      <c r="M9" s="33">
        <v>15.360000000000001</v>
      </c>
      <c r="N9" s="34">
        <v>115367</v>
      </c>
      <c r="O9" s="35">
        <f t="shared" si="1"/>
        <v>308.96000000000004</v>
      </c>
      <c r="P9" s="36">
        <f t="shared" si="0"/>
        <v>2325704</v>
      </c>
      <c r="Q9" s="42"/>
      <c r="R9" s="42"/>
    </row>
    <row r="10" spans="1:27" x14ac:dyDescent="0.25">
      <c r="A10" s="2" t="s">
        <v>6</v>
      </c>
      <c r="B10" s="21" t="s">
        <v>20</v>
      </c>
      <c r="C10" s="33">
        <v>0</v>
      </c>
      <c r="D10" s="34">
        <v>0</v>
      </c>
      <c r="E10" s="33">
        <v>0</v>
      </c>
      <c r="F10" s="34">
        <v>0</v>
      </c>
      <c r="G10" s="33">
        <v>44.5</v>
      </c>
      <c r="H10" s="34">
        <v>333082</v>
      </c>
      <c r="I10" s="33">
        <v>707.19999999999993</v>
      </c>
      <c r="J10" s="34">
        <v>8575651</v>
      </c>
      <c r="K10" s="33">
        <v>165.09999999999997</v>
      </c>
      <c r="L10" s="34">
        <v>1285618</v>
      </c>
      <c r="M10" s="33">
        <v>0</v>
      </c>
      <c r="N10" s="34">
        <v>152323</v>
      </c>
      <c r="O10" s="35">
        <f t="shared" si="1"/>
        <v>916.8</v>
      </c>
      <c r="P10" s="36">
        <f t="shared" si="0"/>
        <v>10346674</v>
      </c>
      <c r="Q10" s="42"/>
      <c r="R10" s="42"/>
    </row>
    <row r="11" spans="1:27" x14ac:dyDescent="0.25">
      <c r="A11" s="2" t="s">
        <v>11</v>
      </c>
      <c r="B11" s="21">
        <v>2018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33">
        <v>1287.1311815068491</v>
      </c>
      <c r="J11" s="34">
        <v>11275269.149999999</v>
      </c>
      <c r="K11" s="33">
        <v>7551.7852077625566</v>
      </c>
      <c r="L11" s="34">
        <v>66153638.419999994</v>
      </c>
      <c r="M11" s="33">
        <v>2245.4908675799088</v>
      </c>
      <c r="N11" s="34">
        <v>19670500</v>
      </c>
      <c r="O11" s="35">
        <f t="shared" si="1"/>
        <v>11084.407256849314</v>
      </c>
      <c r="P11" s="36">
        <f t="shared" si="0"/>
        <v>97099407.569999993</v>
      </c>
      <c r="Q11" s="42"/>
      <c r="R11" s="42"/>
    </row>
    <row r="12" spans="1:27" x14ac:dyDescent="0.25">
      <c r="A12" s="3" t="s">
        <v>12</v>
      </c>
      <c r="B12" s="22">
        <v>2018</v>
      </c>
      <c r="C12" s="37">
        <v>0</v>
      </c>
      <c r="D12" s="38">
        <v>0</v>
      </c>
      <c r="E12" s="37">
        <v>0</v>
      </c>
      <c r="F12" s="38">
        <v>0</v>
      </c>
      <c r="G12" s="37">
        <v>403.7429006849315</v>
      </c>
      <c r="H12" s="38">
        <v>3536787.81</v>
      </c>
      <c r="I12" s="37">
        <v>235.53038013698628</v>
      </c>
      <c r="J12" s="38">
        <v>2063246.13</v>
      </c>
      <c r="K12" s="37">
        <v>10.621917808219179</v>
      </c>
      <c r="L12" s="38">
        <v>93048</v>
      </c>
      <c r="M12" s="37">
        <v>1.6149543378995435</v>
      </c>
      <c r="N12" s="38">
        <v>14147</v>
      </c>
      <c r="O12" s="39">
        <f t="shared" ref="O12" si="2">SUM(C12,E12,G12,I12,K12,M12)</f>
        <v>651.51015296803655</v>
      </c>
      <c r="P12" s="40">
        <f t="shared" ref="P12" si="3">SUM(D12,F12,H12,J12,L12,N12)</f>
        <v>5707228.9399999995</v>
      </c>
      <c r="Q12" s="42"/>
      <c r="R12" s="42"/>
    </row>
    <row r="13" spans="1:27" x14ac:dyDescent="0.25">
      <c r="B13" s="23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2"/>
      <c r="P13" s="42"/>
    </row>
    <row r="14" spans="1:27" x14ac:dyDescent="0.25">
      <c r="A14" s="50" t="s">
        <v>29</v>
      </c>
      <c r="B14" s="23"/>
      <c r="C14" s="49">
        <v>2019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2"/>
      <c r="P14" s="42"/>
    </row>
    <row r="15" spans="1:27" x14ac:dyDescent="0.25">
      <c r="A15" s="51"/>
      <c r="B15" s="23"/>
      <c r="C15" s="48" t="s">
        <v>7</v>
      </c>
      <c r="D15" s="48"/>
      <c r="E15" s="48" t="s">
        <v>14</v>
      </c>
      <c r="F15" s="48"/>
      <c r="G15" s="49" t="s">
        <v>25</v>
      </c>
      <c r="H15" s="49"/>
      <c r="I15" s="48" t="s">
        <v>15</v>
      </c>
      <c r="J15" s="48"/>
      <c r="K15" s="48" t="s">
        <v>8</v>
      </c>
      <c r="L15" s="48"/>
      <c r="M15" s="49" t="s">
        <v>26</v>
      </c>
      <c r="N15" s="49"/>
      <c r="O15" s="48" t="s">
        <v>16</v>
      </c>
      <c r="P15" s="48"/>
    </row>
    <row r="16" spans="1:27" x14ac:dyDescent="0.25">
      <c r="A16" s="25" t="s">
        <v>13</v>
      </c>
      <c r="B16" s="25" t="s">
        <v>22</v>
      </c>
      <c r="C16" s="43" t="s">
        <v>9</v>
      </c>
      <c r="D16" s="43" t="s">
        <v>10</v>
      </c>
      <c r="E16" s="43" t="s">
        <v>9</v>
      </c>
      <c r="F16" s="43" t="s">
        <v>10</v>
      </c>
      <c r="G16" s="43" t="s">
        <v>9</v>
      </c>
      <c r="H16" s="43" t="s">
        <v>10</v>
      </c>
      <c r="I16" s="43" t="s">
        <v>9</v>
      </c>
      <c r="J16" s="43" t="s">
        <v>10</v>
      </c>
      <c r="K16" s="43" t="s">
        <v>9</v>
      </c>
      <c r="L16" s="43" t="s">
        <v>10</v>
      </c>
      <c r="M16" s="43" t="s">
        <v>9</v>
      </c>
      <c r="N16" s="43" t="s">
        <v>10</v>
      </c>
      <c r="O16" s="43" t="s">
        <v>9</v>
      </c>
      <c r="P16" s="43" t="s">
        <v>10</v>
      </c>
    </row>
    <row r="17" spans="1:18" x14ac:dyDescent="0.25">
      <c r="A17" s="1" t="s">
        <v>1</v>
      </c>
      <c r="B17" s="20" t="s">
        <v>19</v>
      </c>
      <c r="C17" s="29">
        <v>0</v>
      </c>
      <c r="D17" s="30">
        <v>0</v>
      </c>
      <c r="E17" s="29">
        <v>0</v>
      </c>
      <c r="F17" s="30">
        <v>0</v>
      </c>
      <c r="G17" s="29">
        <v>13248.959999999974</v>
      </c>
      <c r="H17" s="30">
        <v>76020740.139999926</v>
      </c>
      <c r="I17" s="29">
        <v>101437.50999999969</v>
      </c>
      <c r="J17" s="30">
        <v>571245245.58000064</v>
      </c>
      <c r="K17" s="29">
        <v>30045.370000000003</v>
      </c>
      <c r="L17" s="30">
        <v>243503457.68000019</v>
      </c>
      <c r="M17" s="29">
        <v>19362.880000000016</v>
      </c>
      <c r="N17" s="30">
        <v>131862026.99999994</v>
      </c>
      <c r="O17" s="44">
        <f>SUM(C17,E17,G17,I17,K17,M17)</f>
        <v>164094.71999999968</v>
      </c>
      <c r="P17" s="32">
        <f t="shared" ref="P17:P24" si="4">SUM(D17,F17,H17,J17,L17,N17)</f>
        <v>1022631470.4000006</v>
      </c>
      <c r="Q17" s="42"/>
      <c r="R17" s="42"/>
    </row>
    <row r="18" spans="1:18" x14ac:dyDescent="0.25">
      <c r="A18" s="2" t="s">
        <v>2</v>
      </c>
      <c r="B18" s="21" t="s">
        <v>19</v>
      </c>
      <c r="C18" s="33">
        <v>0</v>
      </c>
      <c r="D18" s="34">
        <v>0</v>
      </c>
      <c r="E18" s="33">
        <v>0</v>
      </c>
      <c r="F18" s="34">
        <v>0</v>
      </c>
      <c r="G18" s="33">
        <v>4331.2829999999967</v>
      </c>
      <c r="H18" s="34">
        <v>17018906.195</v>
      </c>
      <c r="I18" s="33">
        <v>309.52600000000001</v>
      </c>
      <c r="J18" s="34">
        <v>1349397.0230000003</v>
      </c>
      <c r="K18" s="33">
        <v>17.923999999999999</v>
      </c>
      <c r="L18" s="34">
        <v>73385.850000000006</v>
      </c>
      <c r="M18" s="33">
        <v>20.564</v>
      </c>
      <c r="N18" s="34">
        <v>52767.977999999981</v>
      </c>
      <c r="O18" s="45">
        <f t="shared" ref="O18:O24" si="5">SUM(C18,E18,G18,I18,K18,M18)</f>
        <v>4679.2969999999968</v>
      </c>
      <c r="P18" s="36">
        <f t="shared" si="4"/>
        <v>18494457.046000004</v>
      </c>
      <c r="Q18" s="42"/>
      <c r="R18" s="42"/>
    </row>
    <row r="19" spans="1:18" x14ac:dyDescent="0.25">
      <c r="A19" s="2" t="s">
        <v>3</v>
      </c>
      <c r="B19" s="21" t="s">
        <v>18</v>
      </c>
      <c r="C19" s="33">
        <v>0</v>
      </c>
      <c r="D19" s="34">
        <v>0</v>
      </c>
      <c r="E19" s="33">
        <v>0</v>
      </c>
      <c r="F19" s="34">
        <v>0</v>
      </c>
      <c r="G19" s="33">
        <v>188.49</v>
      </c>
      <c r="H19" s="34">
        <v>559530.49</v>
      </c>
      <c r="I19" s="33">
        <v>9466.2600000000039</v>
      </c>
      <c r="J19" s="34">
        <v>30038713.079999994</v>
      </c>
      <c r="K19" s="33">
        <v>3143.48</v>
      </c>
      <c r="L19" s="34">
        <v>5298200.6500000013</v>
      </c>
      <c r="M19" s="33">
        <v>6980.3200000000006</v>
      </c>
      <c r="N19" s="34">
        <v>26762928.840000004</v>
      </c>
      <c r="O19" s="45">
        <f t="shared" si="5"/>
        <v>19778.550000000003</v>
      </c>
      <c r="P19" s="36">
        <f t="shared" si="4"/>
        <v>62659373.059999995</v>
      </c>
      <c r="Q19" s="42"/>
      <c r="R19" s="42"/>
    </row>
    <row r="20" spans="1:18" x14ac:dyDescent="0.25">
      <c r="A20" s="2" t="s">
        <v>4</v>
      </c>
      <c r="B20" s="21" t="s">
        <v>17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61.586518434740576</v>
      </c>
      <c r="J20" s="34">
        <v>723056.12131252477</v>
      </c>
      <c r="K20" s="33">
        <v>304.41348156525942</v>
      </c>
      <c r="L20" s="34">
        <v>1316895.8786874753</v>
      </c>
      <c r="M20" s="33">
        <v>0</v>
      </c>
      <c r="N20" s="34">
        <v>0</v>
      </c>
      <c r="O20" s="45">
        <f t="shared" si="5"/>
        <v>366</v>
      </c>
      <c r="P20" s="36">
        <f t="shared" si="4"/>
        <v>2039952</v>
      </c>
      <c r="Q20" s="42"/>
      <c r="R20" s="42"/>
    </row>
    <row r="21" spans="1:18" x14ac:dyDescent="0.25">
      <c r="A21" s="2" t="s">
        <v>5</v>
      </c>
      <c r="B21" s="21" t="s">
        <v>21</v>
      </c>
      <c r="C21" s="33">
        <v>0</v>
      </c>
      <c r="D21" s="34">
        <v>0</v>
      </c>
      <c r="E21" s="33">
        <v>0</v>
      </c>
      <c r="F21" s="34">
        <v>0</v>
      </c>
      <c r="G21" s="33">
        <v>1381.0300000000004</v>
      </c>
      <c r="H21" s="34">
        <v>10799852</v>
      </c>
      <c r="I21" s="33">
        <v>374.81000000000023</v>
      </c>
      <c r="J21" s="34">
        <v>2965170</v>
      </c>
      <c r="K21" s="33">
        <v>83.59</v>
      </c>
      <c r="L21" s="34">
        <v>643464</v>
      </c>
      <c r="M21" s="33">
        <v>29.31</v>
      </c>
      <c r="N21" s="34">
        <v>225015</v>
      </c>
      <c r="O21" s="45">
        <f t="shared" si="5"/>
        <v>1868.7400000000005</v>
      </c>
      <c r="P21" s="36">
        <f t="shared" si="4"/>
        <v>14633501</v>
      </c>
      <c r="Q21" s="42"/>
      <c r="R21" s="42"/>
    </row>
    <row r="22" spans="1:18" x14ac:dyDescent="0.25">
      <c r="A22" s="2" t="s">
        <v>6</v>
      </c>
      <c r="B22" s="21" t="s">
        <v>20</v>
      </c>
      <c r="C22" s="33">
        <v>0</v>
      </c>
      <c r="D22" s="34">
        <v>0</v>
      </c>
      <c r="E22" s="33">
        <v>0</v>
      </c>
      <c r="F22" s="34">
        <v>0</v>
      </c>
      <c r="G22" s="33">
        <v>44.5</v>
      </c>
      <c r="H22" s="34">
        <v>333082</v>
      </c>
      <c r="I22" s="33">
        <v>707.19999999999993</v>
      </c>
      <c r="J22" s="34">
        <v>8575651</v>
      </c>
      <c r="K22" s="33">
        <v>165.09999999999997</v>
      </c>
      <c r="L22" s="34">
        <v>1285618</v>
      </c>
      <c r="M22" s="33">
        <v>0</v>
      </c>
      <c r="N22" s="34">
        <v>152323</v>
      </c>
      <c r="O22" s="45">
        <f t="shared" si="5"/>
        <v>916.8</v>
      </c>
      <c r="P22" s="36">
        <f t="shared" si="4"/>
        <v>10346674</v>
      </c>
      <c r="Q22" s="42"/>
      <c r="R22" s="42"/>
    </row>
    <row r="23" spans="1:18" x14ac:dyDescent="0.25">
      <c r="A23" s="2" t="s">
        <v>11</v>
      </c>
      <c r="B23" s="21">
        <v>2018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1287.1311815068491</v>
      </c>
      <c r="J23" s="34">
        <v>11275269.149999999</v>
      </c>
      <c r="K23" s="33">
        <v>7551.7852077625566</v>
      </c>
      <c r="L23" s="34">
        <v>66153638.419999994</v>
      </c>
      <c r="M23" s="33">
        <v>2245.4908675799088</v>
      </c>
      <c r="N23" s="34">
        <v>19670500</v>
      </c>
      <c r="O23" s="45">
        <f t="shared" si="5"/>
        <v>11084.407256849314</v>
      </c>
      <c r="P23" s="36">
        <f t="shared" si="4"/>
        <v>97099407.569999993</v>
      </c>
      <c r="Q23" s="42"/>
      <c r="R23" s="42"/>
    </row>
    <row r="24" spans="1:18" x14ac:dyDescent="0.25">
      <c r="A24" s="3" t="s">
        <v>12</v>
      </c>
      <c r="B24" s="22">
        <v>2018</v>
      </c>
      <c r="C24" s="37">
        <v>0</v>
      </c>
      <c r="D24" s="38">
        <v>0</v>
      </c>
      <c r="E24" s="37">
        <v>0</v>
      </c>
      <c r="F24" s="38">
        <v>0</v>
      </c>
      <c r="G24" s="37">
        <v>403.7429006849315</v>
      </c>
      <c r="H24" s="38">
        <v>3536787.81</v>
      </c>
      <c r="I24" s="37">
        <v>235.53038013698628</v>
      </c>
      <c r="J24" s="38">
        <v>2063246.13</v>
      </c>
      <c r="K24" s="37">
        <v>10.621917808219179</v>
      </c>
      <c r="L24" s="38">
        <v>93048</v>
      </c>
      <c r="M24" s="37">
        <v>1.6149543378995435</v>
      </c>
      <c r="N24" s="38">
        <v>14147</v>
      </c>
      <c r="O24" s="39">
        <f t="shared" si="5"/>
        <v>651.51015296803655</v>
      </c>
      <c r="P24" s="40">
        <f t="shared" si="4"/>
        <v>5707228.9399999995</v>
      </c>
      <c r="Q24" s="42"/>
      <c r="R24" s="42"/>
    </row>
    <row r="25" spans="1:18" x14ac:dyDescent="0.25">
      <c r="Q25" s="42"/>
      <c r="R25" s="42"/>
    </row>
    <row r="26" spans="1:18" x14ac:dyDescent="0.25">
      <c r="A26" t="s">
        <v>23</v>
      </c>
      <c r="C26" s="49">
        <v>2018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</row>
    <row r="27" spans="1:18" x14ac:dyDescent="0.25">
      <c r="C27" s="49" t="s">
        <v>7</v>
      </c>
      <c r="D27" s="49"/>
      <c r="E27" s="49" t="s">
        <v>14</v>
      </c>
      <c r="F27" s="49"/>
      <c r="G27" s="49" t="s">
        <v>25</v>
      </c>
      <c r="H27" s="49"/>
      <c r="I27" s="49" t="s">
        <v>15</v>
      </c>
      <c r="J27" s="49"/>
      <c r="K27" s="49" t="s">
        <v>8</v>
      </c>
      <c r="L27" s="49"/>
      <c r="M27" s="49" t="s">
        <v>26</v>
      </c>
      <c r="N27" s="49"/>
    </row>
    <row r="28" spans="1:18" x14ac:dyDescent="0.25">
      <c r="A28" s="26" t="s">
        <v>13</v>
      </c>
      <c r="B28" s="27"/>
      <c r="C28" s="24" t="s">
        <v>9</v>
      </c>
      <c r="D28" s="24" t="s">
        <v>10</v>
      </c>
      <c r="E28" s="24" t="s">
        <v>9</v>
      </c>
      <c r="F28" s="24" t="s">
        <v>10</v>
      </c>
      <c r="G28" s="24" t="s">
        <v>9</v>
      </c>
      <c r="H28" s="24" t="s">
        <v>10</v>
      </c>
      <c r="I28" s="24" t="s">
        <v>9</v>
      </c>
      <c r="J28" s="24" t="s">
        <v>10</v>
      </c>
      <c r="K28" s="24" t="s">
        <v>9</v>
      </c>
      <c r="L28" s="24" t="s">
        <v>10</v>
      </c>
      <c r="M28" s="24" t="s">
        <v>9</v>
      </c>
      <c r="N28" s="24" t="s">
        <v>10</v>
      </c>
    </row>
    <row r="29" spans="1:18" x14ac:dyDescent="0.25">
      <c r="A29" s="5" t="s">
        <v>0</v>
      </c>
      <c r="B29" s="8"/>
      <c r="C29" s="11">
        <f t="shared" ref="C29:C37" si="6">IFERROR(C4/$O4,0)</f>
        <v>0.69666666666666677</v>
      </c>
      <c r="D29" s="12">
        <f t="shared" ref="D29:D37" si="7">IFERROR(D4/$P4,0)</f>
        <v>0.69666666666666666</v>
      </c>
      <c r="E29" s="12">
        <f t="shared" ref="E29:E37" si="8">IFERROR(E4/$O4,0)</f>
        <v>0</v>
      </c>
      <c r="F29" s="12">
        <f t="shared" ref="F29:F37" si="9">IFERROR(F4/$P4,0)</f>
        <v>0</v>
      </c>
      <c r="G29" s="12">
        <f t="shared" ref="G29:G37" si="10">IFERROR(G4/$O4,0)</f>
        <v>0.19666666666666668</v>
      </c>
      <c r="H29" s="12">
        <f t="shared" ref="H29:H37" si="11">IFERROR(H4/$P4,0)</f>
        <v>0.19666666666666666</v>
      </c>
      <c r="I29" s="12">
        <f t="shared" ref="I29:I37" si="12">IFERROR(I4/$O4,0)</f>
        <v>0.10666666666666669</v>
      </c>
      <c r="J29" s="12">
        <f t="shared" ref="J29:J37" si="13">IFERROR(J4/$P4,0)</f>
        <v>0.10666666666666666</v>
      </c>
      <c r="K29" s="12">
        <f t="shared" ref="K29:K37" si="14">IFERROR(K4/$O4,0)</f>
        <v>0</v>
      </c>
      <c r="L29" s="12">
        <f t="shared" ref="L29:L37" si="15">IFERROR(L4/$P4,0)</f>
        <v>0</v>
      </c>
      <c r="M29" s="12">
        <f t="shared" ref="M29:M37" si="16">IFERROR(M4/$O4,0)</f>
        <v>0</v>
      </c>
      <c r="N29" s="13">
        <f t="shared" ref="N29:N37" si="17">IFERROR(N4/$P4,0)</f>
        <v>0</v>
      </c>
    </row>
    <row r="30" spans="1:18" x14ac:dyDescent="0.25">
      <c r="A30" s="6" t="s">
        <v>1</v>
      </c>
      <c r="B30" s="9"/>
      <c r="C30" s="14">
        <f t="shared" si="6"/>
        <v>0</v>
      </c>
      <c r="D30" s="15">
        <f t="shared" si="7"/>
        <v>0</v>
      </c>
      <c r="E30" s="15">
        <f t="shared" si="8"/>
        <v>0</v>
      </c>
      <c r="F30" s="15">
        <f t="shared" si="9"/>
        <v>0</v>
      </c>
      <c r="G30" s="15">
        <f t="shared" si="10"/>
        <v>0.17277626731446771</v>
      </c>
      <c r="H30" s="15">
        <f t="shared" si="11"/>
        <v>0.11688040748784959</v>
      </c>
      <c r="I30" s="15">
        <f t="shared" si="12"/>
        <v>0.539899290529127</v>
      </c>
      <c r="J30" s="15">
        <f t="shared" si="13"/>
        <v>0.54825430618211746</v>
      </c>
      <c r="K30" s="15">
        <f t="shared" si="14"/>
        <v>0.24163194388584111</v>
      </c>
      <c r="L30" s="15">
        <f t="shared" si="15"/>
        <v>0.30488804867888181</v>
      </c>
      <c r="M30" s="15">
        <f t="shared" si="16"/>
        <v>4.5692498270564187E-2</v>
      </c>
      <c r="N30" s="16">
        <f t="shared" si="17"/>
        <v>2.9977237651151279E-2</v>
      </c>
    </row>
    <row r="31" spans="1:18" x14ac:dyDescent="0.25">
      <c r="A31" s="6" t="s">
        <v>2</v>
      </c>
      <c r="B31" s="9"/>
      <c r="C31" s="14">
        <f t="shared" si="6"/>
        <v>0</v>
      </c>
      <c r="D31" s="15">
        <f t="shared" si="7"/>
        <v>0</v>
      </c>
      <c r="E31" s="15">
        <f t="shared" si="8"/>
        <v>0</v>
      </c>
      <c r="F31" s="15">
        <f t="shared" si="9"/>
        <v>0</v>
      </c>
      <c r="G31" s="15">
        <f t="shared" si="10"/>
        <v>0.98595561684600164</v>
      </c>
      <c r="H31" s="15">
        <f t="shared" si="11"/>
        <v>0.98837966144208256</v>
      </c>
      <c r="I31" s="15">
        <f t="shared" si="12"/>
        <v>1.4044383153998296E-2</v>
      </c>
      <c r="J31" s="15">
        <f t="shared" si="13"/>
        <v>1.1620338557917468E-2</v>
      </c>
      <c r="K31" s="15">
        <f t="shared" si="14"/>
        <v>0</v>
      </c>
      <c r="L31" s="15">
        <f t="shared" si="15"/>
        <v>0</v>
      </c>
      <c r="M31" s="15">
        <f t="shared" si="16"/>
        <v>0</v>
      </c>
      <c r="N31" s="16">
        <f t="shared" si="17"/>
        <v>0</v>
      </c>
    </row>
    <row r="32" spans="1:18" x14ac:dyDescent="0.25">
      <c r="A32" s="6" t="s">
        <v>3</v>
      </c>
      <c r="B32" s="9"/>
      <c r="C32" s="14">
        <f t="shared" si="6"/>
        <v>0</v>
      </c>
      <c r="D32" s="15">
        <f t="shared" si="7"/>
        <v>0</v>
      </c>
      <c r="E32" s="15">
        <f t="shared" si="8"/>
        <v>0</v>
      </c>
      <c r="F32" s="15">
        <f t="shared" si="9"/>
        <v>0</v>
      </c>
      <c r="G32" s="15">
        <f t="shared" si="10"/>
        <v>9.530021159286195E-3</v>
      </c>
      <c r="H32" s="15">
        <f t="shared" si="11"/>
        <v>8.9297173379666115E-3</v>
      </c>
      <c r="I32" s="15">
        <f t="shared" si="12"/>
        <v>0.47861243619982263</v>
      </c>
      <c r="J32" s="15">
        <f t="shared" si="13"/>
        <v>0.47939696190761721</v>
      </c>
      <c r="K32" s="15">
        <f t="shared" si="14"/>
        <v>0.15893379443892497</v>
      </c>
      <c r="L32" s="15">
        <f t="shared" si="15"/>
        <v>8.4555596254157636E-2</v>
      </c>
      <c r="M32" s="15">
        <f t="shared" si="16"/>
        <v>0.35292374820196626</v>
      </c>
      <c r="N32" s="16">
        <f t="shared" si="17"/>
        <v>0.42711772450025859</v>
      </c>
    </row>
    <row r="33" spans="1:14" x14ac:dyDescent="0.25">
      <c r="A33" s="6" t="s">
        <v>4</v>
      </c>
      <c r="B33" s="9"/>
      <c r="C33" s="14">
        <f t="shared" si="6"/>
        <v>0</v>
      </c>
      <c r="D33" s="15">
        <f t="shared" si="7"/>
        <v>0</v>
      </c>
      <c r="E33" s="15">
        <f t="shared" si="8"/>
        <v>0</v>
      </c>
      <c r="F33" s="15">
        <f t="shared" si="9"/>
        <v>0</v>
      </c>
      <c r="G33" s="15">
        <f t="shared" si="10"/>
        <v>0</v>
      </c>
      <c r="H33" s="15">
        <f t="shared" si="11"/>
        <v>0</v>
      </c>
      <c r="I33" s="15">
        <f t="shared" si="12"/>
        <v>0.16826917605120376</v>
      </c>
      <c r="J33" s="15">
        <f t="shared" si="13"/>
        <v>0.35444761509708306</v>
      </c>
      <c r="K33" s="15">
        <f t="shared" si="14"/>
        <v>0.83173082394879627</v>
      </c>
      <c r="L33" s="15">
        <f t="shared" si="15"/>
        <v>0.645552384902917</v>
      </c>
      <c r="M33" s="15">
        <f t="shared" si="16"/>
        <v>0</v>
      </c>
      <c r="N33" s="16">
        <f t="shared" si="17"/>
        <v>0</v>
      </c>
    </row>
    <row r="34" spans="1:14" x14ac:dyDescent="0.25">
      <c r="A34" s="6" t="s">
        <v>5</v>
      </c>
      <c r="B34" s="9"/>
      <c r="C34" s="14">
        <f t="shared" si="6"/>
        <v>0</v>
      </c>
      <c r="D34" s="15">
        <f t="shared" si="7"/>
        <v>0</v>
      </c>
      <c r="E34" s="15">
        <f t="shared" si="8"/>
        <v>0</v>
      </c>
      <c r="F34" s="15">
        <f t="shared" si="9"/>
        <v>0</v>
      </c>
      <c r="G34" s="15">
        <f t="shared" si="10"/>
        <v>0.68931253236664947</v>
      </c>
      <c r="H34" s="15">
        <f t="shared" si="11"/>
        <v>0.68027272602188416</v>
      </c>
      <c r="I34" s="15">
        <f t="shared" si="12"/>
        <v>0.18785603314344895</v>
      </c>
      <c r="J34" s="15">
        <f t="shared" si="13"/>
        <v>0.19637881690877257</v>
      </c>
      <c r="K34" s="15">
        <f t="shared" si="14"/>
        <v>7.3116261004660815E-2</v>
      </c>
      <c r="L34" s="15">
        <f t="shared" si="15"/>
        <v>7.3743262255213909E-2</v>
      </c>
      <c r="M34" s="15">
        <f t="shared" si="16"/>
        <v>4.9715173485240807E-2</v>
      </c>
      <c r="N34" s="16">
        <f t="shared" si="17"/>
        <v>4.9605194814129401E-2</v>
      </c>
    </row>
    <row r="35" spans="1:14" x14ac:dyDescent="0.25">
      <c r="A35" s="6" t="s">
        <v>6</v>
      </c>
      <c r="B35" s="9"/>
      <c r="C35" s="14">
        <f t="shared" si="6"/>
        <v>0</v>
      </c>
      <c r="D35" s="15">
        <f t="shared" si="7"/>
        <v>0</v>
      </c>
      <c r="E35" s="15">
        <f t="shared" si="8"/>
        <v>0</v>
      </c>
      <c r="F35" s="15">
        <f t="shared" si="9"/>
        <v>0</v>
      </c>
      <c r="G35" s="15">
        <f t="shared" si="10"/>
        <v>4.8538394415357768E-2</v>
      </c>
      <c r="H35" s="15">
        <f t="shared" si="11"/>
        <v>3.219218079162444E-2</v>
      </c>
      <c r="I35" s="15">
        <f t="shared" si="12"/>
        <v>0.77137870855148338</v>
      </c>
      <c r="J35" s="15">
        <f t="shared" si="13"/>
        <v>0.82883166126621943</v>
      </c>
      <c r="K35" s="15">
        <f t="shared" si="14"/>
        <v>0.18008289703315877</v>
      </c>
      <c r="L35" s="15">
        <f t="shared" si="15"/>
        <v>0.1242542289435233</v>
      </c>
      <c r="M35" s="15">
        <f t="shared" si="16"/>
        <v>0</v>
      </c>
      <c r="N35" s="16">
        <f t="shared" si="17"/>
        <v>1.4721928998632797E-2</v>
      </c>
    </row>
    <row r="36" spans="1:14" x14ac:dyDescent="0.25">
      <c r="A36" s="6" t="s">
        <v>11</v>
      </c>
      <c r="B36" s="9"/>
      <c r="C36" s="14">
        <f t="shared" si="6"/>
        <v>0</v>
      </c>
      <c r="D36" s="15">
        <f t="shared" si="7"/>
        <v>0</v>
      </c>
      <c r="E36" s="15">
        <f t="shared" si="8"/>
        <v>0</v>
      </c>
      <c r="F36" s="15">
        <f t="shared" si="9"/>
        <v>0</v>
      </c>
      <c r="G36" s="15">
        <f t="shared" si="10"/>
        <v>0</v>
      </c>
      <c r="H36" s="15">
        <f t="shared" si="11"/>
        <v>0</v>
      </c>
      <c r="I36" s="15">
        <f t="shared" si="12"/>
        <v>0.11612088510294501</v>
      </c>
      <c r="J36" s="15">
        <f t="shared" si="13"/>
        <v>0.11612088510294502</v>
      </c>
      <c r="K36" s="15">
        <f t="shared" si="14"/>
        <v>0.68129806427818973</v>
      </c>
      <c r="L36" s="15">
        <f t="shared" si="15"/>
        <v>0.68129806427818973</v>
      </c>
      <c r="M36" s="15">
        <f t="shared" si="16"/>
        <v>0.2025810506188653</v>
      </c>
      <c r="N36" s="16">
        <f t="shared" si="17"/>
        <v>0.20258105061886528</v>
      </c>
    </row>
    <row r="37" spans="1:14" x14ac:dyDescent="0.25">
      <c r="A37" s="7" t="s">
        <v>12</v>
      </c>
      <c r="B37" s="10"/>
      <c r="C37" s="19">
        <f t="shared" si="6"/>
        <v>0</v>
      </c>
      <c r="D37" s="17">
        <f t="shared" si="7"/>
        <v>0</v>
      </c>
      <c r="E37" s="17">
        <f t="shared" si="8"/>
        <v>0</v>
      </c>
      <c r="F37" s="17">
        <f t="shared" si="9"/>
        <v>0</v>
      </c>
      <c r="G37" s="17">
        <f t="shared" si="10"/>
        <v>0.61970316018197091</v>
      </c>
      <c r="H37" s="17">
        <f t="shared" si="11"/>
        <v>0.61970316018197091</v>
      </c>
      <c r="I37" s="17">
        <f t="shared" si="12"/>
        <v>0.36151451986434591</v>
      </c>
      <c r="J37" s="17">
        <f t="shared" si="13"/>
        <v>0.36151451986434596</v>
      </c>
      <c r="K37" s="17">
        <f t="shared" si="14"/>
        <v>1.630353381268073E-2</v>
      </c>
      <c r="L37" s="17">
        <f t="shared" si="15"/>
        <v>1.630353381268073E-2</v>
      </c>
      <c r="M37" s="17">
        <f t="shared" si="16"/>
        <v>2.4787861410024321E-3</v>
      </c>
      <c r="N37" s="18">
        <f t="shared" si="17"/>
        <v>2.4787861410024321E-3</v>
      </c>
    </row>
    <row r="39" spans="1:14" x14ac:dyDescent="0.25">
      <c r="A39" t="s">
        <v>24</v>
      </c>
      <c r="C39" s="49">
        <v>2019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</row>
    <row r="40" spans="1:14" x14ac:dyDescent="0.25">
      <c r="C40" s="52" t="s">
        <v>7</v>
      </c>
      <c r="D40" s="52"/>
      <c r="E40" s="52" t="s">
        <v>14</v>
      </c>
      <c r="F40" s="52"/>
      <c r="G40" s="49" t="s">
        <v>25</v>
      </c>
      <c r="H40" s="49"/>
      <c r="I40" s="52" t="s">
        <v>15</v>
      </c>
      <c r="J40" s="52"/>
      <c r="K40" s="52" t="s">
        <v>8</v>
      </c>
      <c r="L40" s="52"/>
      <c r="M40" s="49" t="s">
        <v>26</v>
      </c>
      <c r="N40" s="49"/>
    </row>
    <row r="41" spans="1:14" x14ac:dyDescent="0.25">
      <c r="A41" s="26" t="s">
        <v>13</v>
      </c>
      <c r="B41" s="28"/>
      <c r="C41" s="24" t="s">
        <v>9</v>
      </c>
      <c r="D41" s="24" t="s">
        <v>10</v>
      </c>
      <c r="E41" s="24" t="s">
        <v>9</v>
      </c>
      <c r="F41" s="24" t="s">
        <v>10</v>
      </c>
      <c r="G41" s="24" t="s">
        <v>9</v>
      </c>
      <c r="H41" s="24" t="s">
        <v>10</v>
      </c>
      <c r="I41" s="24" t="s">
        <v>9</v>
      </c>
      <c r="J41" s="24" t="s">
        <v>10</v>
      </c>
      <c r="K41" s="24" t="s">
        <v>9</v>
      </c>
      <c r="L41" s="24" t="s">
        <v>10</v>
      </c>
      <c r="M41" s="24" t="s">
        <v>9</v>
      </c>
      <c r="N41" s="24" t="s">
        <v>10</v>
      </c>
    </row>
    <row r="42" spans="1:14" x14ac:dyDescent="0.25">
      <c r="A42" s="5" t="s">
        <v>1</v>
      </c>
      <c r="B42" s="8"/>
      <c r="C42" s="11">
        <f t="shared" ref="C42:C49" si="18">IFERROR(C17/$O17,0)</f>
        <v>0</v>
      </c>
      <c r="D42" s="12">
        <f t="shared" ref="D42:D49" si="19">IFERROR(D17/$P17,0)</f>
        <v>0</v>
      </c>
      <c r="E42" s="12">
        <f t="shared" ref="E42:E49" si="20">IFERROR(E17/$O17,0)</f>
        <v>0</v>
      </c>
      <c r="F42" s="12">
        <f t="shared" ref="F42:F49" si="21">IFERROR(F17/$P17,0)</f>
        <v>0</v>
      </c>
      <c r="G42" s="12">
        <f t="shared" ref="G42:G49" si="22">IFERROR(G17/$O17,0)</f>
        <v>8.0739709358107314E-2</v>
      </c>
      <c r="H42" s="12">
        <f t="shared" ref="H42:H49" si="23">IFERROR(H17/$P17,0)</f>
        <v>7.4338353884478583E-2</v>
      </c>
      <c r="I42" s="12">
        <f t="shared" ref="I42:I49" si="24">IFERROR(I17/$O17,0)</f>
        <v>0.61816437481961573</v>
      </c>
      <c r="J42" s="12">
        <f t="shared" ref="J42:J49" si="25">IFERROR(J17/$P17,0)</f>
        <v>0.55860323304597603</v>
      </c>
      <c r="K42" s="12">
        <f t="shared" ref="K42:K49" si="26">IFERROR(K17/$O17,0)</f>
        <v>0.1830977255087797</v>
      </c>
      <c r="L42" s="12">
        <f t="shared" ref="L42:L49" si="27">IFERROR(L17/$P17,0)</f>
        <v>0.23811457473018527</v>
      </c>
      <c r="M42" s="12">
        <f t="shared" ref="M42:M49" si="28">IFERROR(M17/$O17,0)</f>
        <v>0.11799819031349731</v>
      </c>
      <c r="N42" s="13">
        <f t="shared" ref="N42:N49" si="29">IFERROR(N17/$P17,0)</f>
        <v>0.12894383833936024</v>
      </c>
    </row>
    <row r="43" spans="1:14" x14ac:dyDescent="0.25">
      <c r="A43" s="6" t="s">
        <v>2</v>
      </c>
      <c r="B43" s="9"/>
      <c r="C43" s="14">
        <f t="shared" si="18"/>
        <v>0</v>
      </c>
      <c r="D43" s="15">
        <f t="shared" si="19"/>
        <v>0</v>
      </c>
      <c r="E43" s="15">
        <f t="shared" si="20"/>
        <v>0</v>
      </c>
      <c r="F43" s="15">
        <f t="shared" si="21"/>
        <v>0</v>
      </c>
      <c r="G43" s="15">
        <f t="shared" si="22"/>
        <v>0.92562686232568692</v>
      </c>
      <c r="H43" s="15">
        <f t="shared" si="23"/>
        <v>0.92021658990420929</v>
      </c>
      <c r="I43" s="15">
        <f t="shared" si="24"/>
        <v>6.6147970517793642E-2</v>
      </c>
      <c r="J43" s="15">
        <f t="shared" si="25"/>
        <v>7.296224050501926E-2</v>
      </c>
      <c r="K43" s="15">
        <f t="shared" si="26"/>
        <v>3.8304899218835676E-3</v>
      </c>
      <c r="L43" s="15">
        <f t="shared" si="27"/>
        <v>3.9679915889107948E-3</v>
      </c>
      <c r="M43" s="15">
        <f t="shared" si="28"/>
        <v>4.3946772346358893E-3</v>
      </c>
      <c r="N43" s="16">
        <f t="shared" si="29"/>
        <v>2.8531780018604376E-3</v>
      </c>
    </row>
    <row r="44" spans="1:14" x14ac:dyDescent="0.25">
      <c r="A44" s="6" t="s">
        <v>3</v>
      </c>
      <c r="B44" s="9"/>
      <c r="C44" s="14">
        <f t="shared" si="18"/>
        <v>0</v>
      </c>
      <c r="D44" s="15">
        <f t="shared" si="19"/>
        <v>0</v>
      </c>
      <c r="E44" s="15">
        <f t="shared" si="20"/>
        <v>0</v>
      </c>
      <c r="F44" s="15">
        <f t="shared" si="21"/>
        <v>0</v>
      </c>
      <c r="G44" s="15">
        <f t="shared" si="22"/>
        <v>9.530021159286195E-3</v>
      </c>
      <c r="H44" s="15">
        <f t="shared" si="23"/>
        <v>8.9297173379666115E-3</v>
      </c>
      <c r="I44" s="15">
        <f t="shared" si="24"/>
        <v>0.47861243619982263</v>
      </c>
      <c r="J44" s="15">
        <f t="shared" si="25"/>
        <v>0.47939696190761721</v>
      </c>
      <c r="K44" s="15">
        <f t="shared" si="26"/>
        <v>0.15893379443892497</v>
      </c>
      <c r="L44" s="15">
        <f t="shared" si="27"/>
        <v>8.4555596254157636E-2</v>
      </c>
      <c r="M44" s="15">
        <f t="shared" si="28"/>
        <v>0.35292374820196626</v>
      </c>
      <c r="N44" s="16">
        <f t="shared" si="29"/>
        <v>0.42711772450025859</v>
      </c>
    </row>
    <row r="45" spans="1:14" x14ac:dyDescent="0.25">
      <c r="A45" s="6" t="s">
        <v>4</v>
      </c>
      <c r="B45" s="9"/>
      <c r="C45" s="14">
        <f t="shared" si="18"/>
        <v>0</v>
      </c>
      <c r="D45" s="15">
        <f t="shared" si="19"/>
        <v>0</v>
      </c>
      <c r="E45" s="15">
        <f t="shared" si="20"/>
        <v>0</v>
      </c>
      <c r="F45" s="15">
        <f t="shared" si="21"/>
        <v>0</v>
      </c>
      <c r="G45" s="15">
        <f t="shared" si="22"/>
        <v>0</v>
      </c>
      <c r="H45" s="15">
        <f t="shared" si="23"/>
        <v>0</v>
      </c>
      <c r="I45" s="15">
        <f t="shared" si="24"/>
        <v>0.16826917605120376</v>
      </c>
      <c r="J45" s="15">
        <f t="shared" si="25"/>
        <v>0.35444761509708306</v>
      </c>
      <c r="K45" s="15">
        <f t="shared" si="26"/>
        <v>0.83173082394879627</v>
      </c>
      <c r="L45" s="15">
        <f t="shared" si="27"/>
        <v>0.645552384902917</v>
      </c>
      <c r="M45" s="15">
        <f t="shared" si="28"/>
        <v>0</v>
      </c>
      <c r="N45" s="16">
        <f t="shared" si="29"/>
        <v>0</v>
      </c>
    </row>
    <row r="46" spans="1:14" x14ac:dyDescent="0.25">
      <c r="A46" s="6" t="s">
        <v>5</v>
      </c>
      <c r="B46" s="9"/>
      <c r="C46" s="14">
        <f t="shared" si="18"/>
        <v>0</v>
      </c>
      <c r="D46" s="15">
        <f t="shared" si="19"/>
        <v>0</v>
      </c>
      <c r="E46" s="15">
        <f t="shared" si="20"/>
        <v>0</v>
      </c>
      <c r="F46" s="15">
        <f t="shared" si="21"/>
        <v>0</v>
      </c>
      <c r="G46" s="15">
        <f t="shared" si="22"/>
        <v>0.7390166636343205</v>
      </c>
      <c r="H46" s="15">
        <f t="shared" si="23"/>
        <v>0.73802243222589048</v>
      </c>
      <c r="I46" s="15">
        <f t="shared" si="24"/>
        <v>0.20056829735543744</v>
      </c>
      <c r="J46" s="15">
        <f t="shared" si="25"/>
        <v>0.20262888559613998</v>
      </c>
      <c r="K46" s="15">
        <f t="shared" si="26"/>
        <v>4.473067414407568E-2</v>
      </c>
      <c r="L46" s="15">
        <f t="shared" si="27"/>
        <v>4.3971979090991278E-2</v>
      </c>
      <c r="M46" s="15">
        <f t="shared" si="28"/>
        <v>1.5684364866166502E-2</v>
      </c>
      <c r="N46" s="16">
        <f t="shared" si="29"/>
        <v>1.5376703086978298E-2</v>
      </c>
    </row>
    <row r="47" spans="1:14" x14ac:dyDescent="0.25">
      <c r="A47" s="6" t="s">
        <v>6</v>
      </c>
      <c r="B47" s="9"/>
      <c r="C47" s="14">
        <f t="shared" si="18"/>
        <v>0</v>
      </c>
      <c r="D47" s="15">
        <f t="shared" si="19"/>
        <v>0</v>
      </c>
      <c r="E47" s="15">
        <f t="shared" si="20"/>
        <v>0</v>
      </c>
      <c r="F47" s="15">
        <f t="shared" si="21"/>
        <v>0</v>
      </c>
      <c r="G47" s="15">
        <f t="shared" si="22"/>
        <v>4.8538394415357768E-2</v>
      </c>
      <c r="H47" s="15">
        <f t="shared" si="23"/>
        <v>3.219218079162444E-2</v>
      </c>
      <c r="I47" s="15">
        <f t="shared" si="24"/>
        <v>0.77137870855148338</v>
      </c>
      <c r="J47" s="15">
        <f t="shared" si="25"/>
        <v>0.82883166126621943</v>
      </c>
      <c r="K47" s="15">
        <f t="shared" si="26"/>
        <v>0.18008289703315877</v>
      </c>
      <c r="L47" s="15">
        <f t="shared" si="27"/>
        <v>0.1242542289435233</v>
      </c>
      <c r="M47" s="15">
        <f t="shared" si="28"/>
        <v>0</v>
      </c>
      <c r="N47" s="16">
        <f t="shared" si="29"/>
        <v>1.4721928998632797E-2</v>
      </c>
    </row>
    <row r="48" spans="1:14" x14ac:dyDescent="0.25">
      <c r="A48" s="6" t="s">
        <v>11</v>
      </c>
      <c r="B48" s="9"/>
      <c r="C48" s="14">
        <f t="shared" si="18"/>
        <v>0</v>
      </c>
      <c r="D48" s="15">
        <f t="shared" si="19"/>
        <v>0</v>
      </c>
      <c r="E48" s="15">
        <f t="shared" si="20"/>
        <v>0</v>
      </c>
      <c r="F48" s="15">
        <f t="shared" si="21"/>
        <v>0</v>
      </c>
      <c r="G48" s="15">
        <f t="shared" si="22"/>
        <v>0</v>
      </c>
      <c r="H48" s="15">
        <f t="shared" si="23"/>
        <v>0</v>
      </c>
      <c r="I48" s="15">
        <f t="shared" si="24"/>
        <v>0.11612088510294501</v>
      </c>
      <c r="J48" s="15">
        <f t="shared" si="25"/>
        <v>0.11612088510294502</v>
      </c>
      <c r="K48" s="15">
        <f t="shared" si="26"/>
        <v>0.68129806427818973</v>
      </c>
      <c r="L48" s="15">
        <f t="shared" si="27"/>
        <v>0.68129806427818973</v>
      </c>
      <c r="M48" s="15">
        <f t="shared" si="28"/>
        <v>0.2025810506188653</v>
      </c>
      <c r="N48" s="16">
        <f t="shared" si="29"/>
        <v>0.20258105061886528</v>
      </c>
    </row>
    <row r="49" spans="1:14" x14ac:dyDescent="0.25">
      <c r="A49" s="7" t="s">
        <v>12</v>
      </c>
      <c r="B49" s="10"/>
      <c r="C49" s="19">
        <f t="shared" si="18"/>
        <v>0</v>
      </c>
      <c r="D49" s="17">
        <f t="shared" si="19"/>
        <v>0</v>
      </c>
      <c r="E49" s="17">
        <f t="shared" si="20"/>
        <v>0</v>
      </c>
      <c r="F49" s="17">
        <f t="shared" si="21"/>
        <v>0</v>
      </c>
      <c r="G49" s="17">
        <f t="shared" si="22"/>
        <v>0.61970316018197091</v>
      </c>
      <c r="H49" s="17">
        <f t="shared" si="23"/>
        <v>0.61970316018197091</v>
      </c>
      <c r="I49" s="17">
        <f t="shared" si="24"/>
        <v>0.36151451986434591</v>
      </c>
      <c r="J49" s="17">
        <f t="shared" si="25"/>
        <v>0.36151451986434596</v>
      </c>
      <c r="K49" s="17">
        <f t="shared" si="26"/>
        <v>1.630353381268073E-2</v>
      </c>
      <c r="L49" s="46">
        <f t="shared" si="27"/>
        <v>1.630353381268073E-2</v>
      </c>
      <c r="M49" s="46">
        <f t="shared" si="28"/>
        <v>2.4787861410024321E-3</v>
      </c>
      <c r="N49" s="18">
        <f t="shared" si="29"/>
        <v>2.4787861410024321E-3</v>
      </c>
    </row>
    <row r="51" spans="1:14" x14ac:dyDescent="0.25">
      <c r="A51" t="s">
        <v>27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</row>
  </sheetData>
  <mergeCells count="32">
    <mergeCell ref="M40:N40"/>
    <mergeCell ref="C40:D40"/>
    <mergeCell ref="E40:F40"/>
    <mergeCell ref="G40:H40"/>
    <mergeCell ref="I40:J40"/>
    <mergeCell ref="K40:L40"/>
    <mergeCell ref="C39:N39"/>
    <mergeCell ref="O15:P15"/>
    <mergeCell ref="O2:P2"/>
    <mergeCell ref="C26:N26"/>
    <mergeCell ref="C27:D27"/>
    <mergeCell ref="E27:F27"/>
    <mergeCell ref="G27:H27"/>
    <mergeCell ref="I27:J27"/>
    <mergeCell ref="K27:L27"/>
    <mergeCell ref="M27:N27"/>
    <mergeCell ref="M2:N2"/>
    <mergeCell ref="C14:N14"/>
    <mergeCell ref="C15:D15"/>
    <mergeCell ref="E15:F15"/>
    <mergeCell ref="G15:H15"/>
    <mergeCell ref="I15:J15"/>
    <mergeCell ref="K15:L15"/>
    <mergeCell ref="M15:N15"/>
    <mergeCell ref="A1:A2"/>
    <mergeCell ref="A14:A15"/>
    <mergeCell ref="C1:N1"/>
    <mergeCell ref="C2:D2"/>
    <mergeCell ref="E2:F2"/>
    <mergeCell ref="G2:H2"/>
    <mergeCell ref="I2:J2"/>
    <mergeCell ref="K2:L2"/>
  </mergeCells>
  <pageMargins left="0.47244094488188981" right="0.70866141732283472" top="1.7322834645669292" bottom="0.74803149606299213" header="0.70866141732283472" footer="0.31496062992125984"/>
  <pageSetup scale="46" fitToHeight="0" orientation="landscape" r:id="rId1"/>
  <headerFooter scaleWithDoc="0">
    <oddHeader>&amp;R&amp;7Toronto Hydro-Electric System Limited 
EB-2020-0057
Interrogatory Responses
&amp;"-,Bold"1-Staff-4
Appendix A&amp;"-,Regular"
FILED:  October 14, 2020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863B61-52A1-4D46-B637-FCDBE5DE3532}">
  <ds:schemaRefs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sharepoint/v3/fields"/>
    <ds:schemaRef ds:uri="12f68b52-648b-46a0-8463-d3282342a499"/>
  </ds:schemaRefs>
</ds:datastoreItem>
</file>

<file path=customXml/itemProps2.xml><?xml version="1.0" encoding="utf-8"?>
<ds:datastoreItem xmlns:ds="http://schemas.openxmlformats.org/officeDocument/2006/customXml" ds:itemID="{41EF6514-2506-4250-B7E8-22D491D12C27}"/>
</file>

<file path=customXml/itemProps3.xml><?xml version="1.0" encoding="utf-8"?>
<ds:datastoreItem xmlns:ds="http://schemas.openxmlformats.org/officeDocument/2006/customXml" ds:itemID="{B74935A1-AB7A-49D0-8168-DFAA80E983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Class Allocations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Jp Musaazi</dc:creator>
  <cp:lastModifiedBy>Elissar El-hage</cp:lastModifiedBy>
  <cp:lastPrinted>2020-10-13T19:39:32Z</cp:lastPrinted>
  <dcterms:created xsi:type="dcterms:W3CDTF">2020-10-01T20:08:52Z</dcterms:created>
  <dcterms:modified xsi:type="dcterms:W3CDTF">2020-10-14T17:17:11Z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</Properties>
</file>