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\users\staplefordb\Desktop\"/>
    </mc:Choice>
  </mc:AlternateContent>
  <xr:revisionPtr revIDLastSave="0" documentId="13_ncr:1_{8BADF619-055E-4409-A08D-0EDCB745E697}" xr6:coauthVersionLast="36" xr6:coauthVersionMax="36" xr10:uidLastSave="{00000000-0000-0000-0000-000000000000}"/>
  <bookViews>
    <workbookView xWindow="0" yWindow="0" windowWidth="23040" windowHeight="7956" activeTab="1" xr2:uid="{965FCCFF-0B57-4535-AA0A-4662FF2E86E0}"/>
  </bookViews>
  <sheets>
    <sheet name="Table 1" sheetId="1" r:id="rId1"/>
    <sheet name="Table 2" sheetId="4" r:id="rId2"/>
  </sheets>
  <externalReferences>
    <externalReference r:id="rId3"/>
    <externalReference r:id="rId4"/>
  </externalReferences>
  <definedNames>
    <definedName name="contactf">#REF!</definedName>
    <definedName name="histdate">[1]Financials!$E$76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SALBENF">#REF!</definedName>
    <definedName name="salreg">#REF!</definedName>
    <definedName name="SALREGF">#REF!</definedName>
    <definedName name="TEMPA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[1]Financials!$A$1</definedName>
    <definedName name="utitliy1">[2]Financials!$A$1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4" l="1"/>
  <c r="N23" i="4" s="1"/>
  <c r="N21" i="4"/>
</calcChain>
</file>

<file path=xl/sharedStrings.xml><?xml version="1.0" encoding="utf-8"?>
<sst xmlns="http://schemas.openxmlformats.org/spreadsheetml/2006/main" count="69" uniqueCount="36">
  <si>
    <t>Calendar Month</t>
  </si>
  <si>
    <t>Non-RPP Class B Including Loss Factor Billed Consumption (kWh)</t>
  </si>
  <si>
    <t>Deduct Previous Month Unbilled Loss Adjusted Consumption (kWh)</t>
  </si>
  <si>
    <t>F</t>
  </si>
  <si>
    <t>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</si>
  <si>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</si>
  <si>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</si>
  <si>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</si>
  <si>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</si>
  <si>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</si>
  <si>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</si>
  <si>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</si>
  <si>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</si>
  <si>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</si>
  <si>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</si>
  <si>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</si>
  <si>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</si>
  <si>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</si>
  <si>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Non-interval</t>
  </si>
  <si>
    <t>Interval</t>
  </si>
  <si>
    <t>Total</t>
  </si>
  <si>
    <t>Consumption Period</t>
  </si>
  <si>
    <t>GA 2nd Est Rate</t>
  </si>
  <si>
    <t>GA $ BILLED</t>
  </si>
  <si>
    <t>GA 1st Est Rate</t>
  </si>
  <si>
    <t>DIFFERENCE FROM GA BILLED VS GA UNBILLED</t>
  </si>
  <si>
    <t>GA $ UNBILLED</t>
  </si>
  <si>
    <t>GA Rate per Workform (rate represents one month ahead)</t>
  </si>
  <si>
    <t>reconciled with 2(a) adjustment on GA workform</t>
  </si>
  <si>
    <t>Note : The above table reflects the cumulative net unbilled/billed GA differences from January - November 2019 to be consistent with Table 1.</t>
  </si>
  <si>
    <t>Table 2: Summary of 2019 Cumulative Effect of Non-interval, Class B Billed GA &amp; Unbilled GA Revenue per GA Analysis Workform Calculation</t>
  </si>
  <si>
    <t>Table 1: Summary of 2019 Cumulative Effect of Non-interval, Class B Billed GA &amp; Unbilled GA Revenue per General Ledger/DVA Continuity</t>
  </si>
  <si>
    <t xml:space="preserve">Note : The above table reflects the cumulative net unbilled/billed GA differences from January - November 2019. </t>
  </si>
  <si>
    <t>Add: Net 2019 cumulative billed/unbilled impact reflected in GL/DVA activity, per Table 1</t>
  </si>
  <si>
    <t>Net 2019 cumulative Billed/unbilled impact reflected in calculation of the Expected GA balance in the Workform (see above)</t>
  </si>
  <si>
    <t>Net adjustment to GA Analysis Workform to reflect difference from cumulative billed/unbilled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</si>
</sst>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0_);_(* \(#,##0.00000\);_(* &quot;-&quot;??_);_(@_)"/>
    <numFmt numFmtId="167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6" xfId="0" applyFont="1" applyBorder="1"/>
    <xf numFmtId="0" fontId="5" fillId="0" borderId="8" xfId="0" applyFont="1" applyBorder="1" applyAlignment="1">
      <alignment wrapText="1"/>
    </xf>
    <xf numFmtId="165" fontId="0" fillId="0" borderId="0" xfId="0" applyNumberFormat="1"/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3" fillId="0" borderId="7" xfId="1" applyNumberFormat="1" applyFont="1" applyBorder="1"/>
    <xf numFmtId="165" fontId="3" fillId="2" borderId="7" xfId="1" applyNumberFormat="1" applyFont="1" applyFill="1" applyBorder="1"/>
    <xf numFmtId="165" fontId="4" fillId="0" borderId="9" xfId="1" applyNumberFormat="1" applyFont="1" applyBorder="1"/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0" fillId="0" borderId="0" xfId="0" applyFont="1"/>
    <xf numFmtId="0" fontId="7" fillId="0" borderId="0" xfId="0" applyFont="1"/>
    <xf numFmtId="166" fontId="3" fillId="2" borderId="7" xfId="1" applyNumberFormat="1" applyFont="1" applyFill="1" applyBorder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7" fillId="0" borderId="0" xfId="0" applyFont="1" applyFill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0" fillId="0" borderId="6" xfId="0" applyFont="1" applyBorder="1"/>
    <xf numFmtId="165" fontId="0" fillId="0" borderId="7" xfId="1" applyNumberFormat="1" applyFont="1" applyBorder="1"/>
    <xf numFmtId="165" fontId="0" fillId="2" borderId="7" xfId="1" applyNumberFormat="1" applyFont="1" applyFill="1" applyBorder="1"/>
    <xf numFmtId="165" fontId="0" fillId="2" borderId="14" xfId="1" applyNumberFormat="1" applyFont="1" applyFill="1" applyBorder="1"/>
    <xf numFmtId="166" fontId="0" fillId="2" borderId="7" xfId="1" applyNumberFormat="1" applyFont="1" applyFill="1" applyBorder="1"/>
    <xf numFmtId="0" fontId="9" fillId="0" borderId="8" xfId="0" applyFont="1" applyBorder="1" applyAlignment="1">
      <alignment wrapText="1"/>
    </xf>
    <xf numFmtId="165" fontId="2" fillId="0" borderId="9" xfId="1" applyNumberFormat="1" applyFont="1" applyBorder="1"/>
    <xf numFmtId="165" fontId="2" fillId="0" borderId="15" xfId="1" applyNumberFormat="1" applyFont="1" applyBorder="1"/>
    <xf numFmtId="165" fontId="0" fillId="0" borderId="0" xfId="0" applyNumberFormat="1" applyFont="1"/>
    <xf numFmtId="167" fontId="0" fillId="2" borderId="7" xfId="2" applyNumberFormat="1" applyFont="1" applyFill="1" applyBorder="1"/>
    <xf numFmtId="167" fontId="0" fillId="2" borderId="14" xfId="2" applyNumberFormat="1" applyFont="1" applyFill="1" applyBorder="1"/>
    <xf numFmtId="0" fontId="10" fillId="0" borderId="0" xfId="0" applyFont="1"/>
    <xf numFmtId="0" fontId="11" fillId="0" borderId="0" xfId="0" applyFont="1"/>
    <xf numFmtId="165" fontId="4" fillId="0" borderId="0" xfId="1" applyNumberFormat="1" applyFont="1"/>
    <xf numFmtId="165" fontId="4" fillId="0" borderId="10" xfId="1" applyNumberFormat="1" applyFont="1" applyBorder="1"/>
    <xf numFmtId="0" fontId="0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167" fontId="3" fillId="2" borderId="7" xfId="2" applyNumberFormat="1" applyFont="1" applyFill="1" applyBorder="1"/>
    <xf numFmtId="165" fontId="4" fillId="0" borderId="0" xfId="1" applyNumberFormat="1" applyFont="1" applyFill="1" applyBorder="1"/>
    <xf numFmtId="44" fontId="3" fillId="0" borderId="0" xfId="2" applyFont="1" applyBorder="1"/>
    <xf numFmtId="165" fontId="0" fillId="0" borderId="0" xfId="1" applyNumberFormat="1" applyFont="1"/>
    <xf numFmtId="0" fontId="6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</cellXfs>
  <cellStyles count="6">
    <cellStyle name="Comma" xfId="1" builtinId="3"/>
    <cellStyle name="Comma 2" xfId="3" xr:uid="{746FC4FD-2422-48C1-89FC-C2FFAB114C0D}"/>
    <cellStyle name="Comma 3" xfId="5" xr:uid="{379146A3-D0E6-4484-BECA-5403B17C8FCD}"/>
    <cellStyle name="Comma 9" xfId="4" xr:uid="{4437596C-04BF-4EE2-9E63-C43987AD6F8A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3730-4CC0-4ACD-9150-01114DE03FC8}">
  <dimension ref="A1:S25"/>
  <sheetViews>
    <sheetView zoomScale="90" zoomScaleNormal="90" workbookViewId="0">
      <selection activeCell="P1" sqref="P1"/>
    </sheetView>
  </sheetViews>
  <sheetFormatPr defaultRowHeight="14.4" outlineLevelCol="1" x14ac:dyDescent="0.3"/>
  <cols>
    <col min="1" max="1" width="35.77734375" customWidth="1"/>
    <col min="2" max="2" width="22.21875" customWidth="1"/>
    <col min="3" max="3" width="17.5546875" hidden="1" customWidth="1" outlineLevel="1"/>
    <col min="4" max="4" width="28" hidden="1" customWidth="1" outlineLevel="1"/>
    <col min="5" max="5" width="7" hidden="1" customWidth="1" outlineLevel="1"/>
    <col min="6" max="6" width="15.6640625" customWidth="1" collapsed="1"/>
    <col min="7" max="7" width="13.5546875" bestFit="1" customWidth="1"/>
    <col min="8" max="8" width="17.44140625" customWidth="1"/>
    <col min="9" max="9" width="17.6640625" hidden="1" customWidth="1" outlineLevel="1"/>
    <col min="10" max="10" width="30.6640625" hidden="1" customWidth="1" outlineLevel="1"/>
    <col min="11" max="11" width="5.33203125" hidden="1" customWidth="1" outlineLevel="1"/>
    <col min="12" max="12" width="15.6640625" customWidth="1" collapsed="1"/>
    <col min="13" max="13" width="19.88671875" customWidth="1"/>
    <col min="14" max="14" width="18.44140625" bestFit="1" customWidth="1"/>
    <col min="15" max="15" width="13.21875" customWidth="1"/>
    <col min="16" max="16" width="12" bestFit="1" customWidth="1"/>
    <col min="17" max="17" width="11.5546875" bestFit="1" customWidth="1"/>
  </cols>
  <sheetData>
    <row r="1" spans="1:19" s="47" customFormat="1" ht="18" x14ac:dyDescent="0.35">
      <c r="A1" s="46" t="s">
        <v>31</v>
      </c>
    </row>
    <row r="2" spans="1:19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15" thickBo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97.8" customHeight="1" thickBot="1" x14ac:dyDescent="0.35">
      <c r="A4" s="26" t="s">
        <v>0</v>
      </c>
      <c r="B4" s="57" t="s">
        <v>1</v>
      </c>
      <c r="C4" s="58"/>
      <c r="D4" s="59"/>
      <c r="E4" s="27"/>
      <c r="F4" s="27" t="s">
        <v>22</v>
      </c>
      <c r="G4" s="27" t="s">
        <v>23</v>
      </c>
      <c r="H4" s="60" t="s">
        <v>2</v>
      </c>
      <c r="I4" s="61"/>
      <c r="J4" s="62"/>
      <c r="K4" s="27"/>
      <c r="L4" s="27" t="s">
        <v>24</v>
      </c>
      <c r="M4" s="27" t="s">
        <v>26</v>
      </c>
      <c r="N4" s="28" t="s">
        <v>25</v>
      </c>
      <c r="O4" s="16"/>
      <c r="P4" s="16"/>
      <c r="Q4" s="16"/>
      <c r="R4" s="16"/>
      <c r="S4" s="16"/>
    </row>
    <row r="5" spans="1:19" ht="29.4" thickBot="1" x14ac:dyDescent="0.35">
      <c r="A5" s="26"/>
      <c r="B5" s="29" t="s">
        <v>18</v>
      </c>
      <c r="C5" s="29" t="s">
        <v>19</v>
      </c>
      <c r="D5" s="30" t="s">
        <v>20</v>
      </c>
      <c r="E5" s="27"/>
      <c r="F5" s="27"/>
      <c r="G5" s="27"/>
      <c r="H5" s="29" t="s">
        <v>18</v>
      </c>
      <c r="I5" s="29" t="s">
        <v>19</v>
      </c>
      <c r="J5" s="30" t="s">
        <v>20</v>
      </c>
      <c r="K5" s="27"/>
      <c r="L5" s="27"/>
      <c r="M5" s="27"/>
      <c r="N5" s="28"/>
      <c r="O5" s="22" t="s">
        <v>21</v>
      </c>
      <c r="P5" s="16"/>
      <c r="Q5" s="16"/>
      <c r="R5" s="16"/>
      <c r="S5" s="16"/>
    </row>
    <row r="6" spans="1:19" x14ac:dyDescent="0.3">
      <c r="A6" s="31"/>
      <c r="B6" s="32"/>
      <c r="C6" s="32"/>
      <c r="D6" s="33" t="s">
        <v>3</v>
      </c>
      <c r="E6" s="33"/>
      <c r="F6" s="33"/>
      <c r="G6" s="33"/>
      <c r="H6" s="33"/>
      <c r="I6" s="33"/>
      <c r="J6" s="33" t="s">
        <v>4</v>
      </c>
      <c r="K6" s="33"/>
      <c r="L6" s="33"/>
      <c r="M6" s="33"/>
      <c r="N6" s="34"/>
      <c r="O6" s="23"/>
      <c r="P6" s="16"/>
      <c r="Q6" s="16"/>
      <c r="R6" s="16"/>
      <c r="S6" s="16"/>
    </row>
    <row r="7" spans="1:19" x14ac:dyDescent="0.3">
      <c r="A7" s="35" t="s">
        <v>5</v>
      </c>
      <c r="B7" s="36">
        <v>2528000</v>
      </c>
      <c r="C7" s="36">
        <v>1511025.6806200007</v>
      </c>
      <c r="D7" s="37">
        <v>4039025.6806200007</v>
      </c>
      <c r="E7" s="37">
        <v>0</v>
      </c>
      <c r="F7" s="37"/>
      <c r="G7" s="37"/>
      <c r="H7" s="37">
        <v>2679000</v>
      </c>
      <c r="I7" s="37">
        <v>1590289.0264359005</v>
      </c>
      <c r="J7" s="37">
        <v>4269289.0264359005</v>
      </c>
      <c r="K7" s="37">
        <v>0</v>
      </c>
      <c r="L7" s="37"/>
      <c r="M7" s="37"/>
      <c r="N7" s="38"/>
      <c r="O7" s="24">
        <v>43435</v>
      </c>
      <c r="P7" s="15" t="s">
        <v>28</v>
      </c>
      <c r="Q7" s="16"/>
      <c r="R7" s="16"/>
      <c r="S7" s="16"/>
    </row>
    <row r="8" spans="1:19" x14ac:dyDescent="0.3">
      <c r="A8" s="35" t="s">
        <v>6</v>
      </c>
      <c r="B8" s="36">
        <v>2117000</v>
      </c>
      <c r="C8" s="36">
        <v>1766280.6924242433</v>
      </c>
      <c r="D8" s="37">
        <v>3883280.6924242433</v>
      </c>
      <c r="E8" s="37">
        <v>0</v>
      </c>
      <c r="F8" s="39">
        <v>8.3060000000000009E-2</v>
      </c>
      <c r="G8" s="44">
        <v>175838.02000000002</v>
      </c>
      <c r="H8" s="37">
        <v>2314000</v>
      </c>
      <c r="I8" s="37">
        <v>1846287.8791385982</v>
      </c>
      <c r="J8" s="37">
        <v>4160287.8791385982</v>
      </c>
      <c r="K8" s="37">
        <v>0</v>
      </c>
      <c r="L8" s="39">
        <v>6.7409999999999998E-2</v>
      </c>
      <c r="M8" s="44">
        <v>155986.74</v>
      </c>
      <c r="N8" s="45">
        <v>19851.280000000028</v>
      </c>
      <c r="O8" s="24">
        <v>43466</v>
      </c>
      <c r="P8" s="17"/>
      <c r="Q8" s="17"/>
      <c r="R8" s="16"/>
      <c r="S8" s="16"/>
    </row>
    <row r="9" spans="1:19" x14ac:dyDescent="0.3">
      <c r="A9" s="35" t="s">
        <v>7</v>
      </c>
      <c r="B9" s="36">
        <v>2205000</v>
      </c>
      <c r="C9" s="36">
        <v>1322461.8068383848</v>
      </c>
      <c r="D9" s="37">
        <v>3527461.8068383848</v>
      </c>
      <c r="E9" s="37">
        <v>0</v>
      </c>
      <c r="F9" s="39">
        <v>8.2360000000000003E-2</v>
      </c>
      <c r="G9" s="44">
        <v>181603.80000000002</v>
      </c>
      <c r="H9" s="37">
        <v>1804000</v>
      </c>
      <c r="I9" s="37">
        <v>1392131.8983989004</v>
      </c>
      <c r="J9" s="37">
        <v>3196131.8983989004</v>
      </c>
      <c r="K9" s="37">
        <v>0</v>
      </c>
      <c r="L9" s="39">
        <v>9.6569999999999989E-2</v>
      </c>
      <c r="M9" s="44">
        <v>174212.27999999997</v>
      </c>
      <c r="N9" s="45">
        <v>7391.5200000000477</v>
      </c>
      <c r="O9" s="24">
        <v>43497</v>
      </c>
      <c r="P9" s="21"/>
      <c r="Q9" s="21"/>
      <c r="R9" s="16"/>
      <c r="S9" s="16"/>
    </row>
    <row r="10" spans="1:19" x14ac:dyDescent="0.3">
      <c r="A10" s="35" t="s">
        <v>8</v>
      </c>
      <c r="B10" s="36">
        <v>1853000</v>
      </c>
      <c r="C10" s="36">
        <v>1282344.4472323246</v>
      </c>
      <c r="D10" s="37">
        <v>3135344.4472323246</v>
      </c>
      <c r="E10" s="37">
        <v>0</v>
      </c>
      <c r="F10" s="39">
        <v>7.5749999999999998E-2</v>
      </c>
      <c r="G10" s="44">
        <v>140364.75</v>
      </c>
      <c r="H10" s="37">
        <v>1966000</v>
      </c>
      <c r="I10" s="37">
        <v>1360476.3518203991</v>
      </c>
      <c r="J10" s="37">
        <v>3326476.3518203991</v>
      </c>
      <c r="K10" s="37">
        <v>0</v>
      </c>
      <c r="L10" s="39">
        <v>8.1049999999999997E-2</v>
      </c>
      <c r="M10" s="44">
        <v>159344.29999999999</v>
      </c>
      <c r="N10" s="45">
        <v>-18979.549999999988</v>
      </c>
      <c r="O10" s="24">
        <v>43525</v>
      </c>
      <c r="P10" s="17"/>
      <c r="Q10" s="17"/>
      <c r="R10" s="16"/>
      <c r="S10" s="16"/>
    </row>
    <row r="11" spans="1:19" x14ac:dyDescent="0.3">
      <c r="A11" s="35" t="s">
        <v>9</v>
      </c>
      <c r="B11" s="36">
        <v>1677000</v>
      </c>
      <c r="C11" s="36">
        <v>1462583.3212828264</v>
      </c>
      <c r="D11" s="37">
        <v>3139583.3212828264</v>
      </c>
      <c r="E11" s="37">
        <v>0</v>
      </c>
      <c r="F11" s="39">
        <v>0.12487999999999999</v>
      </c>
      <c r="G11" s="44">
        <v>209423.75999999998</v>
      </c>
      <c r="H11" s="37">
        <v>1592000</v>
      </c>
      <c r="I11" s="37">
        <v>1031068.2934035985</v>
      </c>
      <c r="J11" s="37">
        <v>2623068.2934035985</v>
      </c>
      <c r="K11" s="37">
        <v>0</v>
      </c>
      <c r="L11" s="39">
        <v>8.1290000000000001E-2</v>
      </c>
      <c r="M11" s="44">
        <v>129413.68000000001</v>
      </c>
      <c r="N11" s="45">
        <v>80010.079999999973</v>
      </c>
      <c r="O11" s="24">
        <v>43556</v>
      </c>
      <c r="P11" s="17"/>
      <c r="Q11" s="17"/>
      <c r="R11" s="16"/>
      <c r="S11" s="16"/>
    </row>
    <row r="12" spans="1:19" x14ac:dyDescent="0.3">
      <c r="A12" s="35" t="s">
        <v>10</v>
      </c>
      <c r="B12" s="36">
        <v>1210000</v>
      </c>
      <c r="C12" s="36">
        <v>1707522.7638181821</v>
      </c>
      <c r="D12" s="37">
        <v>2917522.7638181821</v>
      </c>
      <c r="E12" s="37">
        <v>0</v>
      </c>
      <c r="F12" s="39">
        <v>0.13049000000000002</v>
      </c>
      <c r="G12" s="44">
        <v>157892.90000000002</v>
      </c>
      <c r="H12" s="37">
        <v>1417000</v>
      </c>
      <c r="I12" s="37">
        <v>1780812.5105015989</v>
      </c>
      <c r="J12" s="37">
        <v>3197812.5105015989</v>
      </c>
      <c r="K12" s="37">
        <v>0</v>
      </c>
      <c r="L12" s="39">
        <v>0.12859999999999999</v>
      </c>
      <c r="M12" s="44">
        <v>182226.19999999998</v>
      </c>
      <c r="N12" s="45">
        <v>-24333.299999999959</v>
      </c>
      <c r="O12" s="24">
        <v>43586</v>
      </c>
      <c r="P12" s="17"/>
      <c r="Q12" s="17"/>
      <c r="R12" s="16"/>
      <c r="S12" s="16"/>
    </row>
    <row r="13" spans="1:19" x14ac:dyDescent="0.3">
      <c r="A13" s="35" t="s">
        <v>11</v>
      </c>
      <c r="B13" s="36">
        <v>1341000</v>
      </c>
      <c r="C13" s="36">
        <v>1668897.6100707063</v>
      </c>
      <c r="D13" s="37">
        <v>3009897.6100707063</v>
      </c>
      <c r="E13" s="37">
        <v>0</v>
      </c>
      <c r="F13" s="39">
        <v>0.14771999999999999</v>
      </c>
      <c r="G13" s="44">
        <v>198092.52</v>
      </c>
      <c r="H13" s="37">
        <v>1262000</v>
      </c>
      <c r="I13" s="37">
        <v>1737877.0722999983</v>
      </c>
      <c r="J13" s="37">
        <v>2999877.0722999983</v>
      </c>
      <c r="K13" s="37">
        <v>0</v>
      </c>
      <c r="L13" s="39">
        <v>0.12444</v>
      </c>
      <c r="M13" s="44">
        <v>157043.28</v>
      </c>
      <c r="N13" s="45">
        <v>41049.239999999991</v>
      </c>
      <c r="O13" s="24">
        <v>43617</v>
      </c>
      <c r="P13" s="16"/>
      <c r="Q13" s="17"/>
      <c r="R13" s="16"/>
      <c r="S13" s="16"/>
    </row>
    <row r="14" spans="1:19" x14ac:dyDescent="0.3">
      <c r="A14" s="35" t="s">
        <v>12</v>
      </c>
      <c r="B14" s="36">
        <v>1274000</v>
      </c>
      <c r="C14" s="36">
        <v>1745851.0735454559</v>
      </c>
      <c r="D14" s="37">
        <v>3019851.0735454559</v>
      </c>
      <c r="E14" s="37">
        <v>0</v>
      </c>
      <c r="F14" s="39">
        <v>8.8540000000000008E-2</v>
      </c>
      <c r="G14" s="44">
        <v>112799.96</v>
      </c>
      <c r="H14" s="37">
        <v>1244000</v>
      </c>
      <c r="I14" s="37">
        <v>1816706.8054241985</v>
      </c>
      <c r="J14" s="37">
        <v>3060706.8054241985</v>
      </c>
      <c r="K14" s="37">
        <v>0</v>
      </c>
      <c r="L14" s="39">
        <v>0.13527</v>
      </c>
      <c r="M14" s="44">
        <v>168275.88</v>
      </c>
      <c r="N14" s="45">
        <v>-55475.92</v>
      </c>
      <c r="O14" s="24">
        <v>43647</v>
      </c>
      <c r="P14" s="17"/>
      <c r="Q14" s="17"/>
      <c r="R14" s="16"/>
      <c r="S14" s="16"/>
    </row>
    <row r="15" spans="1:19" x14ac:dyDescent="0.3">
      <c r="A15" s="35" t="s">
        <v>13</v>
      </c>
      <c r="B15" s="36">
        <v>1187000</v>
      </c>
      <c r="C15" s="36">
        <v>1672083.7394848494</v>
      </c>
      <c r="D15" s="37">
        <v>2859083.7394848494</v>
      </c>
      <c r="E15" s="37">
        <v>0</v>
      </c>
      <c r="F15" s="39">
        <v>0.10973999999999999</v>
      </c>
      <c r="G15" s="44">
        <v>130261.37999999999</v>
      </c>
      <c r="H15" s="37">
        <v>1198000</v>
      </c>
      <c r="I15" s="37">
        <v>1742844.8298800997</v>
      </c>
      <c r="J15" s="37">
        <v>2940844.8298800997</v>
      </c>
      <c r="K15" s="37">
        <v>0</v>
      </c>
      <c r="L15" s="39">
        <v>7.2109999999999994E-2</v>
      </c>
      <c r="M15" s="44">
        <v>86387.78</v>
      </c>
      <c r="N15" s="45">
        <v>43873.599999999991</v>
      </c>
      <c r="O15" s="24">
        <v>43678</v>
      </c>
      <c r="P15" s="17"/>
      <c r="Q15" s="17"/>
      <c r="R15" s="16"/>
      <c r="S15" s="16"/>
    </row>
    <row r="16" spans="1:19" x14ac:dyDescent="0.3">
      <c r="A16" s="35" t="s">
        <v>14</v>
      </c>
      <c r="B16" s="36">
        <v>1211000</v>
      </c>
      <c r="C16" s="36">
        <v>1574815.2865151521</v>
      </c>
      <c r="D16" s="37">
        <v>2785815.2865151521</v>
      </c>
      <c r="E16" s="37">
        <v>0</v>
      </c>
      <c r="F16" s="39">
        <v>0.16391999999999998</v>
      </c>
      <c r="G16" s="44">
        <v>198507.11999999997</v>
      </c>
      <c r="H16" s="37">
        <v>1186000</v>
      </c>
      <c r="I16" s="37">
        <v>1646168.5445649</v>
      </c>
      <c r="J16" s="37">
        <v>2832168.5445649</v>
      </c>
      <c r="K16" s="37">
        <v>0</v>
      </c>
      <c r="L16" s="39">
        <v>0.12934000000000001</v>
      </c>
      <c r="M16" s="44">
        <v>153397.24000000002</v>
      </c>
      <c r="N16" s="45">
        <v>45109.879999999946</v>
      </c>
      <c r="O16" s="24">
        <v>43709</v>
      </c>
      <c r="P16" s="16"/>
      <c r="Q16" s="16"/>
      <c r="R16" s="16"/>
      <c r="S16" s="16"/>
    </row>
    <row r="17" spans="1:19" x14ac:dyDescent="0.3">
      <c r="A17" s="35" t="s">
        <v>15</v>
      </c>
      <c r="B17" s="36">
        <v>1510000</v>
      </c>
      <c r="C17" s="36">
        <v>1712853.996353535</v>
      </c>
      <c r="D17" s="37">
        <v>3222853.996353535</v>
      </c>
      <c r="E17" s="37">
        <v>0</v>
      </c>
      <c r="F17" s="39">
        <v>0.11885999999999999</v>
      </c>
      <c r="G17" s="44">
        <v>179478.59999999998</v>
      </c>
      <c r="H17" s="37">
        <v>1494000</v>
      </c>
      <c r="I17" s="37">
        <v>1846678.7519854978</v>
      </c>
      <c r="J17" s="37">
        <v>3340678.7519854978</v>
      </c>
      <c r="K17" s="37">
        <v>0</v>
      </c>
      <c r="L17" s="39">
        <v>0.17877999999999999</v>
      </c>
      <c r="M17" s="44">
        <v>267097.32</v>
      </c>
      <c r="N17" s="45">
        <v>-87618.72000000003</v>
      </c>
      <c r="O17" s="24">
        <v>43739</v>
      </c>
      <c r="P17" s="16"/>
      <c r="Q17" s="16"/>
      <c r="R17" s="16"/>
      <c r="S17" s="16"/>
    </row>
    <row r="18" spans="1:19" x14ac:dyDescent="0.3">
      <c r="A18" s="35" t="s">
        <v>16</v>
      </c>
      <c r="B18" s="36">
        <v>1763000</v>
      </c>
      <c r="C18" s="36">
        <v>1800962.927606062</v>
      </c>
      <c r="D18" s="37">
        <v>3563962.927606062</v>
      </c>
      <c r="E18" s="37">
        <v>0</v>
      </c>
      <c r="F18" s="39">
        <v>0.10109</v>
      </c>
      <c r="G18" s="44">
        <v>178221.67</v>
      </c>
      <c r="H18" s="37">
        <v>1825000</v>
      </c>
      <c r="I18" s="37">
        <v>1876821.5235056989</v>
      </c>
      <c r="J18" s="37">
        <v>3701821.5235056989</v>
      </c>
      <c r="K18" s="37">
        <v>0</v>
      </c>
      <c r="L18" s="39">
        <v>0.10726999999999999</v>
      </c>
      <c r="M18" s="44">
        <v>195767.74999999997</v>
      </c>
      <c r="N18" s="45">
        <v>-17546.079999999958</v>
      </c>
      <c r="O18" s="24">
        <v>43770</v>
      </c>
      <c r="P18" s="16"/>
      <c r="Q18" s="16"/>
      <c r="R18" s="16"/>
      <c r="S18" s="16"/>
    </row>
    <row r="19" spans="1:19" ht="29.4" thickBot="1" x14ac:dyDescent="0.35">
      <c r="A19" s="40" t="s">
        <v>17</v>
      </c>
      <c r="B19" s="41">
        <v>19876000</v>
      </c>
      <c r="C19" s="41">
        <v>19227683.345791724</v>
      </c>
      <c r="D19" s="41">
        <v>39103683.34579172</v>
      </c>
      <c r="E19" s="41"/>
      <c r="F19" s="41"/>
      <c r="G19" s="41">
        <v>1862484.4799999995</v>
      </c>
      <c r="H19" s="41">
        <v>19981000</v>
      </c>
      <c r="I19" s="41">
        <v>19668163.48735939</v>
      </c>
      <c r="J19" s="41">
        <v>39649163.48735939</v>
      </c>
      <c r="K19" s="41"/>
      <c r="L19" s="41"/>
      <c r="M19" s="41">
        <v>1829152.45</v>
      </c>
      <c r="N19" s="42">
        <v>33332.030000000028</v>
      </c>
      <c r="O19" s="23"/>
      <c r="P19" s="16"/>
      <c r="Q19" s="16"/>
      <c r="R19" s="16"/>
      <c r="S19" s="16"/>
    </row>
    <row r="20" spans="1:19" x14ac:dyDescent="0.3">
      <c r="A20" s="16"/>
      <c r="B20" s="16"/>
      <c r="C20" s="16"/>
      <c r="D20" s="43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23"/>
      <c r="P20" s="16"/>
      <c r="Q20" s="16"/>
      <c r="R20" s="16"/>
      <c r="S20" s="16"/>
    </row>
    <row r="21" spans="1:19" ht="14.4" customHeight="1" x14ac:dyDescent="0.3">
      <c r="A21" s="63" t="s">
        <v>32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23"/>
      <c r="P21" s="16"/>
      <c r="Q21" s="16"/>
      <c r="R21" s="16"/>
      <c r="S21" s="16"/>
    </row>
    <row r="22" spans="1:19" x14ac:dyDescent="0.3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16"/>
      <c r="P22" s="16"/>
      <c r="Q22" s="16"/>
      <c r="R22" s="16"/>
      <c r="S22" s="16"/>
    </row>
    <row r="23" spans="1:19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16"/>
      <c r="P23" s="16"/>
      <c r="Q23" s="16"/>
      <c r="R23" s="16"/>
      <c r="S23" s="16"/>
    </row>
    <row r="24" spans="1:19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</sheetData>
  <mergeCells count="3">
    <mergeCell ref="B4:D4"/>
    <mergeCell ref="H4:J4"/>
    <mergeCell ref="A21:N2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F9AF-A62B-49F4-BDE5-A044AF283B32}">
  <dimension ref="A1:S29"/>
  <sheetViews>
    <sheetView tabSelected="1" topLeftCell="A7" zoomScale="90" zoomScaleNormal="90" workbookViewId="0">
      <selection activeCell="N26" sqref="N26"/>
    </sheetView>
  </sheetViews>
  <sheetFormatPr defaultRowHeight="14.4" outlineLevelCol="1" x14ac:dyDescent="0.3"/>
  <cols>
    <col min="1" max="1" width="40.109375" customWidth="1"/>
    <col min="2" max="2" width="21.77734375" customWidth="1"/>
    <col min="3" max="4" width="12.33203125" hidden="1" customWidth="1" outlineLevel="1"/>
    <col min="5" max="5" width="5.21875" hidden="1" customWidth="1" outlineLevel="1"/>
    <col min="6" max="6" width="18" customWidth="1" collapsed="1"/>
    <col min="7" max="7" width="13.5546875" bestFit="1" customWidth="1"/>
    <col min="8" max="8" width="20.6640625" customWidth="1"/>
    <col min="9" max="10" width="12.33203125" hidden="1" customWidth="1" outlineLevel="1"/>
    <col min="11" max="11" width="5.21875" hidden="1" customWidth="1" outlineLevel="1"/>
    <col min="12" max="12" width="19.5546875" customWidth="1" collapsed="1"/>
    <col min="13" max="13" width="13.5546875" bestFit="1" customWidth="1"/>
    <col min="14" max="14" width="18.77734375" customWidth="1"/>
    <col min="15" max="15" width="13.21875" customWidth="1"/>
    <col min="16" max="16" width="12" bestFit="1" customWidth="1"/>
    <col min="17" max="17" width="13.77734375" bestFit="1" customWidth="1"/>
    <col min="18" max="18" width="11.109375" bestFit="1" customWidth="1"/>
  </cols>
  <sheetData>
    <row r="1" spans="1:19" ht="18" x14ac:dyDescent="0.35">
      <c r="A1" s="4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47"/>
      <c r="P1" s="47"/>
      <c r="Q1" s="16"/>
      <c r="R1" s="16"/>
      <c r="S1" s="16"/>
    </row>
    <row r="2" spans="1:19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9" ht="15" thickBo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9" ht="138" customHeight="1" thickBot="1" x14ac:dyDescent="0.35">
      <c r="A4" s="2" t="s">
        <v>0</v>
      </c>
      <c r="B4" s="64" t="s">
        <v>1</v>
      </c>
      <c r="C4" s="65"/>
      <c r="D4" s="66"/>
      <c r="E4" s="14"/>
      <c r="F4" s="14" t="s">
        <v>27</v>
      </c>
      <c r="G4" s="14" t="s">
        <v>23</v>
      </c>
      <c r="H4" s="67" t="s">
        <v>2</v>
      </c>
      <c r="I4" s="68"/>
      <c r="J4" s="69"/>
      <c r="K4" s="14"/>
      <c r="L4" s="14" t="s">
        <v>27</v>
      </c>
      <c r="M4" s="14" t="s">
        <v>26</v>
      </c>
      <c r="N4" s="25" t="s">
        <v>25</v>
      </c>
      <c r="O4" s="16"/>
      <c r="P4" s="16"/>
      <c r="Q4" s="16"/>
    </row>
    <row r="5" spans="1:19" ht="29.4" thickBot="1" x14ac:dyDescent="0.35">
      <c r="A5" s="2"/>
      <c r="B5" s="10" t="s">
        <v>18</v>
      </c>
      <c r="C5" s="10" t="s">
        <v>19</v>
      </c>
      <c r="D5" s="3" t="s">
        <v>20</v>
      </c>
      <c r="E5" s="14"/>
      <c r="F5" s="14"/>
      <c r="G5" s="14"/>
      <c r="H5" s="10" t="s">
        <v>18</v>
      </c>
      <c r="I5" s="10" t="s">
        <v>19</v>
      </c>
      <c r="J5" s="3" t="s">
        <v>20</v>
      </c>
      <c r="K5" s="14"/>
      <c r="L5" s="14"/>
      <c r="M5" s="14"/>
      <c r="N5" s="25"/>
      <c r="O5" s="22" t="s">
        <v>21</v>
      </c>
      <c r="P5" s="16"/>
      <c r="Q5" s="16"/>
    </row>
    <row r="6" spans="1:19" x14ac:dyDescent="0.3">
      <c r="A6" s="4"/>
      <c r="B6" s="9"/>
      <c r="C6" s="9"/>
      <c r="D6" s="5" t="s">
        <v>3</v>
      </c>
      <c r="E6" s="5"/>
      <c r="F6" s="5"/>
      <c r="G6" s="5"/>
      <c r="H6" s="5"/>
      <c r="I6" s="5"/>
      <c r="J6" s="5" t="s">
        <v>4</v>
      </c>
      <c r="K6" s="5"/>
      <c r="L6" s="5"/>
      <c r="M6" s="5"/>
      <c r="N6" s="5"/>
      <c r="O6" s="23"/>
      <c r="P6" s="16"/>
      <c r="Q6" s="16"/>
    </row>
    <row r="7" spans="1:19" x14ac:dyDescent="0.3">
      <c r="A7" s="6" t="s">
        <v>5</v>
      </c>
      <c r="B7" s="11">
        <v>2528000</v>
      </c>
      <c r="C7" s="11">
        <v>1511025.6806200007</v>
      </c>
      <c r="D7" s="12">
        <v>4039025.6806200007</v>
      </c>
      <c r="E7" s="12">
        <v>427.37899999879301</v>
      </c>
      <c r="F7" s="12"/>
      <c r="G7" s="12"/>
      <c r="H7" s="12">
        <v>2679000</v>
      </c>
      <c r="I7" s="12">
        <v>1590289.0264359005</v>
      </c>
      <c r="J7" s="12">
        <v>4269289.0264359005</v>
      </c>
      <c r="K7" s="12">
        <v>-154.08131700009108</v>
      </c>
      <c r="L7" s="12"/>
      <c r="M7" s="12"/>
      <c r="N7" s="12"/>
      <c r="O7" s="24">
        <v>43435</v>
      </c>
      <c r="P7" s="15" t="s">
        <v>28</v>
      </c>
      <c r="Q7" s="16"/>
    </row>
    <row r="8" spans="1:19" x14ac:dyDescent="0.3">
      <c r="A8" s="6" t="s">
        <v>6</v>
      </c>
      <c r="B8" s="11">
        <v>2117000</v>
      </c>
      <c r="C8" s="11">
        <v>1766280.6924242433</v>
      </c>
      <c r="D8" s="12">
        <v>3883280.6924242433</v>
      </c>
      <c r="E8" s="12">
        <v>286.65799999982119</v>
      </c>
      <c r="F8" s="18">
        <v>8.2360000000000003E-2</v>
      </c>
      <c r="G8" s="52">
        <v>174356.12</v>
      </c>
      <c r="H8" s="12">
        <v>2314000</v>
      </c>
      <c r="I8" s="12">
        <v>1846287.8791385982</v>
      </c>
      <c r="J8" s="12">
        <v>4160287.8791385982</v>
      </c>
      <c r="K8" s="18">
        <v>-256.57683200016618</v>
      </c>
      <c r="L8" s="18">
        <v>8.2360000000000003E-2</v>
      </c>
      <c r="M8" s="52">
        <v>190581.04</v>
      </c>
      <c r="N8" s="52">
        <v>-16224.920000000013</v>
      </c>
      <c r="O8" s="24">
        <v>43466</v>
      </c>
      <c r="P8" s="17"/>
      <c r="Q8" s="16"/>
    </row>
    <row r="9" spans="1:19" x14ac:dyDescent="0.3">
      <c r="A9" s="6" t="s">
        <v>7</v>
      </c>
      <c r="B9" s="11">
        <v>2205000</v>
      </c>
      <c r="C9" s="11">
        <v>1322461.8068383848</v>
      </c>
      <c r="D9" s="12">
        <v>3527461.8068383848</v>
      </c>
      <c r="E9" s="12">
        <v>-145.47899999842048</v>
      </c>
      <c r="F9" s="18">
        <v>7.5749999999999998E-2</v>
      </c>
      <c r="G9" s="52">
        <v>167028.75</v>
      </c>
      <c r="H9" s="12">
        <v>1804000</v>
      </c>
      <c r="I9" s="12">
        <v>1392131.8983989004</v>
      </c>
      <c r="J9" s="12">
        <v>3196131.8983989004</v>
      </c>
      <c r="K9" s="18">
        <v>419.6242749998346</v>
      </c>
      <c r="L9" s="18">
        <v>7.5749999999999998E-2</v>
      </c>
      <c r="M9" s="52">
        <v>136653</v>
      </c>
      <c r="N9" s="52">
        <v>30375.75</v>
      </c>
      <c r="O9" s="24">
        <v>43497</v>
      </c>
      <c r="P9" s="21"/>
      <c r="Q9" s="16"/>
    </row>
    <row r="10" spans="1:19" x14ac:dyDescent="0.3">
      <c r="A10" s="6" t="s">
        <v>8</v>
      </c>
      <c r="B10" s="11">
        <v>1853000</v>
      </c>
      <c r="C10" s="11">
        <v>1282344.4472323246</v>
      </c>
      <c r="D10" s="12">
        <v>3135344.4472323246</v>
      </c>
      <c r="E10" s="12">
        <v>465.21900000050664</v>
      </c>
      <c r="F10" s="18">
        <v>0.12487999999999999</v>
      </c>
      <c r="G10" s="52">
        <v>231402.63999999998</v>
      </c>
      <c r="H10" s="12">
        <v>1966000</v>
      </c>
      <c r="I10" s="12">
        <v>1360476.3518203991</v>
      </c>
      <c r="J10" s="12">
        <v>3326476.3518203991</v>
      </c>
      <c r="K10" s="18">
        <v>196.0610350035131</v>
      </c>
      <c r="L10" s="18">
        <v>0.12487999999999999</v>
      </c>
      <c r="M10" s="52">
        <v>245514.08</v>
      </c>
      <c r="N10" s="52">
        <v>-14111.440000000002</v>
      </c>
      <c r="O10" s="24">
        <v>43525</v>
      </c>
      <c r="P10" s="17"/>
      <c r="Q10" s="16"/>
    </row>
    <row r="11" spans="1:19" x14ac:dyDescent="0.3">
      <c r="A11" s="6" t="s">
        <v>9</v>
      </c>
      <c r="B11" s="11">
        <v>1677000</v>
      </c>
      <c r="C11" s="11">
        <v>1462583.3212828264</v>
      </c>
      <c r="D11" s="12">
        <v>3139583.3212828264</v>
      </c>
      <c r="E11" s="12">
        <v>-99.484999999403954</v>
      </c>
      <c r="F11" s="18">
        <v>0.13049000000000002</v>
      </c>
      <c r="G11" s="52">
        <v>218831.73000000004</v>
      </c>
      <c r="H11" s="12">
        <v>1592000</v>
      </c>
      <c r="I11" s="12">
        <v>1031068.2934035985</v>
      </c>
      <c r="J11" s="12">
        <v>2623068.2934035985</v>
      </c>
      <c r="K11" s="18">
        <v>270.61405999958515</v>
      </c>
      <c r="L11" s="18">
        <v>0.13049000000000002</v>
      </c>
      <c r="M11" s="52">
        <v>207740.08000000005</v>
      </c>
      <c r="N11" s="52">
        <v>11091.649999999994</v>
      </c>
      <c r="O11" s="24">
        <v>43556</v>
      </c>
      <c r="P11" s="17"/>
      <c r="Q11" s="16"/>
    </row>
    <row r="12" spans="1:19" x14ac:dyDescent="0.3">
      <c r="A12" s="6" t="s">
        <v>10</v>
      </c>
      <c r="B12" s="11">
        <v>1210000</v>
      </c>
      <c r="C12" s="11">
        <v>1707522.7638181821</v>
      </c>
      <c r="D12" s="12">
        <v>2917522.7638181821</v>
      </c>
      <c r="E12" s="12">
        <v>114.50899999961257</v>
      </c>
      <c r="F12" s="18">
        <v>0.14771999999999999</v>
      </c>
      <c r="G12" s="52">
        <v>178741.19999999998</v>
      </c>
      <c r="H12" s="12">
        <v>1417000</v>
      </c>
      <c r="I12" s="12">
        <v>1780812.5105015989</v>
      </c>
      <c r="J12" s="12">
        <v>3197812.5105015989</v>
      </c>
      <c r="K12" s="18">
        <v>-218.96845700033009</v>
      </c>
      <c r="L12" s="18">
        <v>0.14771999999999999</v>
      </c>
      <c r="M12" s="52">
        <v>209319.24</v>
      </c>
      <c r="N12" s="52">
        <v>-30578.040000000008</v>
      </c>
      <c r="O12" s="24">
        <v>43586</v>
      </c>
      <c r="P12" s="17"/>
      <c r="Q12" s="16"/>
    </row>
    <row r="13" spans="1:19" x14ac:dyDescent="0.3">
      <c r="A13" s="6" t="s">
        <v>11</v>
      </c>
      <c r="B13" s="11">
        <v>1341000</v>
      </c>
      <c r="C13" s="11">
        <v>1668897.6100707063</v>
      </c>
      <c r="D13" s="12">
        <v>3009897.6100707063</v>
      </c>
      <c r="E13" s="12">
        <v>370.26000000163913</v>
      </c>
      <c r="F13" s="18">
        <v>8.8540000000000008E-2</v>
      </c>
      <c r="G13" s="52">
        <v>118732.14000000001</v>
      </c>
      <c r="H13" s="12">
        <v>1262000</v>
      </c>
      <c r="I13" s="12">
        <v>1737877.0722999983</v>
      </c>
      <c r="J13" s="12">
        <v>2999877.0722999983</v>
      </c>
      <c r="K13" s="18">
        <v>238.64211199618876</v>
      </c>
      <c r="L13" s="18">
        <v>8.8540000000000008E-2</v>
      </c>
      <c r="M13" s="52">
        <v>111737.48000000001</v>
      </c>
      <c r="N13" s="52">
        <v>6994.6600000000035</v>
      </c>
      <c r="O13" s="24">
        <v>43617</v>
      </c>
      <c r="P13" s="16"/>
      <c r="Q13" s="16"/>
    </row>
    <row r="14" spans="1:19" x14ac:dyDescent="0.3">
      <c r="A14" s="6" t="s">
        <v>12</v>
      </c>
      <c r="B14" s="11">
        <v>1274000</v>
      </c>
      <c r="C14" s="11">
        <v>1745851.0735454559</v>
      </c>
      <c r="D14" s="12">
        <v>3019851.0735454559</v>
      </c>
      <c r="E14" s="12">
        <v>126.19399999827147</v>
      </c>
      <c r="F14" s="18">
        <v>0.10973999999999999</v>
      </c>
      <c r="G14" s="52">
        <v>139808.75999999998</v>
      </c>
      <c r="H14" s="12">
        <v>1244000</v>
      </c>
      <c r="I14" s="12">
        <v>1816706.8054241985</v>
      </c>
      <c r="J14" s="12">
        <v>3060706.8054241985</v>
      </c>
      <c r="K14" s="18">
        <v>220.17473300173879</v>
      </c>
      <c r="L14" s="18">
        <v>0.10973999999999999</v>
      </c>
      <c r="M14" s="52">
        <v>136516.56</v>
      </c>
      <c r="N14" s="52">
        <v>3292.1999999999825</v>
      </c>
      <c r="O14" s="24">
        <v>43647</v>
      </c>
      <c r="P14" s="17"/>
      <c r="Q14" s="16"/>
    </row>
    <row r="15" spans="1:19" x14ac:dyDescent="0.3">
      <c r="A15" s="6" t="s">
        <v>13</v>
      </c>
      <c r="B15" s="11">
        <v>1187000</v>
      </c>
      <c r="C15" s="11">
        <v>1672083.7394848494</v>
      </c>
      <c r="D15" s="12">
        <v>2859083.7394848494</v>
      </c>
      <c r="E15" s="12">
        <v>-474.72199999913573</v>
      </c>
      <c r="F15" s="18">
        <v>0.16391999999999998</v>
      </c>
      <c r="G15" s="52">
        <v>194573.03999999998</v>
      </c>
      <c r="H15" s="12">
        <v>1198000</v>
      </c>
      <c r="I15" s="12">
        <v>1742844.8298800997</v>
      </c>
      <c r="J15" s="12">
        <v>2940844.8298800997</v>
      </c>
      <c r="K15" s="18">
        <v>236.44326700083911</v>
      </c>
      <c r="L15" s="18">
        <v>0.16391999999999998</v>
      </c>
      <c r="M15" s="52">
        <v>196376.15999999997</v>
      </c>
      <c r="N15" s="52">
        <v>-1803.1199999999953</v>
      </c>
      <c r="O15" s="24">
        <v>43678</v>
      </c>
      <c r="P15" s="17"/>
      <c r="Q15" s="16"/>
    </row>
    <row r="16" spans="1:19" x14ac:dyDescent="0.3">
      <c r="A16" s="6" t="s">
        <v>14</v>
      </c>
      <c r="B16" s="11">
        <v>1211000</v>
      </c>
      <c r="C16" s="11">
        <v>1574815.2865151521</v>
      </c>
      <c r="D16" s="12">
        <v>2785815.2865151521</v>
      </c>
      <c r="E16" s="12">
        <v>137.91300000064075</v>
      </c>
      <c r="F16" s="18">
        <v>0.11885999999999999</v>
      </c>
      <c r="G16" s="52">
        <v>143939.46</v>
      </c>
      <c r="H16" s="12">
        <v>1186000</v>
      </c>
      <c r="I16" s="12">
        <v>1646168.5445649</v>
      </c>
      <c r="J16" s="12">
        <v>2832168.5445649</v>
      </c>
      <c r="K16" s="18">
        <v>229.72846300154924</v>
      </c>
      <c r="L16" s="18">
        <v>0.11885999999999999</v>
      </c>
      <c r="M16" s="52">
        <v>140967.96</v>
      </c>
      <c r="N16" s="52">
        <v>2971.5</v>
      </c>
      <c r="O16" s="24">
        <v>43709</v>
      </c>
      <c r="P16" s="16"/>
      <c r="Q16" s="16"/>
    </row>
    <row r="17" spans="1:19" x14ac:dyDescent="0.3">
      <c r="A17" s="6" t="s">
        <v>15</v>
      </c>
      <c r="B17" s="11">
        <v>1510000</v>
      </c>
      <c r="C17" s="11">
        <v>1712853.996353535</v>
      </c>
      <c r="D17" s="12">
        <v>3222853.996353535</v>
      </c>
      <c r="E17" s="12">
        <v>-157.66499999910593</v>
      </c>
      <c r="F17" s="18">
        <v>0.10109</v>
      </c>
      <c r="G17" s="52">
        <v>152645.9</v>
      </c>
      <c r="H17" s="12">
        <v>1494000</v>
      </c>
      <c r="I17" s="12">
        <v>1846678.7519854978</v>
      </c>
      <c r="J17" s="12">
        <v>3340678.7519854978</v>
      </c>
      <c r="K17" s="18">
        <v>14.401512000709772</v>
      </c>
      <c r="L17" s="18">
        <v>0.10109</v>
      </c>
      <c r="M17" s="52">
        <v>151028.46</v>
      </c>
      <c r="N17" s="52">
        <v>1617.4400000000023</v>
      </c>
      <c r="O17" s="24">
        <v>43739</v>
      </c>
      <c r="P17" s="16"/>
      <c r="Q17" s="16"/>
    </row>
    <row r="18" spans="1:19" x14ac:dyDescent="0.3">
      <c r="A18" s="6" t="s">
        <v>16</v>
      </c>
      <c r="B18" s="11">
        <v>1763000</v>
      </c>
      <c r="C18" s="11">
        <v>1800962.927606062</v>
      </c>
      <c r="D18" s="12">
        <v>3563962.927606062</v>
      </c>
      <c r="E18" s="12">
        <v>-211.58200000040233</v>
      </c>
      <c r="F18" s="18">
        <v>9.0659999999999991E-2</v>
      </c>
      <c r="G18" s="52">
        <v>159833.57999999999</v>
      </c>
      <c r="H18" s="12">
        <v>1825000</v>
      </c>
      <c r="I18" s="12">
        <v>1876821.5235056989</v>
      </c>
      <c r="J18" s="12">
        <v>3701821.5235056989</v>
      </c>
      <c r="K18" s="18">
        <v>-123.17566699907184</v>
      </c>
      <c r="L18" s="18">
        <v>9.0659999999999991E-2</v>
      </c>
      <c r="M18" s="52">
        <v>165454.49999999997</v>
      </c>
      <c r="N18" s="52">
        <v>-5620.9199999999837</v>
      </c>
      <c r="O18" s="24">
        <v>43770</v>
      </c>
      <c r="P18" s="16"/>
      <c r="Q18" s="16"/>
    </row>
    <row r="19" spans="1:19" ht="28.8" thickBot="1" x14ac:dyDescent="0.35">
      <c r="A19" s="7" t="s">
        <v>17</v>
      </c>
      <c r="B19" s="13">
        <v>19876000</v>
      </c>
      <c r="C19" s="13">
        <v>19227683.345791724</v>
      </c>
      <c r="D19" s="13">
        <v>39103683.34579172</v>
      </c>
      <c r="E19" s="13"/>
      <c r="F19" s="13"/>
      <c r="G19" s="13">
        <v>1879893.32</v>
      </c>
      <c r="H19" s="13">
        <v>19981000</v>
      </c>
      <c r="I19" s="13">
        <v>19668163.48735939</v>
      </c>
      <c r="J19" s="13">
        <v>39649163.48735939</v>
      </c>
      <c r="K19" s="13"/>
      <c r="L19" s="13"/>
      <c r="M19" s="13">
        <v>1891888.56</v>
      </c>
      <c r="N19" s="13">
        <v>-11995.24000000002</v>
      </c>
      <c r="O19" s="23"/>
      <c r="P19" s="16"/>
      <c r="Q19" s="16"/>
    </row>
    <row r="20" spans="1:19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9"/>
      <c r="N20" s="53"/>
      <c r="O20" s="56"/>
      <c r="P20" s="16"/>
      <c r="Q20" s="55"/>
      <c r="R20" s="8"/>
    </row>
    <row r="21" spans="1:19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9" t="s">
        <v>34</v>
      </c>
      <c r="N21" s="53">
        <f>-ROUND(N19,-3)</f>
        <v>12000</v>
      </c>
      <c r="O21" s="23"/>
      <c r="P21" s="16"/>
      <c r="Q21" s="55"/>
      <c r="R21" s="8"/>
    </row>
    <row r="22" spans="1:19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9" t="s">
        <v>33</v>
      </c>
      <c r="N22" s="48">
        <f>ROUND('Table 1'!N19,-3)</f>
        <v>33000</v>
      </c>
      <c r="O22" s="43"/>
      <c r="P22" s="16"/>
      <c r="Q22" s="55"/>
      <c r="R22" s="55"/>
      <c r="S22" s="8"/>
    </row>
    <row r="23" spans="1:19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0" t="s">
        <v>35</v>
      </c>
      <c r="N23" s="49">
        <f>SUM(N21:N22)</f>
        <v>45000</v>
      </c>
      <c r="O23" s="16"/>
      <c r="P23" s="16"/>
      <c r="Q23" s="16"/>
    </row>
    <row r="24" spans="1:19" ht="15" thickTop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9" ht="14.4" customHeight="1" x14ac:dyDescent="0.3">
      <c r="A25" s="63" t="s">
        <v>29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16"/>
      <c r="P25" s="16"/>
      <c r="Q25" s="16"/>
    </row>
    <row r="26" spans="1:19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Q26" s="16"/>
    </row>
    <row r="27" spans="1:19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Q27" s="16"/>
    </row>
    <row r="28" spans="1:19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Q28" s="16"/>
    </row>
    <row r="29" spans="1:19" x14ac:dyDescent="0.3">
      <c r="L29" s="1"/>
      <c r="M29" s="54"/>
    </row>
  </sheetData>
  <mergeCells count="3">
    <mergeCell ref="B4:D4"/>
    <mergeCell ref="H4:J4"/>
    <mergeCell ref="A25:N2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Stapleford, Brittany</dc:creator>
  <cp:lastModifiedBy>Stapleford, Brittany</cp:lastModifiedBy>
  <dcterms:created xsi:type="dcterms:W3CDTF">2020-10-22T16:36:17Z</dcterms:created>
  <dcterms:modified xsi:type="dcterms:W3CDTF">2020-10-26T17:18:20Z</dcterms:modified>
</cp:coreProperties>
</file>