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dade\Documents\"/>
    </mc:Choice>
  </mc:AlternateContent>
  <bookViews>
    <workbookView xWindow="0" yWindow="0" windowWidth="20520" windowHeight="94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5" i="1" l="1"/>
  <c r="O45" i="1"/>
  <c r="N45" i="1"/>
  <c r="M45" i="1"/>
  <c r="K45" i="1"/>
  <c r="M44" i="1"/>
  <c r="L44" i="1"/>
  <c r="L45" i="1" s="1"/>
  <c r="Q43" i="1"/>
  <c r="Q42" i="1"/>
  <c r="G42" i="1"/>
  <c r="F42" i="1"/>
  <c r="C42" i="1"/>
  <c r="B42" i="1"/>
  <c r="Q41" i="1"/>
  <c r="Q45" i="1" s="1"/>
  <c r="Q40" i="1"/>
  <c r="D39" i="1"/>
  <c r="D42" i="1" s="1"/>
  <c r="E38" i="1"/>
  <c r="E42" i="1" s="1"/>
  <c r="B38" i="1"/>
  <c r="P27" i="1"/>
  <c r="O27" i="1"/>
  <c r="N27" i="1"/>
  <c r="M27" i="1"/>
  <c r="L27" i="1"/>
  <c r="K27" i="1"/>
  <c r="G26" i="1"/>
  <c r="F26" i="1"/>
  <c r="E26" i="1"/>
  <c r="D26" i="1"/>
  <c r="C26" i="1"/>
  <c r="B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27" i="1" s="1"/>
  <c r="Q10" i="1"/>
</calcChain>
</file>

<file path=xl/comments1.xml><?xml version="1.0" encoding="utf-8"?>
<comments xmlns="http://schemas.openxmlformats.org/spreadsheetml/2006/main">
  <authors>
    <author>Lori Filion</author>
  </authors>
  <commentList>
    <comment ref="D39" authorId="0" shapeId="0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This may be an error. Looks like Dec accrual posted x 2 in error.</t>
        </r>
      </text>
    </comment>
  </commentList>
</comments>
</file>

<file path=xl/sharedStrings.xml><?xml version="1.0" encoding="utf-8"?>
<sst xmlns="http://schemas.openxmlformats.org/spreadsheetml/2006/main" count="102" uniqueCount="51">
  <si>
    <t>2014-2017 Qualifying Generation Projects</t>
  </si>
  <si>
    <t>Index Energy ACA.12.0012</t>
  </si>
  <si>
    <t>Sum of Cost Code Act Cost TTD</t>
  </si>
  <si>
    <t>Cost Element</t>
  </si>
  <si>
    <t>Index Energy Expansion - ACA.12.0012</t>
  </si>
  <si>
    <t>WS Job Number</t>
  </si>
  <si>
    <t>1 labour</t>
  </si>
  <si>
    <t>2 Materials</t>
  </si>
  <si>
    <t>3 Veh</t>
  </si>
  <si>
    <t>4 Purchases</t>
  </si>
  <si>
    <t>5 Subcon</t>
  </si>
  <si>
    <t>9 Other</t>
  </si>
  <si>
    <t>Grand Total</t>
  </si>
  <si>
    <t>Job #</t>
  </si>
  <si>
    <t>Total Cost</t>
  </si>
  <si>
    <t>2018 Calcs</t>
  </si>
  <si>
    <t>2017 Calcs</t>
  </si>
  <si>
    <t>2016 Calcs</t>
  </si>
  <si>
    <t>2015 Calcs</t>
  </si>
  <si>
    <t>2014 Calcs</t>
  </si>
  <si>
    <t>Notes</t>
  </si>
  <si>
    <t>1725.13.134</t>
  </si>
  <si>
    <t>In Service 2014</t>
  </si>
  <si>
    <t>1725.13.134A</t>
  </si>
  <si>
    <t>1730.12.108</t>
  </si>
  <si>
    <t>1730.12.108A</t>
  </si>
  <si>
    <t>1731.12.103</t>
  </si>
  <si>
    <t>1732.12.107</t>
  </si>
  <si>
    <t>1830.13.221</t>
  </si>
  <si>
    <t>1835.12.122</t>
  </si>
  <si>
    <t>1830.15.123</t>
  </si>
  <si>
    <t>1837.13.129</t>
  </si>
  <si>
    <t>1845.12.122</t>
  </si>
  <si>
    <t>1847.12.149</t>
  </si>
  <si>
    <t>1851.12.124</t>
  </si>
  <si>
    <t>1855.12.110</t>
  </si>
  <si>
    <t>1856.12.114</t>
  </si>
  <si>
    <t>In Service 2015</t>
  </si>
  <si>
    <t>5020.12.622A</t>
  </si>
  <si>
    <t>Cost division 1830 - qualifies for 2017</t>
  </si>
  <si>
    <t>5020.12.622</t>
  </si>
  <si>
    <t>Total</t>
  </si>
  <si>
    <t>Micro Grid Project - ACA.14.0139</t>
  </si>
  <si>
    <t>Micro Grid ACA.14.0139</t>
  </si>
  <si>
    <t>1980.14.109</t>
  </si>
  <si>
    <t>This job qualifies for 2016 (2014-2016 Costs)</t>
  </si>
  <si>
    <t>1980.14.109A</t>
  </si>
  <si>
    <t>OPUS Invoice accrual corrected in 2017</t>
  </si>
  <si>
    <t>1980.14.109B</t>
  </si>
  <si>
    <t>1980.15.126</t>
  </si>
  <si>
    <t>Summary of Index Energy Expansion and  Micro Grid.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</si>
</sst>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Segoe U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ill="1" applyBorder="1"/>
    <xf numFmtId="4" fontId="0" fillId="0" borderId="0" xfId="0" applyNumberFormat="1" applyFill="1" applyBorder="1"/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0" borderId="0" xfId="0" applyFont="1" applyFill="1" applyBorder="1"/>
    <xf numFmtId="4" fontId="1" fillId="0" borderId="0" xfId="0" applyNumberFormat="1" applyFont="1" applyFill="1" applyBorder="1"/>
    <xf numFmtId="0" fontId="0" fillId="2" borderId="4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4" fontId="0" fillId="0" borderId="0" xfId="0" applyNumberFormat="1"/>
    <xf numFmtId="0" fontId="3" fillId="2" borderId="0" xfId="0" applyFont="1" applyFill="1"/>
    <xf numFmtId="0" fontId="0" fillId="2" borderId="0" xfId="0" applyFill="1"/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0" fillId="0" borderId="9" xfId="0" applyBorder="1" applyAlignment="1">
      <alignment vertical="center"/>
    </xf>
    <xf numFmtId="40" fontId="0" fillId="0" borderId="9" xfId="0" applyNumberFormat="1" applyBorder="1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vertical="center"/>
    </xf>
    <xf numFmtId="40" fontId="0" fillId="0" borderId="10" xfId="0" applyNumberFormat="1" applyBorder="1" applyAlignment="1">
      <alignment vertical="center"/>
    </xf>
    <xf numFmtId="4" fontId="0" fillId="0" borderId="0" xfId="0" applyNumberFormat="1" applyFill="1"/>
    <xf numFmtId="0" fontId="0" fillId="0" borderId="0" xfId="0" applyFill="1"/>
    <xf numFmtId="0" fontId="1" fillId="0" borderId="0" xfId="0" applyFont="1"/>
    <xf numFmtId="4" fontId="1" fillId="3" borderId="10" xfId="0" applyNumberFormat="1" applyFont="1" applyFill="1" applyBorder="1"/>
    <xf numFmtId="4" fontId="1" fillId="0" borderId="2" xfId="0" applyNumberFormat="1" applyFont="1" applyBorder="1"/>
    <xf numFmtId="4" fontId="0" fillId="0" borderId="2" xfId="0" applyNumberFormat="1" applyBorder="1"/>
    <xf numFmtId="0" fontId="0" fillId="0" borderId="0" xfId="0" applyAlignment="1">
      <alignment vertical="center"/>
    </xf>
    <xf numFmtId="40" fontId="1" fillId="0" borderId="0" xfId="0" applyNumberFormat="1" applyFont="1" applyAlignment="1">
      <alignment vertical="center"/>
    </xf>
    <xf numFmtId="40" fontId="1" fillId="3" borderId="10" xfId="0" applyNumberFormat="1" applyFont="1" applyFill="1" applyBorder="1" applyAlignment="1">
      <alignment vertical="center"/>
    </xf>
    <xf numFmtId="40" fontId="0" fillId="0" borderId="0" xfId="0" applyNumberFormat="1"/>
    <xf numFmtId="0" fontId="0" fillId="0" borderId="0" xfId="0" applyBorder="1"/>
    <xf numFmtId="0" fontId="0" fillId="4" borderId="10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4" fontId="0" fillId="0" borderId="10" xfId="0" applyNumberFormat="1" applyBorder="1" applyAlignment="1">
      <alignment vertical="center"/>
    </xf>
    <xf numFmtId="4" fontId="0" fillId="0" borderId="10" xfId="0" applyNumberFormat="1" applyBorder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Q45"/>
  <sheetViews>
    <sheetView tabSelected="1" topLeftCell="A4" workbookViewId="0">
      <selection activeCell="D5" sqref="D5"/>
    </sheetView>
  </sheetViews>
  <sheetFormatPr defaultRowHeight="14.25" x14ac:dyDescent="0.45"/>
  <cols>
    <col min="1" max="1" width="14.73046875" customWidth="1"/>
    <col min="2" max="7" width="10.265625" customWidth="1"/>
    <col min="8" max="8" width="40.1328125" bestFit="1" customWidth="1"/>
    <col min="10" max="10" width="25.19921875" customWidth="1"/>
    <col min="11" max="16" width="13.265625" customWidth="1"/>
    <col min="17" max="17" width="17.73046875" customWidth="1"/>
  </cols>
  <sheetData>
    <row r="3" spans="1:17" ht="15.75" x14ac:dyDescent="0.5">
      <c r="A3" s="1" t="s">
        <v>0</v>
      </c>
      <c r="B3" s="1"/>
      <c r="C3" s="1"/>
      <c r="D3" s="1"/>
      <c r="E3" s="1"/>
      <c r="F3" s="1"/>
      <c r="G3" s="1"/>
      <c r="H3" s="1"/>
    </row>
    <row r="4" spans="1:17" x14ac:dyDescent="0.45">
      <c r="A4" s="2"/>
      <c r="B4" s="3"/>
      <c r="C4" s="3"/>
      <c r="D4" s="3"/>
      <c r="E4" s="3"/>
      <c r="F4" s="3"/>
      <c r="G4" s="3"/>
      <c r="H4" s="3"/>
    </row>
    <row r="5" spans="1:17" x14ac:dyDescent="0.45">
      <c r="A5" s="2" t="s">
        <v>50</v>
      </c>
      <c r="B5" s="3"/>
      <c r="C5" s="3"/>
      <c r="D5" s="3"/>
      <c r="E5" s="3"/>
      <c r="F5" s="3"/>
      <c r="G5" s="3"/>
      <c r="H5" s="3"/>
      <c r="J5" s="4" t="s">
        <v>1</v>
      </c>
      <c r="K5" s="5"/>
      <c r="L5" s="5"/>
      <c r="M5" s="5"/>
      <c r="N5" s="5"/>
      <c r="O5" s="5"/>
      <c r="P5" s="5"/>
      <c r="Q5" s="6"/>
    </row>
    <row r="6" spans="1:17" x14ac:dyDescent="0.45">
      <c r="A6" s="7"/>
      <c r="B6" s="8"/>
      <c r="C6" s="8"/>
      <c r="D6" s="8"/>
      <c r="E6" s="8"/>
      <c r="F6" s="8"/>
      <c r="G6" s="8"/>
      <c r="H6" s="3"/>
      <c r="J6" s="9"/>
      <c r="K6" s="10"/>
      <c r="L6" s="10"/>
      <c r="M6" s="10"/>
      <c r="N6" s="10"/>
      <c r="O6" s="10"/>
      <c r="P6" s="10"/>
      <c r="Q6" s="11"/>
    </row>
    <row r="7" spans="1:17" x14ac:dyDescent="0.45">
      <c r="B7" s="12"/>
      <c r="C7" s="12"/>
      <c r="D7" s="12"/>
      <c r="E7" s="12"/>
      <c r="F7" s="12"/>
      <c r="G7" s="12"/>
      <c r="H7" s="12"/>
      <c r="J7" s="9" t="s">
        <v>2</v>
      </c>
      <c r="K7" s="10" t="s">
        <v>3</v>
      </c>
      <c r="L7" s="10"/>
      <c r="M7" s="10"/>
      <c r="N7" s="10"/>
      <c r="O7" s="10"/>
      <c r="P7" s="10"/>
      <c r="Q7" s="11"/>
    </row>
    <row r="8" spans="1:17" x14ac:dyDescent="0.45">
      <c r="A8" s="13" t="s">
        <v>4</v>
      </c>
      <c r="B8" s="14"/>
      <c r="C8" s="14"/>
      <c r="D8" s="14"/>
      <c r="E8" s="14"/>
      <c r="F8" s="14"/>
      <c r="G8" s="14"/>
      <c r="H8" s="14"/>
      <c r="J8" s="15" t="s">
        <v>5</v>
      </c>
      <c r="K8" s="16" t="s">
        <v>6</v>
      </c>
      <c r="L8" s="16" t="s">
        <v>7</v>
      </c>
      <c r="M8" s="16" t="s">
        <v>8</v>
      </c>
      <c r="N8" s="16" t="s">
        <v>9</v>
      </c>
      <c r="O8" s="16" t="s">
        <v>10</v>
      </c>
      <c r="P8" s="16" t="s">
        <v>11</v>
      </c>
      <c r="Q8" s="17" t="s">
        <v>12</v>
      </c>
    </row>
    <row r="9" spans="1:17" x14ac:dyDescent="0.45">
      <c r="A9" s="18" t="s">
        <v>13</v>
      </c>
      <c r="B9" s="19" t="s">
        <v>14</v>
      </c>
      <c r="C9" s="19" t="s">
        <v>15</v>
      </c>
      <c r="D9" s="19" t="s">
        <v>16</v>
      </c>
      <c r="E9" s="19" t="s">
        <v>17</v>
      </c>
      <c r="F9" s="20" t="s">
        <v>18</v>
      </c>
      <c r="G9" s="20" t="s">
        <v>19</v>
      </c>
      <c r="H9" s="21" t="s">
        <v>20</v>
      </c>
      <c r="J9" s="22"/>
      <c r="K9" s="23"/>
      <c r="L9" s="23"/>
      <c r="M9" s="23"/>
      <c r="N9" s="23"/>
      <c r="O9" s="23"/>
      <c r="P9" s="23"/>
      <c r="Q9" s="23"/>
    </row>
    <row r="10" spans="1:17" x14ac:dyDescent="0.45">
      <c r="A10" t="s">
        <v>21</v>
      </c>
      <c r="B10" s="12">
        <v>132728.63</v>
      </c>
      <c r="C10" s="12">
        <v>0</v>
      </c>
      <c r="D10" s="12">
        <v>0</v>
      </c>
      <c r="E10" s="12">
        <v>0</v>
      </c>
      <c r="F10" s="12">
        <v>0</v>
      </c>
      <c r="G10" s="12">
        <v>132728.63</v>
      </c>
      <c r="H10" s="24" t="s">
        <v>22</v>
      </c>
      <c r="J10" s="25" t="s">
        <v>21</v>
      </c>
      <c r="K10" s="26">
        <v>57292.689999999951</v>
      </c>
      <c r="L10" s="26">
        <v>34875.97</v>
      </c>
      <c r="M10" s="26">
        <v>8791.5</v>
      </c>
      <c r="N10" s="26">
        <v>787.66</v>
      </c>
      <c r="O10" s="26">
        <v>30980.809999999998</v>
      </c>
      <c r="P10" s="26"/>
      <c r="Q10" s="26">
        <f t="shared" ref="Q10:Q25" si="0">SUM(K10:P10)</f>
        <v>132728.62999999995</v>
      </c>
    </row>
    <row r="11" spans="1:17" x14ac:dyDescent="0.45">
      <c r="A11" t="s">
        <v>23</v>
      </c>
      <c r="B11" s="12">
        <v>12016.66</v>
      </c>
      <c r="C11" s="12">
        <v>0</v>
      </c>
      <c r="D11" s="12">
        <v>0</v>
      </c>
      <c r="E11" s="12">
        <v>0</v>
      </c>
      <c r="F11" s="12">
        <v>0</v>
      </c>
      <c r="G11" s="12">
        <v>12016.66</v>
      </c>
      <c r="H11" s="24" t="s">
        <v>22</v>
      </c>
      <c r="J11" s="25" t="s">
        <v>23</v>
      </c>
      <c r="K11" s="26">
        <v>6449.19</v>
      </c>
      <c r="L11" s="26">
        <v>4185.9699999999993</v>
      </c>
      <c r="M11" s="26">
        <v>1016.5</v>
      </c>
      <c r="N11" s="26">
        <v>365</v>
      </c>
      <c r="O11" s="26"/>
      <c r="P11" s="26"/>
      <c r="Q11" s="26">
        <f t="shared" si="0"/>
        <v>12016.66</v>
      </c>
    </row>
    <row r="12" spans="1:17" x14ac:dyDescent="0.45">
      <c r="A12" t="s">
        <v>24</v>
      </c>
      <c r="B12" s="12">
        <v>69608.75</v>
      </c>
      <c r="C12" s="12">
        <v>0</v>
      </c>
      <c r="D12" s="12">
        <v>0</v>
      </c>
      <c r="E12" s="12">
        <v>0</v>
      </c>
      <c r="F12" s="12">
        <v>0</v>
      </c>
      <c r="G12" s="12">
        <v>69608.75</v>
      </c>
      <c r="H12" s="24" t="s">
        <v>22</v>
      </c>
      <c r="J12" s="25" t="s">
        <v>24</v>
      </c>
      <c r="K12" s="26">
        <v>42554.109999999993</v>
      </c>
      <c r="L12" s="26">
        <v>15161.98</v>
      </c>
      <c r="M12" s="26">
        <v>11569.5</v>
      </c>
      <c r="N12" s="26">
        <v>23.16</v>
      </c>
      <c r="O12" s="26">
        <v>300</v>
      </c>
      <c r="P12" s="26"/>
      <c r="Q12" s="26">
        <f t="shared" si="0"/>
        <v>69608.75</v>
      </c>
    </row>
    <row r="13" spans="1:17" x14ac:dyDescent="0.45">
      <c r="A13" t="s">
        <v>25</v>
      </c>
      <c r="B13" s="12">
        <v>-25990.78</v>
      </c>
      <c r="C13" s="12">
        <v>0</v>
      </c>
      <c r="D13" s="12">
        <v>0</v>
      </c>
      <c r="E13" s="12">
        <v>0</v>
      </c>
      <c r="F13" s="12">
        <v>0</v>
      </c>
      <c r="G13" s="12">
        <v>-25990.78</v>
      </c>
      <c r="H13" s="24" t="s">
        <v>22</v>
      </c>
      <c r="J13" s="25" t="s">
        <v>25</v>
      </c>
      <c r="K13" s="26">
        <v>6314.7900000000009</v>
      </c>
      <c r="L13" s="26">
        <v>-33598.57</v>
      </c>
      <c r="M13" s="26">
        <v>1293</v>
      </c>
      <c r="N13" s="26"/>
      <c r="O13" s="26"/>
      <c r="P13" s="26"/>
      <c r="Q13" s="26">
        <f t="shared" si="0"/>
        <v>-25990.78</v>
      </c>
    </row>
    <row r="14" spans="1:17" x14ac:dyDescent="0.45">
      <c r="A14" t="s">
        <v>26</v>
      </c>
      <c r="B14" s="12">
        <v>42957.33</v>
      </c>
      <c r="C14" s="12">
        <v>0</v>
      </c>
      <c r="D14" s="12">
        <v>0</v>
      </c>
      <c r="E14" s="12">
        <v>0</v>
      </c>
      <c r="F14" s="12">
        <v>0</v>
      </c>
      <c r="G14" s="12">
        <v>42957.33</v>
      </c>
      <c r="H14" s="24" t="s">
        <v>22</v>
      </c>
      <c r="J14" s="25" t="s">
        <v>26</v>
      </c>
      <c r="K14" s="26">
        <v>8671.0300000000025</v>
      </c>
      <c r="L14" s="26">
        <v>32225.330400000003</v>
      </c>
      <c r="M14" s="26">
        <v>2013.75</v>
      </c>
      <c r="N14" s="26">
        <v>47.22</v>
      </c>
      <c r="O14" s="26"/>
      <c r="P14" s="26"/>
      <c r="Q14" s="26">
        <f t="shared" si="0"/>
        <v>42957.330400000006</v>
      </c>
    </row>
    <row r="15" spans="1:17" x14ac:dyDescent="0.45">
      <c r="A15" t="s">
        <v>27</v>
      </c>
      <c r="B15" s="12">
        <v>26696.080000000002</v>
      </c>
      <c r="C15" s="12">
        <v>0</v>
      </c>
      <c r="D15" s="12">
        <v>0</v>
      </c>
      <c r="E15" s="12">
        <v>0</v>
      </c>
      <c r="F15" s="12">
        <v>0</v>
      </c>
      <c r="G15" s="12">
        <v>26696.080000000002</v>
      </c>
      <c r="H15" s="24" t="s">
        <v>22</v>
      </c>
      <c r="J15" s="25" t="s">
        <v>27</v>
      </c>
      <c r="K15" s="26">
        <v>3204.2299999999996</v>
      </c>
      <c r="L15" s="26">
        <v>22770.349999999991</v>
      </c>
      <c r="M15" s="26">
        <v>721.5</v>
      </c>
      <c r="N15" s="26"/>
      <c r="O15" s="26"/>
      <c r="P15" s="26"/>
      <c r="Q15" s="26">
        <f t="shared" si="0"/>
        <v>26696.079999999991</v>
      </c>
    </row>
    <row r="16" spans="1:17" x14ac:dyDescent="0.45">
      <c r="A16" t="s">
        <v>28</v>
      </c>
      <c r="B16" s="12">
        <v>1347.58</v>
      </c>
      <c r="C16" s="12">
        <v>0</v>
      </c>
      <c r="D16" s="12">
        <v>0</v>
      </c>
      <c r="E16" s="12">
        <v>0</v>
      </c>
      <c r="F16" s="12">
        <v>0</v>
      </c>
      <c r="G16" s="12">
        <v>1347.58</v>
      </c>
      <c r="H16" s="24" t="s">
        <v>22</v>
      </c>
      <c r="J16" s="25" t="s">
        <v>28</v>
      </c>
      <c r="K16" s="26"/>
      <c r="L16" s="26">
        <v>1347.5802999999999</v>
      </c>
      <c r="M16" s="26"/>
      <c r="N16" s="26"/>
      <c r="O16" s="26"/>
      <c r="P16" s="26"/>
      <c r="Q16" s="26">
        <f t="shared" si="0"/>
        <v>1347.5802999999999</v>
      </c>
    </row>
    <row r="17" spans="1:17" x14ac:dyDescent="0.45">
      <c r="A17" t="s">
        <v>29</v>
      </c>
      <c r="B17" s="12">
        <v>31901.34</v>
      </c>
      <c r="C17" s="12">
        <v>0</v>
      </c>
      <c r="D17" s="12">
        <v>0</v>
      </c>
      <c r="E17" s="12">
        <v>0</v>
      </c>
      <c r="F17" s="12">
        <v>0</v>
      </c>
      <c r="G17" s="12">
        <v>31901.34</v>
      </c>
      <c r="H17" s="24" t="s">
        <v>22</v>
      </c>
      <c r="J17" s="25" t="s">
        <v>30</v>
      </c>
      <c r="K17" s="26">
        <v>4134.2999999999993</v>
      </c>
      <c r="L17" s="26">
        <v>1081.44</v>
      </c>
      <c r="M17" s="26">
        <v>682.75</v>
      </c>
      <c r="N17" s="26">
        <v>1543.25</v>
      </c>
      <c r="O17" s="26"/>
      <c r="P17" s="26"/>
      <c r="Q17" s="26">
        <f t="shared" si="0"/>
        <v>7441.74</v>
      </c>
    </row>
    <row r="18" spans="1:17" x14ac:dyDescent="0.45">
      <c r="A18" t="s">
        <v>31</v>
      </c>
      <c r="B18" s="27">
        <v>20467.080000000002</v>
      </c>
      <c r="C18" s="27">
        <v>0</v>
      </c>
      <c r="D18" s="12">
        <v>0</v>
      </c>
      <c r="E18" s="12">
        <v>0</v>
      </c>
      <c r="F18" s="12">
        <v>0</v>
      </c>
      <c r="G18" s="12">
        <v>20467.080000000002</v>
      </c>
      <c r="H18" s="24" t="s">
        <v>22</v>
      </c>
      <c r="J18" s="25" t="s">
        <v>29</v>
      </c>
      <c r="K18" s="26">
        <v>22826.540000000008</v>
      </c>
      <c r="L18" s="26">
        <v>3435.938200000001</v>
      </c>
      <c r="M18" s="26">
        <v>5628.5</v>
      </c>
      <c r="N18" s="26">
        <v>10.37</v>
      </c>
      <c r="O18" s="26"/>
      <c r="P18" s="26"/>
      <c r="Q18" s="26">
        <f t="shared" si="0"/>
        <v>31901.348200000008</v>
      </c>
    </row>
    <row r="19" spans="1:17" x14ac:dyDescent="0.45">
      <c r="A19" t="s">
        <v>32</v>
      </c>
      <c r="B19" s="12">
        <v>15526.53</v>
      </c>
      <c r="C19" s="12">
        <v>0</v>
      </c>
      <c r="D19" s="12">
        <v>0</v>
      </c>
      <c r="E19" s="12">
        <v>0</v>
      </c>
      <c r="F19" s="12">
        <v>0</v>
      </c>
      <c r="G19" s="12">
        <v>15526.53</v>
      </c>
      <c r="H19" s="24" t="s">
        <v>22</v>
      </c>
      <c r="J19" s="25" t="s">
        <v>31</v>
      </c>
      <c r="K19" s="26">
        <v>4552.6499999999996</v>
      </c>
      <c r="L19" s="26">
        <v>14986.430000000002</v>
      </c>
      <c r="M19" s="26">
        <v>928</v>
      </c>
      <c r="N19" s="26"/>
      <c r="O19" s="26"/>
      <c r="P19" s="26"/>
      <c r="Q19" s="26">
        <f t="shared" si="0"/>
        <v>20467.080000000002</v>
      </c>
    </row>
    <row r="20" spans="1:17" x14ac:dyDescent="0.45">
      <c r="A20" t="s">
        <v>33</v>
      </c>
      <c r="B20" s="12">
        <v>2114.9899999999998</v>
      </c>
      <c r="C20" s="12">
        <v>0</v>
      </c>
      <c r="D20" s="12">
        <v>0</v>
      </c>
      <c r="E20" s="12">
        <v>0</v>
      </c>
      <c r="F20" s="12">
        <v>0</v>
      </c>
      <c r="G20" s="12">
        <v>2114.9899999999998</v>
      </c>
      <c r="H20" s="24" t="s">
        <v>22</v>
      </c>
      <c r="J20" s="25" t="s">
        <v>32</v>
      </c>
      <c r="K20" s="26">
        <v>9428.130000000001</v>
      </c>
      <c r="L20" s="26">
        <v>2584.4</v>
      </c>
      <c r="M20" s="26">
        <v>1748</v>
      </c>
      <c r="N20" s="26">
        <v>1241</v>
      </c>
      <c r="O20" s="26">
        <v>525</v>
      </c>
      <c r="P20" s="26"/>
      <c r="Q20" s="26">
        <f t="shared" si="0"/>
        <v>15526.53</v>
      </c>
    </row>
    <row r="21" spans="1:17" x14ac:dyDescent="0.45">
      <c r="A21" t="s">
        <v>34</v>
      </c>
      <c r="B21" s="12">
        <v>9240.64</v>
      </c>
      <c r="C21" s="12">
        <v>0</v>
      </c>
      <c r="D21" s="12">
        <v>0</v>
      </c>
      <c r="E21" s="12">
        <v>0</v>
      </c>
      <c r="F21" s="12">
        <v>0</v>
      </c>
      <c r="G21" s="12">
        <v>9240.64</v>
      </c>
      <c r="H21" s="24" t="s">
        <v>22</v>
      </c>
      <c r="J21" s="25" t="s">
        <v>33</v>
      </c>
      <c r="K21" s="26">
        <v>2099.5499999999997</v>
      </c>
      <c r="L21" s="26"/>
      <c r="M21" s="26">
        <v>10.5</v>
      </c>
      <c r="N21" s="26"/>
      <c r="O21" s="26">
        <v>4.9400000000000004</v>
      </c>
      <c r="P21" s="26"/>
      <c r="Q21" s="26">
        <f t="shared" si="0"/>
        <v>2114.9899999999998</v>
      </c>
    </row>
    <row r="22" spans="1:17" x14ac:dyDescent="0.45">
      <c r="A22" t="s">
        <v>35</v>
      </c>
      <c r="B22" s="12">
        <v>219.65</v>
      </c>
      <c r="C22" s="12">
        <v>0</v>
      </c>
      <c r="D22" s="12">
        <v>0</v>
      </c>
      <c r="E22" s="12">
        <v>0</v>
      </c>
      <c r="F22" s="12">
        <v>0</v>
      </c>
      <c r="G22" s="12">
        <v>219.65</v>
      </c>
      <c r="H22" s="24" t="s">
        <v>22</v>
      </c>
      <c r="J22" s="25" t="s">
        <v>34</v>
      </c>
      <c r="K22" s="26">
        <v>4584.9799999999996</v>
      </c>
      <c r="L22" s="26">
        <v>4445.6499999999996</v>
      </c>
      <c r="M22" s="26">
        <v>210</v>
      </c>
      <c r="N22" s="26"/>
      <c r="O22" s="26"/>
      <c r="P22" s="26"/>
      <c r="Q22" s="26">
        <f t="shared" si="0"/>
        <v>9240.6299999999992</v>
      </c>
    </row>
    <row r="23" spans="1:17" x14ac:dyDescent="0.45">
      <c r="A23" t="s">
        <v>36</v>
      </c>
      <c r="B23" s="12">
        <v>63.49</v>
      </c>
      <c r="C23" s="12">
        <v>0</v>
      </c>
      <c r="D23" s="12">
        <v>0</v>
      </c>
      <c r="E23" s="12">
        <v>0</v>
      </c>
      <c r="F23" s="12">
        <v>0</v>
      </c>
      <c r="G23" s="12">
        <v>63.49</v>
      </c>
      <c r="H23" s="24" t="s">
        <v>22</v>
      </c>
      <c r="J23" s="25" t="s">
        <v>35</v>
      </c>
      <c r="K23" s="26"/>
      <c r="L23" s="26">
        <v>219.65799999999967</v>
      </c>
      <c r="M23" s="26"/>
      <c r="N23" s="26"/>
      <c r="O23" s="26"/>
      <c r="P23" s="26"/>
      <c r="Q23" s="26">
        <f t="shared" si="0"/>
        <v>219.65799999999967</v>
      </c>
    </row>
    <row r="24" spans="1:17" x14ac:dyDescent="0.45">
      <c r="A24" s="28" t="s">
        <v>30</v>
      </c>
      <c r="B24" s="27">
        <v>7441.75</v>
      </c>
      <c r="C24" s="27">
        <v>0</v>
      </c>
      <c r="D24" s="12">
        <v>0</v>
      </c>
      <c r="E24" s="12">
        <v>0</v>
      </c>
      <c r="F24" s="12">
        <v>7441.75</v>
      </c>
      <c r="G24" s="12">
        <v>0</v>
      </c>
      <c r="H24" s="12" t="s">
        <v>37</v>
      </c>
      <c r="J24" s="25" t="s">
        <v>35</v>
      </c>
      <c r="K24" s="26"/>
      <c r="L24" s="26">
        <v>63.49</v>
      </c>
      <c r="M24" s="26"/>
      <c r="N24" s="26"/>
      <c r="O24" s="26"/>
      <c r="P24" s="26"/>
      <c r="Q24" s="26">
        <f t="shared" si="0"/>
        <v>63.49</v>
      </c>
    </row>
    <row r="25" spans="1:17" x14ac:dyDescent="0.45">
      <c r="A25" s="28" t="s">
        <v>38</v>
      </c>
      <c r="B25" s="27">
        <v>9512.4599999999991</v>
      </c>
      <c r="C25" s="27">
        <v>0</v>
      </c>
      <c r="D25" s="27">
        <v>9512.4599999999991</v>
      </c>
      <c r="E25" s="12">
        <v>0</v>
      </c>
      <c r="F25" s="12">
        <v>0</v>
      </c>
      <c r="G25" s="12">
        <v>0</v>
      </c>
      <c r="H25" s="12" t="s">
        <v>39</v>
      </c>
      <c r="J25" s="25" t="s">
        <v>40</v>
      </c>
      <c r="K25" s="26">
        <v>9512.4599999999991</v>
      </c>
      <c r="L25" s="26">
        <v>1.3642420526593924E-12</v>
      </c>
      <c r="M25" s="26">
        <v>0</v>
      </c>
      <c r="N25" s="26"/>
      <c r="O25" s="26"/>
      <c r="P25" s="26"/>
      <c r="Q25" s="26">
        <f t="shared" si="0"/>
        <v>9512.4600000000009</v>
      </c>
    </row>
    <row r="26" spans="1:17" x14ac:dyDescent="0.45">
      <c r="A26" s="29" t="s">
        <v>41</v>
      </c>
      <c r="B26" s="30">
        <f t="shared" ref="B26:G26" si="1">SUM(B10:B25)</f>
        <v>355852.18000000011</v>
      </c>
      <c r="C26" s="31">
        <f t="shared" si="1"/>
        <v>0</v>
      </c>
      <c r="D26" s="31">
        <f t="shared" si="1"/>
        <v>9512.4599999999991</v>
      </c>
      <c r="E26" s="31">
        <f t="shared" si="1"/>
        <v>0</v>
      </c>
      <c r="F26" s="31">
        <f t="shared" si="1"/>
        <v>7441.75</v>
      </c>
      <c r="G26" s="31">
        <f t="shared" si="1"/>
        <v>338897.97000000009</v>
      </c>
      <c r="H26" s="32"/>
    </row>
    <row r="27" spans="1:17" x14ac:dyDescent="0.45">
      <c r="A27" s="2"/>
      <c r="B27" s="3"/>
      <c r="C27" s="3"/>
      <c r="D27" s="3"/>
      <c r="E27" s="3"/>
      <c r="F27" s="3"/>
      <c r="G27" s="3"/>
      <c r="H27" s="3"/>
      <c r="J27" s="33"/>
      <c r="K27" s="34">
        <f t="shared" ref="K27:Q27" si="2">SUM(K9:K25)</f>
        <v>181624.64999999994</v>
      </c>
      <c r="L27" s="34">
        <f t="shared" si="2"/>
        <v>103785.61689999999</v>
      </c>
      <c r="M27" s="34">
        <f t="shared" si="2"/>
        <v>34613.5</v>
      </c>
      <c r="N27" s="34">
        <f t="shared" si="2"/>
        <v>4017.66</v>
      </c>
      <c r="O27" s="34">
        <f t="shared" si="2"/>
        <v>31810.749999999996</v>
      </c>
      <c r="P27" s="34">
        <f t="shared" si="2"/>
        <v>0</v>
      </c>
      <c r="Q27" s="35">
        <f t="shared" si="2"/>
        <v>355852.17690000002</v>
      </c>
    </row>
    <row r="28" spans="1:17" x14ac:dyDescent="0.45">
      <c r="A28" s="7"/>
      <c r="B28" s="8"/>
      <c r="C28" s="8"/>
      <c r="D28" s="8"/>
      <c r="E28" s="8"/>
      <c r="F28" s="8"/>
      <c r="G28" s="8"/>
      <c r="H28" s="8"/>
    </row>
    <row r="29" spans="1:17" x14ac:dyDescent="0.45">
      <c r="A29" s="2"/>
      <c r="B29" s="3"/>
      <c r="C29" s="3"/>
      <c r="D29" s="3"/>
      <c r="E29" s="3"/>
      <c r="F29" s="3"/>
      <c r="G29" s="3"/>
      <c r="H29" s="3"/>
      <c r="Q29" s="12"/>
    </row>
    <row r="30" spans="1:17" x14ac:dyDescent="0.45">
      <c r="B30" s="12"/>
      <c r="C30" s="12"/>
      <c r="D30" s="12"/>
      <c r="E30" s="12"/>
      <c r="F30" s="12"/>
      <c r="G30" s="12"/>
      <c r="H30" s="12"/>
      <c r="Q30" s="36"/>
    </row>
    <row r="31" spans="1:17" x14ac:dyDescent="0.45">
      <c r="B31" s="12"/>
      <c r="C31" s="12"/>
      <c r="D31" s="12"/>
      <c r="E31" s="12"/>
      <c r="F31" s="12"/>
      <c r="G31" s="12"/>
      <c r="H31" s="12"/>
    </row>
    <row r="33" spans="1:17" x14ac:dyDescent="0.45">
      <c r="J33" s="37"/>
      <c r="K33" s="37"/>
      <c r="L33" s="37"/>
      <c r="M33" s="37"/>
      <c r="N33" s="37"/>
      <c r="O33" s="37"/>
      <c r="P33" s="37"/>
      <c r="Q33" s="37"/>
    </row>
    <row r="36" spans="1:17" x14ac:dyDescent="0.45">
      <c r="A36" s="13" t="s">
        <v>42</v>
      </c>
      <c r="B36" s="14"/>
      <c r="C36" s="14"/>
      <c r="D36" s="14"/>
      <c r="E36" s="14"/>
      <c r="F36" s="14"/>
      <c r="G36" s="14"/>
      <c r="H36" s="14"/>
      <c r="J36" s="38" t="s">
        <v>43</v>
      </c>
      <c r="K36" s="39"/>
      <c r="L36" s="39"/>
      <c r="M36" s="39"/>
      <c r="N36" s="39"/>
      <c r="O36" s="39"/>
      <c r="P36" s="39"/>
      <c r="Q36" s="39"/>
    </row>
    <row r="37" spans="1:17" x14ac:dyDescent="0.45">
      <c r="A37" s="18" t="s">
        <v>13</v>
      </c>
      <c r="B37" s="19" t="s">
        <v>14</v>
      </c>
      <c r="C37" s="19" t="s">
        <v>15</v>
      </c>
      <c r="D37" s="19" t="s">
        <v>16</v>
      </c>
      <c r="E37" s="19" t="s">
        <v>17</v>
      </c>
      <c r="F37" s="20" t="s">
        <v>18</v>
      </c>
      <c r="G37" s="20" t="s">
        <v>19</v>
      </c>
      <c r="H37" s="21" t="s">
        <v>20</v>
      </c>
      <c r="J37" s="39"/>
      <c r="K37" s="39"/>
      <c r="L37" s="39"/>
      <c r="M37" s="39"/>
      <c r="N37" s="39"/>
      <c r="O37" s="39"/>
      <c r="P37" s="39"/>
      <c r="Q37" s="39"/>
    </row>
    <row r="38" spans="1:17" x14ac:dyDescent="0.45">
      <c r="A38" s="28" t="s">
        <v>44</v>
      </c>
      <c r="B38" s="27">
        <f>27000+237193.09+215038</f>
        <v>479231.08999999997</v>
      </c>
      <c r="C38" s="27">
        <v>0</v>
      </c>
      <c r="D38" s="27">
        <v>0</v>
      </c>
      <c r="E38" s="12">
        <f>B38</f>
        <v>479231.08999999997</v>
      </c>
      <c r="F38" s="12">
        <v>0</v>
      </c>
      <c r="G38" s="12">
        <v>0</v>
      </c>
      <c r="H38" s="12" t="s">
        <v>45</v>
      </c>
      <c r="J38" s="39" t="s">
        <v>2</v>
      </c>
      <c r="K38" s="39" t="s">
        <v>3</v>
      </c>
      <c r="L38" s="39"/>
      <c r="M38" s="39"/>
      <c r="N38" s="39"/>
      <c r="O38" s="39"/>
      <c r="P38" s="39"/>
      <c r="Q38" s="39"/>
    </row>
    <row r="39" spans="1:17" x14ac:dyDescent="0.45">
      <c r="A39" s="28" t="s">
        <v>46</v>
      </c>
      <c r="B39" s="27">
        <v>0</v>
      </c>
      <c r="C39" s="27">
        <v>0</v>
      </c>
      <c r="D39" s="27">
        <f>88815.2-88815.2</f>
        <v>0</v>
      </c>
      <c r="E39" s="12">
        <v>0</v>
      </c>
      <c r="F39" s="12">
        <v>0</v>
      </c>
      <c r="G39" s="12">
        <v>0</v>
      </c>
      <c r="H39" s="12" t="s">
        <v>47</v>
      </c>
      <c r="J39" s="39" t="s">
        <v>5</v>
      </c>
      <c r="K39" s="40" t="s">
        <v>6</v>
      </c>
      <c r="L39" s="40" t="s">
        <v>7</v>
      </c>
      <c r="M39" s="40" t="s">
        <v>8</v>
      </c>
      <c r="N39" s="40" t="s">
        <v>9</v>
      </c>
      <c r="O39" s="40" t="s">
        <v>10</v>
      </c>
      <c r="P39" s="40" t="s">
        <v>11</v>
      </c>
      <c r="Q39" s="40" t="s">
        <v>12</v>
      </c>
    </row>
    <row r="40" spans="1:17" x14ac:dyDescent="0.45">
      <c r="A40" s="28" t="s">
        <v>48</v>
      </c>
      <c r="B40" s="27">
        <v>-50000</v>
      </c>
      <c r="C40" s="27"/>
      <c r="D40" s="27"/>
      <c r="E40" s="12">
        <v>-50000</v>
      </c>
      <c r="F40" s="12"/>
      <c r="G40" s="12"/>
      <c r="H40" s="12"/>
      <c r="J40" s="41" t="s">
        <v>44</v>
      </c>
      <c r="K40" s="42">
        <v>12102.639999999996</v>
      </c>
      <c r="L40" s="42"/>
      <c r="M40" s="42"/>
      <c r="N40" s="42">
        <v>467128.45</v>
      </c>
      <c r="O40" s="42">
        <v>0</v>
      </c>
      <c r="P40" s="42"/>
      <c r="Q40" s="43">
        <f>SUM(K40:P40)</f>
        <v>479231.09</v>
      </c>
    </row>
    <row r="41" spans="1:17" x14ac:dyDescent="0.45">
      <c r="A41" s="28" t="s">
        <v>49</v>
      </c>
      <c r="B41" s="27">
        <v>0</v>
      </c>
      <c r="C41" s="27">
        <v>0</v>
      </c>
      <c r="D41" s="27">
        <v>0</v>
      </c>
      <c r="E41" s="12">
        <v>0</v>
      </c>
      <c r="F41" s="12">
        <v>0</v>
      </c>
      <c r="G41" s="12">
        <v>0</v>
      </c>
      <c r="H41" s="12"/>
      <c r="J41" s="41" t="s">
        <v>46</v>
      </c>
      <c r="K41" s="42">
        <v>0</v>
      </c>
      <c r="L41" s="42">
        <v>0</v>
      </c>
      <c r="M41" s="42">
        <v>0</v>
      </c>
      <c r="N41" s="42">
        <v>0</v>
      </c>
      <c r="O41" s="42"/>
      <c r="P41" s="42"/>
      <c r="Q41" s="43">
        <f t="shared" ref="Q41:Q43" si="3">SUM(K41:P41)</f>
        <v>0</v>
      </c>
    </row>
    <row r="42" spans="1:17" x14ac:dyDescent="0.45">
      <c r="A42" s="29" t="s">
        <v>41</v>
      </c>
      <c r="B42" s="30">
        <f>SUM(B38:B41)</f>
        <v>429231.08999999997</v>
      </c>
      <c r="C42" s="31">
        <f>SUM(C38:C41)</f>
        <v>0</v>
      </c>
      <c r="D42" s="31">
        <f>SUM(D38:D41)</f>
        <v>0</v>
      </c>
      <c r="E42" s="31">
        <f>SUM(E38:E41)</f>
        <v>429231.08999999997</v>
      </c>
      <c r="F42" s="31">
        <f t="shared" ref="F42:G42" si="4">F38</f>
        <v>0</v>
      </c>
      <c r="G42" s="31">
        <f t="shared" si="4"/>
        <v>0</v>
      </c>
      <c r="H42" s="32"/>
      <c r="J42" s="41" t="s">
        <v>48</v>
      </c>
      <c r="K42" s="42"/>
      <c r="L42" s="42"/>
      <c r="M42" s="42"/>
      <c r="N42" s="42">
        <v>-50000</v>
      </c>
      <c r="O42" s="42"/>
      <c r="P42" s="42"/>
      <c r="Q42" s="43">
        <f t="shared" si="3"/>
        <v>-50000</v>
      </c>
    </row>
    <row r="43" spans="1:17" x14ac:dyDescent="0.45">
      <c r="J43" s="41" t="s">
        <v>49</v>
      </c>
      <c r="K43" s="42"/>
      <c r="L43" s="42"/>
      <c r="M43" s="42"/>
      <c r="N43" s="42"/>
      <c r="O43" s="42"/>
      <c r="P43" s="42"/>
      <c r="Q43" s="43">
        <f t="shared" si="3"/>
        <v>0</v>
      </c>
    </row>
    <row r="44" spans="1:17" x14ac:dyDescent="0.45">
      <c r="K44" s="12"/>
      <c r="L44" s="12">
        <f t="shared" ref="L44:M44" si="5">SUM(L40:L43)</f>
        <v>0</v>
      </c>
      <c r="M44" s="12">
        <f t="shared" si="5"/>
        <v>0</v>
      </c>
    </row>
    <row r="45" spans="1:17" x14ac:dyDescent="0.45">
      <c r="K45" s="44">
        <f>SUM(K40:K44)</f>
        <v>12102.639999999996</v>
      </c>
      <c r="L45" s="44">
        <f t="shared" ref="L45:P45" si="6">SUM(L40:L44)</f>
        <v>0</v>
      </c>
      <c r="M45" s="44">
        <f t="shared" si="6"/>
        <v>0</v>
      </c>
      <c r="N45" s="44">
        <f t="shared" si="6"/>
        <v>417128.45</v>
      </c>
      <c r="O45" s="44">
        <f t="shared" si="6"/>
        <v>0</v>
      </c>
      <c r="P45" s="44">
        <f t="shared" si="6"/>
        <v>0</v>
      </c>
      <c r="Q45" s="30">
        <f>SUM(Q40:Q44)</f>
        <v>429231.09</v>
      </c>
    </row>
  </sheetData>
  <mergeCells count="1">
    <mergeCell ref="A3:H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Dade</dc:creator>
  <cp:lastModifiedBy>Christine Dade</cp:lastModifiedBy>
  <dcterms:created xsi:type="dcterms:W3CDTF">2020-10-27T18:08:09Z</dcterms:created>
  <dcterms:modified xsi:type="dcterms:W3CDTF">2020-10-27T18:09:44Z</dcterms:modified>
</cp:coreProperties>
</file>