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rv1\users\Regulatory\OEB\2021 COS\09.  Interrogatories\Interrogatories Submitted\"/>
    </mc:Choice>
  </mc:AlternateContent>
  <bookViews>
    <workbookView xWindow="0" yWindow="0" windowWidth="13728" windowHeight="11352"/>
  </bookViews>
  <sheets>
    <sheet name="Sheet1" sheetId="1" r:id="rId1"/>
  </sheets>
  <calcPr calcId="162913" calcMode="autoNoTable" iterate="1" iterateCount="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1" l="1"/>
  <c r="G41" i="1" l="1"/>
  <c r="F41" i="1"/>
  <c r="E41" i="1"/>
  <c r="D41" i="1"/>
  <c r="C41" i="1"/>
  <c r="G36" i="1"/>
  <c r="F36" i="1"/>
  <c r="E36" i="1"/>
  <c r="D36" i="1"/>
  <c r="C36" i="1"/>
  <c r="G31" i="1"/>
  <c r="F31" i="1"/>
  <c r="E31" i="1"/>
  <c r="D31" i="1"/>
  <c r="C31" i="1"/>
  <c r="G24" i="1"/>
  <c r="F24" i="1"/>
  <c r="E24" i="1"/>
  <c r="D24" i="1"/>
  <c r="C24" i="1"/>
  <c r="G15" i="1"/>
  <c r="G38" i="1" s="1"/>
  <c r="G40" i="1" s="1"/>
  <c r="F15" i="1"/>
  <c r="F38" i="1" s="1"/>
  <c r="F40" i="1" s="1"/>
  <c r="E15" i="1"/>
  <c r="E38" i="1" s="1"/>
  <c r="E40" i="1" s="1"/>
  <c r="D15" i="1"/>
  <c r="D38" i="1" s="1"/>
  <c r="D40" i="1" s="1"/>
  <c r="G13" i="1"/>
  <c r="G42" i="1" s="1"/>
  <c r="F13" i="1"/>
  <c r="F42" i="1" s="1"/>
  <c r="E13" i="1"/>
  <c r="E42" i="1" s="1"/>
  <c r="D13" i="1"/>
  <c r="D42" i="1" s="1"/>
  <c r="C13" i="1"/>
  <c r="C15" i="1" s="1"/>
  <c r="C40" i="1" s="1"/>
  <c r="C42" i="1" l="1"/>
</calcChain>
</file>

<file path=xl/sharedStrings.xml><?xml version="1.0" encoding="utf-8"?>
<sst xmlns="http://schemas.openxmlformats.org/spreadsheetml/2006/main" count="60" uniqueCount="45">
  <si>
    <t>Projects</t>
  </si>
  <si>
    <t>Driver</t>
  </si>
  <si>
    <t>System Access</t>
  </si>
  <si>
    <t>Technical Service Layouts</t>
  </si>
  <si>
    <t>Customer Services</t>
  </si>
  <si>
    <t>Subdivisions</t>
  </si>
  <si>
    <t>Renewable Generation</t>
  </si>
  <si>
    <t>Wye-Delta Service Upgrades</t>
  </si>
  <si>
    <t>Municipally Driven Projects</t>
  </si>
  <si>
    <t>Municipally Driven</t>
  </si>
  <si>
    <t>Make Ready work</t>
  </si>
  <si>
    <t>Other 3rd Party Driven</t>
  </si>
  <si>
    <t>Metering</t>
  </si>
  <si>
    <t>Mandated Service Obligations</t>
  </si>
  <si>
    <t>Sub-Total</t>
  </si>
  <si>
    <t>Contributed Capital</t>
  </si>
  <si>
    <t>Total</t>
  </si>
  <si>
    <t>System Renewal</t>
  </si>
  <si>
    <t>Pole Replacements</t>
  </si>
  <si>
    <t>End of Life Assets</t>
  </si>
  <si>
    <t>Poletrans Replacement Program</t>
  </si>
  <si>
    <t>Obsolete Equipment</t>
  </si>
  <si>
    <t>Porcelain Insulator Replacement Program</t>
  </si>
  <si>
    <t>Transformer Replacement Program</t>
  </si>
  <si>
    <t>Pole Line Rebuild Program</t>
  </si>
  <si>
    <t>Substation Equipment</t>
  </si>
  <si>
    <t>Distribution Equipment Renewal</t>
  </si>
  <si>
    <t>System Service</t>
  </si>
  <si>
    <t>Feeder Improvements</t>
  </si>
  <si>
    <t>Capacity Upgrades</t>
  </si>
  <si>
    <t>Voltage Conversion</t>
  </si>
  <si>
    <t>Substation Upgrades</t>
  </si>
  <si>
    <t>Automated Switches &amp; SCADA Integration</t>
  </si>
  <si>
    <t>Reliability</t>
  </si>
  <si>
    <t>Arrestor Program</t>
  </si>
  <si>
    <t>Safety</t>
  </si>
  <si>
    <t>General Plant</t>
  </si>
  <si>
    <t>Equipment &amp; Tools</t>
  </si>
  <si>
    <t>Software &amp; Systems</t>
  </si>
  <si>
    <t>Building Equipment</t>
  </si>
  <si>
    <t>Miscellaneous</t>
  </si>
  <si>
    <t>Total NET</t>
  </si>
  <si>
    <t>Total Gross</t>
  </si>
  <si>
    <r>
      <t xml:space="preserve">Less Renewable Generation Facility Assets and Other Non-Rate-Regulated Utility Assets </t>
    </r>
    <r>
      <rPr>
        <b/>
        <i/>
        <sz val="11"/>
        <color rgb="FFFF0000"/>
        <rFont val="Garamond"/>
        <family val="1"/>
      </rPr>
      <t>(input as negative)</t>
    </r>
  </si>
  <si>
    <t>Project Sheet Cross Reference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</si>
</sst>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;\(#,##0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b/>
      <i/>
      <sz val="11"/>
      <color rgb="FFFF0000"/>
      <name val="Garamond"/>
      <family val="1"/>
    </font>
    <font>
      <b/>
      <i/>
      <sz val="11"/>
      <name val="Garamond"/>
      <family val="1"/>
    </font>
    <font>
      <b/>
      <sz val="14"/>
      <color theme="1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43" fontId="2" fillId="0" borderId="2" xfId="1" applyFont="1" applyFill="1" applyBorder="1" applyProtection="1">
      <protection locked="0"/>
    </xf>
    <xf numFmtId="164" fontId="2" fillId="0" borderId="1" xfId="1" applyNumberFormat="1" applyFont="1" applyFill="1" applyBorder="1" applyProtection="1">
      <protection locked="0"/>
    </xf>
    <xf numFmtId="164" fontId="2" fillId="0" borderId="2" xfId="1" applyNumberFormat="1" applyFont="1" applyFill="1" applyBorder="1" applyProtection="1">
      <protection locked="0"/>
    </xf>
    <xf numFmtId="164" fontId="2" fillId="0" borderId="3" xfId="1" applyNumberFormat="1" applyFont="1" applyFill="1" applyBorder="1" applyProtection="1">
      <protection locked="0"/>
    </xf>
    <xf numFmtId="0" fontId="2" fillId="0" borderId="0" xfId="0" applyFont="1" applyFill="1" applyProtection="1">
      <protection locked="0"/>
    </xf>
    <xf numFmtId="0" fontId="0" fillId="0" borderId="0" xfId="0" applyFill="1"/>
    <xf numFmtId="0" fontId="6" fillId="0" borderId="0" xfId="0" applyFont="1" applyFill="1" applyAlignment="1" applyProtection="1">
      <alignment horizontal="left" vertical="top"/>
      <protection locked="0"/>
    </xf>
    <xf numFmtId="0" fontId="4" fillId="0" borderId="0" xfId="0" applyFont="1" applyFill="1" applyProtection="1"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2" fillId="0" borderId="0" xfId="0" applyFont="1" applyFill="1"/>
    <xf numFmtId="0" fontId="4" fillId="0" borderId="1" xfId="0" applyFont="1" applyFill="1" applyBorder="1" applyProtection="1"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3" fillId="4" borderId="6" xfId="0" applyFont="1" applyFill="1" applyBorder="1" applyAlignment="1" applyProtection="1">
      <alignment horizontal="center"/>
      <protection locked="0"/>
    </xf>
    <xf numFmtId="0" fontId="3" fillId="4" borderId="7" xfId="0" applyFont="1" applyFill="1" applyBorder="1" applyAlignment="1" applyProtection="1">
      <alignment horizontal="center"/>
      <protection locked="0"/>
    </xf>
    <xf numFmtId="0" fontId="3" fillId="4" borderId="7" xfId="0" applyFont="1" applyFill="1" applyBorder="1" applyAlignment="1" applyProtection="1">
      <alignment horizontal="center" vertical="center" wrapText="1"/>
    </xf>
    <xf numFmtId="0" fontId="3" fillId="4" borderId="8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Protection="1">
      <protection locked="0"/>
    </xf>
    <xf numFmtId="164" fontId="2" fillId="0" borderId="12" xfId="1" applyNumberFormat="1" applyFont="1" applyFill="1" applyBorder="1" applyProtection="1">
      <protection locked="0"/>
    </xf>
    <xf numFmtId="0" fontId="4" fillId="0" borderId="13" xfId="0" applyFont="1" applyFill="1" applyBorder="1" applyProtection="1">
      <protection locked="0"/>
    </xf>
    <xf numFmtId="0" fontId="4" fillId="0" borderId="14" xfId="0" applyFont="1" applyFill="1" applyBorder="1" applyProtection="1">
      <protection locked="0"/>
    </xf>
    <xf numFmtId="164" fontId="2" fillId="0" borderId="14" xfId="1" applyNumberFormat="1" applyFont="1" applyFill="1" applyBorder="1" applyProtection="1">
      <protection locked="0"/>
    </xf>
    <xf numFmtId="164" fontId="2" fillId="0" borderId="15" xfId="1" applyNumberFormat="1" applyFont="1" applyFill="1" applyBorder="1" applyProtection="1">
      <protection locked="0"/>
    </xf>
    <xf numFmtId="164" fontId="2" fillId="3" borderId="17" xfId="1" applyNumberFormat="1" applyFont="1" applyFill="1" applyBorder="1" applyProtection="1"/>
    <xf numFmtId="164" fontId="2" fillId="3" borderId="18" xfId="1" applyNumberFormat="1" applyFont="1" applyFill="1" applyBorder="1" applyProtection="1"/>
    <xf numFmtId="164" fontId="2" fillId="3" borderId="7" xfId="1" applyNumberFormat="1" applyFont="1" applyFill="1" applyBorder="1" applyProtection="1"/>
    <xf numFmtId="164" fontId="2" fillId="3" borderId="8" xfId="1" applyNumberFormat="1" applyFont="1" applyFill="1" applyBorder="1" applyProtection="1"/>
    <xf numFmtId="0" fontId="4" fillId="0" borderId="11" xfId="0" applyFont="1" applyFill="1" applyBorder="1" applyAlignment="1" applyProtection="1">
      <alignment wrapText="1"/>
      <protection locked="0"/>
    </xf>
    <xf numFmtId="0" fontId="4" fillId="0" borderId="14" xfId="0" applyFont="1" applyFill="1" applyBorder="1" applyAlignment="1" applyProtection="1">
      <alignment wrapText="1"/>
      <protection locked="0"/>
    </xf>
    <xf numFmtId="0" fontId="4" fillId="0" borderId="26" xfId="0" applyFont="1" applyFill="1" applyBorder="1" applyProtection="1">
      <protection locked="0"/>
    </xf>
    <xf numFmtId="0" fontId="4" fillId="0" borderId="3" xfId="0" applyFont="1" applyFill="1" applyBorder="1" applyProtection="1">
      <protection locked="0"/>
    </xf>
    <xf numFmtId="164" fontId="2" fillId="0" borderId="27" xfId="1" applyNumberFormat="1" applyFont="1" applyFill="1" applyBorder="1" applyProtection="1">
      <protection locked="0"/>
    </xf>
    <xf numFmtId="0" fontId="4" fillId="0" borderId="16" xfId="0" applyFont="1" applyFill="1" applyBorder="1" applyProtection="1">
      <protection locked="0"/>
    </xf>
    <xf numFmtId="0" fontId="4" fillId="0" borderId="17" xfId="0" applyFont="1" applyFill="1" applyBorder="1" applyProtection="1">
      <protection locked="0"/>
    </xf>
    <xf numFmtId="164" fontId="2" fillId="0" borderId="17" xfId="1" applyNumberFormat="1" applyFont="1" applyFill="1" applyBorder="1" applyProtection="1">
      <protection locked="0"/>
    </xf>
    <xf numFmtId="164" fontId="2" fillId="0" borderId="18" xfId="1" applyNumberFormat="1" applyFont="1" applyFill="1" applyBorder="1" applyProtection="1">
      <protection locked="0"/>
    </xf>
    <xf numFmtId="0" fontId="3" fillId="5" borderId="4" xfId="0" applyFont="1" applyFill="1" applyBorder="1" applyAlignment="1" applyProtection="1">
      <alignment wrapText="1"/>
      <protection locked="0"/>
    </xf>
    <xf numFmtId="164" fontId="2" fillId="5" borderId="4" xfId="1" applyNumberFormat="1" applyFont="1" applyFill="1" applyBorder="1" applyProtection="1">
      <protection locked="0"/>
    </xf>
    <xf numFmtId="0" fontId="3" fillId="0" borderId="2" xfId="0" applyFont="1" applyFill="1" applyBorder="1" applyAlignment="1" applyProtection="1">
      <alignment wrapText="1"/>
      <protection locked="0"/>
    </xf>
    <xf numFmtId="0" fontId="3" fillId="3" borderId="6" xfId="0" applyFont="1" applyFill="1" applyBorder="1" applyProtection="1">
      <protection locked="0"/>
    </xf>
    <xf numFmtId="0" fontId="3" fillId="3" borderId="7" xfId="0" applyFont="1" applyFill="1" applyBorder="1" applyProtection="1">
      <protection locked="0"/>
    </xf>
    <xf numFmtId="164" fontId="3" fillId="3" borderId="7" xfId="1" applyNumberFormat="1" applyFont="1" applyFill="1" applyBorder="1" applyProtection="1"/>
    <xf numFmtId="164" fontId="3" fillId="3" borderId="8" xfId="1" applyNumberFormat="1" applyFont="1" applyFill="1" applyBorder="1" applyProtection="1"/>
    <xf numFmtId="0" fontId="3" fillId="0" borderId="2" xfId="0" applyFont="1" applyFill="1" applyBorder="1" applyAlignment="1" applyProtection="1">
      <alignment vertical="top" wrapText="1"/>
      <protection locked="0"/>
    </xf>
    <xf numFmtId="0" fontId="3" fillId="0" borderId="2" xfId="0" applyFont="1" applyFill="1" applyBorder="1" applyProtection="1">
      <protection locked="0"/>
    </xf>
    <xf numFmtId="164" fontId="3" fillId="0" borderId="2" xfId="1" applyNumberFormat="1" applyFont="1" applyFill="1" applyBorder="1" applyProtection="1"/>
    <xf numFmtId="0" fontId="3" fillId="5" borderId="24" xfId="0" applyFont="1" applyFill="1" applyBorder="1" applyAlignment="1" applyProtection="1">
      <alignment wrapText="1"/>
      <protection locked="0"/>
    </xf>
    <xf numFmtId="164" fontId="2" fillId="5" borderId="25" xfId="1" applyNumberFormat="1" applyFont="1" applyFill="1" applyBorder="1" applyProtection="1">
      <protection locked="0"/>
    </xf>
    <xf numFmtId="0" fontId="3" fillId="0" borderId="28" xfId="0" applyFont="1" applyFill="1" applyBorder="1" applyAlignment="1" applyProtection="1">
      <alignment wrapText="1"/>
      <protection locked="0"/>
    </xf>
    <xf numFmtId="164" fontId="2" fillId="0" borderId="29" xfId="1" applyNumberFormat="1" applyFont="1" applyFill="1" applyBorder="1" applyProtection="1">
      <protection locked="0"/>
    </xf>
    <xf numFmtId="0" fontId="3" fillId="0" borderId="28" xfId="0" applyFont="1" applyFill="1" applyBorder="1" applyAlignment="1" applyProtection="1">
      <alignment vertical="top" wrapText="1"/>
      <protection locked="0"/>
    </xf>
    <xf numFmtId="43" fontId="2" fillId="0" borderId="29" xfId="1" applyFont="1" applyFill="1" applyBorder="1" applyProtection="1">
      <protection locked="0"/>
    </xf>
    <xf numFmtId="0" fontId="3" fillId="0" borderId="28" xfId="0" applyFont="1" applyFill="1" applyBorder="1" applyProtection="1">
      <protection locked="0"/>
    </xf>
    <xf numFmtId="164" fontId="3" fillId="0" borderId="29" xfId="1" applyNumberFormat="1" applyFont="1" applyFill="1" applyBorder="1" applyProtection="1"/>
    <xf numFmtId="164" fontId="2" fillId="2" borderId="7" xfId="1" applyNumberFormat="1" applyFont="1" applyFill="1" applyBorder="1" applyProtection="1"/>
    <xf numFmtId="164" fontId="2" fillId="2" borderId="8" xfId="1" applyNumberFormat="1" applyFont="1" applyFill="1" applyBorder="1" applyProtection="1"/>
    <xf numFmtId="164" fontId="3" fillId="2" borderId="7" xfId="1" applyNumberFormat="1" applyFont="1" applyFill="1" applyBorder="1" applyProtection="1"/>
    <xf numFmtId="164" fontId="3" fillId="2" borderId="8" xfId="1" applyNumberFormat="1" applyFont="1" applyFill="1" applyBorder="1" applyProtection="1"/>
    <xf numFmtId="164" fontId="3" fillId="4" borderId="7" xfId="1" applyNumberFormat="1" applyFont="1" applyFill="1" applyBorder="1" applyProtection="1"/>
    <xf numFmtId="164" fontId="3" fillId="4" borderId="8" xfId="1" applyNumberFormat="1" applyFont="1" applyFill="1" applyBorder="1" applyProtection="1"/>
    <xf numFmtId="0" fontId="7" fillId="0" borderId="0" xfId="0" applyFont="1" applyFill="1"/>
    <xf numFmtId="0" fontId="2" fillId="0" borderId="0" xfId="0" applyFont="1" applyFill="1" applyAlignment="1" applyProtection="1">
      <alignment horizontal="left" wrapText="1"/>
      <protection locked="0"/>
    </xf>
    <xf numFmtId="0" fontId="4" fillId="0" borderId="0" xfId="0" applyFont="1" applyFill="1" applyAlignment="1" applyProtection="1">
      <alignment horizontal="left" vertical="top" wrapText="1"/>
      <protection locked="0"/>
    </xf>
    <xf numFmtId="0" fontId="3" fillId="5" borderId="9" xfId="0" applyFont="1" applyFill="1" applyBorder="1" applyAlignment="1" applyProtection="1">
      <alignment horizontal="left"/>
      <protection locked="0"/>
    </xf>
    <xf numFmtId="0" fontId="3" fillId="5" borderId="5" xfId="0" applyFont="1" applyFill="1" applyBorder="1" applyAlignment="1" applyProtection="1">
      <alignment horizontal="left"/>
      <protection locked="0"/>
    </xf>
    <xf numFmtId="0" fontId="3" fillId="5" borderId="10" xfId="0" applyFont="1" applyFill="1" applyBorder="1" applyAlignment="1" applyProtection="1">
      <alignment horizontal="left"/>
      <protection locked="0"/>
    </xf>
    <xf numFmtId="0" fontId="3" fillId="3" borderId="19" xfId="0" applyFont="1" applyFill="1" applyBorder="1" applyAlignment="1" applyProtection="1">
      <alignment horizontal="left"/>
      <protection locked="0"/>
    </xf>
    <xf numFmtId="0" fontId="3" fillId="3" borderId="20" xfId="0" applyFont="1" applyFill="1" applyBorder="1" applyAlignment="1" applyProtection="1">
      <alignment horizontal="left"/>
      <protection locked="0"/>
    </xf>
    <xf numFmtId="0" fontId="3" fillId="5" borderId="22" xfId="0" applyFont="1" applyFill="1" applyBorder="1" applyAlignment="1" applyProtection="1">
      <alignment horizontal="left" wrapText="1"/>
      <protection locked="0"/>
    </xf>
    <xf numFmtId="0" fontId="3" fillId="5" borderId="21" xfId="0" applyFont="1" applyFill="1" applyBorder="1" applyAlignment="1" applyProtection="1">
      <alignment horizontal="left" wrapText="1"/>
      <protection locked="0"/>
    </xf>
    <xf numFmtId="0" fontId="3" fillId="5" borderId="23" xfId="0" applyFont="1" applyFill="1" applyBorder="1" applyAlignment="1" applyProtection="1">
      <alignment horizontal="left" wrapText="1"/>
      <protection locked="0"/>
    </xf>
    <xf numFmtId="0" fontId="3" fillId="2" borderId="19" xfId="0" applyFont="1" applyFill="1" applyBorder="1" applyAlignment="1" applyProtection="1">
      <alignment horizontal="left"/>
      <protection locked="0"/>
    </xf>
    <xf numFmtId="0" fontId="3" fillId="2" borderId="20" xfId="0" applyFont="1" applyFill="1" applyBorder="1" applyAlignment="1" applyProtection="1">
      <alignment horizontal="left"/>
      <protection locked="0"/>
    </xf>
    <xf numFmtId="0" fontId="3" fillId="4" borderId="19" xfId="0" applyFont="1" applyFill="1" applyBorder="1" applyAlignment="1" applyProtection="1">
      <alignment horizontal="left"/>
      <protection locked="0"/>
    </xf>
    <xf numFmtId="0" fontId="3" fillId="4" borderId="20" xfId="0" applyFont="1" applyFill="1" applyBorder="1" applyAlignment="1" applyProtection="1">
      <alignment horizontal="left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workbookViewId="0">
      <selection activeCell="J8" sqref="J8"/>
    </sheetView>
  </sheetViews>
  <sheetFormatPr defaultRowHeight="14.4" x14ac:dyDescent="0.3"/>
  <cols>
    <col min="1" max="1" width="34.44140625" style="10" bestFit="1" customWidth="1"/>
    <col min="2" max="2" width="24.6640625" style="10" bestFit="1" customWidth="1"/>
    <col min="3" max="4" width="11.6640625" style="10" bestFit="1" customWidth="1"/>
    <col min="5" max="5" width="11.5546875" style="10" bestFit="1" customWidth="1"/>
    <col min="6" max="6" width="11.77734375" style="10" bestFit="1" customWidth="1"/>
    <col min="7" max="7" width="11.6640625" style="10" bestFit="1" customWidth="1"/>
    <col min="8" max="8" width="8.88671875" style="6"/>
  </cols>
  <sheetData>
    <row r="1" spans="1:7" ht="18" x14ac:dyDescent="0.35">
      <c r="A1" s="60" t="s">
        <v>44</v>
      </c>
    </row>
    <row r="3" spans="1:7" ht="15" thickBot="1" x14ac:dyDescent="0.35">
      <c r="A3" s="61"/>
      <c r="B3" s="61"/>
      <c r="C3" s="61"/>
      <c r="D3" s="61"/>
      <c r="E3" s="5"/>
      <c r="F3" s="5"/>
      <c r="G3" s="5"/>
    </row>
    <row r="4" spans="1:7" ht="15" thickBot="1" x14ac:dyDescent="0.35">
      <c r="A4" s="13" t="s">
        <v>0</v>
      </c>
      <c r="B4" s="14" t="s">
        <v>1</v>
      </c>
      <c r="C4" s="15">
        <v>2021</v>
      </c>
      <c r="D4" s="15">
        <v>2022</v>
      </c>
      <c r="E4" s="15">
        <v>2023</v>
      </c>
      <c r="F4" s="15">
        <v>2024</v>
      </c>
      <c r="G4" s="16">
        <v>2025</v>
      </c>
    </row>
    <row r="5" spans="1:7" x14ac:dyDescent="0.3">
      <c r="A5" s="63" t="s">
        <v>2</v>
      </c>
      <c r="B5" s="64"/>
      <c r="C5" s="64"/>
      <c r="D5" s="64"/>
      <c r="E5" s="64"/>
      <c r="F5" s="64"/>
      <c r="G5" s="65"/>
    </row>
    <row r="6" spans="1:7" x14ac:dyDescent="0.3">
      <c r="A6" s="17" t="s">
        <v>3</v>
      </c>
      <c r="B6" s="11" t="s">
        <v>4</v>
      </c>
      <c r="C6" s="2">
        <v>538429</v>
      </c>
      <c r="D6" s="2">
        <v>551889.72499999998</v>
      </c>
      <c r="E6" s="2">
        <v>565686.9681249999</v>
      </c>
      <c r="F6" s="2">
        <v>579829.14232812484</v>
      </c>
      <c r="G6" s="18">
        <v>594324.87088632793</v>
      </c>
    </row>
    <row r="7" spans="1:7" x14ac:dyDescent="0.3">
      <c r="A7" s="17" t="s">
        <v>5</v>
      </c>
      <c r="B7" s="11" t="s">
        <v>4</v>
      </c>
      <c r="C7" s="2">
        <v>252604</v>
      </c>
      <c r="D7" s="2">
        <v>257656.08000000002</v>
      </c>
      <c r="E7" s="2">
        <v>262809.20160000003</v>
      </c>
      <c r="F7" s="2">
        <v>268065.38563200005</v>
      </c>
      <c r="G7" s="18">
        <v>273426.69334464008</v>
      </c>
    </row>
    <row r="8" spans="1:7" x14ac:dyDescent="0.3">
      <c r="A8" s="17" t="s">
        <v>6</v>
      </c>
      <c r="B8" s="11" t="s">
        <v>4</v>
      </c>
      <c r="C8" s="2">
        <v>39419</v>
      </c>
      <c r="D8" s="2">
        <v>2000</v>
      </c>
      <c r="E8" s="2">
        <v>2000</v>
      </c>
      <c r="F8" s="2">
        <v>2000</v>
      </c>
      <c r="G8" s="18">
        <v>2000</v>
      </c>
    </row>
    <row r="9" spans="1:7" x14ac:dyDescent="0.3">
      <c r="A9" s="17" t="s">
        <v>7</v>
      </c>
      <c r="B9" s="11" t="s">
        <v>4</v>
      </c>
      <c r="C9" s="2">
        <v>79774</v>
      </c>
      <c r="D9" s="2">
        <v>81369.48</v>
      </c>
      <c r="E9" s="2">
        <v>82996.869599999991</v>
      </c>
      <c r="F9" s="2">
        <v>84656.806991999998</v>
      </c>
      <c r="G9" s="18">
        <v>86349.943131840002</v>
      </c>
    </row>
    <row r="10" spans="1:7" x14ac:dyDescent="0.3">
      <c r="A10" s="17" t="s">
        <v>8</v>
      </c>
      <c r="B10" s="11" t="s">
        <v>9</v>
      </c>
      <c r="C10" s="2">
        <v>1366230</v>
      </c>
      <c r="D10" s="2">
        <v>702845</v>
      </c>
      <c r="E10" s="2">
        <v>2113350</v>
      </c>
      <c r="F10" s="2">
        <v>1847792</v>
      </c>
      <c r="G10" s="18">
        <v>889212</v>
      </c>
    </row>
    <row r="11" spans="1:7" x14ac:dyDescent="0.3">
      <c r="A11" s="17" t="s">
        <v>10</v>
      </c>
      <c r="B11" s="11" t="s">
        <v>11</v>
      </c>
      <c r="C11" s="2">
        <v>21834</v>
      </c>
      <c r="D11" s="2">
        <v>22925.7</v>
      </c>
      <c r="E11" s="2">
        <v>24071.985000000001</v>
      </c>
      <c r="F11" s="2">
        <v>25275.58425</v>
      </c>
      <c r="G11" s="18">
        <v>26539.363462500001</v>
      </c>
    </row>
    <row r="12" spans="1:7" ht="15" thickBot="1" x14ac:dyDescent="0.35">
      <c r="A12" s="29" t="s">
        <v>12</v>
      </c>
      <c r="B12" s="30" t="s">
        <v>13</v>
      </c>
      <c r="C12" s="4">
        <v>231685</v>
      </c>
      <c r="D12" s="4">
        <v>191684</v>
      </c>
      <c r="E12" s="4">
        <v>191684</v>
      </c>
      <c r="F12" s="4">
        <v>191684</v>
      </c>
      <c r="G12" s="31">
        <v>226684</v>
      </c>
    </row>
    <row r="13" spans="1:7" ht="15" thickBot="1" x14ac:dyDescent="0.35">
      <c r="A13" s="71" t="s">
        <v>14</v>
      </c>
      <c r="B13" s="72"/>
      <c r="C13" s="54">
        <f>SUM(C6:C12)</f>
        <v>2529975</v>
      </c>
      <c r="D13" s="54">
        <f>SUM(D6:D12)</f>
        <v>1810369.9849999999</v>
      </c>
      <c r="E13" s="54">
        <f>SUM(E6:E12)</f>
        <v>3242599.0243249997</v>
      </c>
      <c r="F13" s="54">
        <f>SUM(F6:F12)</f>
        <v>2999302.9192021247</v>
      </c>
      <c r="G13" s="55">
        <f>SUM(G6:G12)</f>
        <v>2098536.8708253084</v>
      </c>
    </row>
    <row r="14" spans="1:7" ht="15" thickBot="1" x14ac:dyDescent="0.35">
      <c r="A14" s="32" t="s">
        <v>15</v>
      </c>
      <c r="B14" s="33"/>
      <c r="C14" s="34">
        <v>-1135176</v>
      </c>
      <c r="D14" s="34">
        <v>-885392.46</v>
      </c>
      <c r="E14" s="34">
        <v>-1479196.546725</v>
      </c>
      <c r="F14" s="34">
        <v>-1391127.4940820001</v>
      </c>
      <c r="G14" s="35">
        <v>-997281.37523589004</v>
      </c>
    </row>
    <row r="15" spans="1:7" ht="15" thickBot="1" x14ac:dyDescent="0.35">
      <c r="A15" s="66" t="s">
        <v>16</v>
      </c>
      <c r="B15" s="67"/>
      <c r="C15" s="25">
        <f>C13+C14</f>
        <v>1394799</v>
      </c>
      <c r="D15" s="25">
        <f>D13+D14</f>
        <v>924977.52499999991</v>
      </c>
      <c r="E15" s="25">
        <f>E13+E14</f>
        <v>1763402.4775999996</v>
      </c>
      <c r="F15" s="25">
        <f>F13+F14</f>
        <v>1608175.4251201246</v>
      </c>
      <c r="G15" s="26">
        <f>G13+G14</f>
        <v>1101255.4955894183</v>
      </c>
    </row>
    <row r="16" spans="1:7" x14ac:dyDescent="0.3">
      <c r="A16" s="68" t="s">
        <v>17</v>
      </c>
      <c r="B16" s="69"/>
      <c r="C16" s="69"/>
      <c r="D16" s="69"/>
      <c r="E16" s="69"/>
      <c r="F16" s="69"/>
      <c r="G16" s="70"/>
    </row>
    <row r="17" spans="1:7" x14ac:dyDescent="0.3">
      <c r="A17" s="17" t="s">
        <v>18</v>
      </c>
      <c r="B17" s="11" t="s">
        <v>19</v>
      </c>
      <c r="C17" s="2">
        <v>624199</v>
      </c>
      <c r="D17" s="2">
        <v>647375.4</v>
      </c>
      <c r="E17" s="2">
        <v>679744.17</v>
      </c>
      <c r="F17" s="2">
        <v>713731.37850000011</v>
      </c>
      <c r="G17" s="18">
        <v>749417.94742500014</v>
      </c>
    </row>
    <row r="18" spans="1:7" x14ac:dyDescent="0.3">
      <c r="A18" s="17" t="s">
        <v>20</v>
      </c>
      <c r="B18" s="11" t="s">
        <v>21</v>
      </c>
      <c r="C18" s="2">
        <v>809294</v>
      </c>
      <c r="D18" s="2">
        <v>790157</v>
      </c>
      <c r="E18" s="2">
        <v>165000</v>
      </c>
      <c r="F18" s="2">
        <v>382177</v>
      </c>
      <c r="G18" s="18">
        <v>50000</v>
      </c>
    </row>
    <row r="19" spans="1:7" x14ac:dyDescent="0.3">
      <c r="A19" s="17" t="s">
        <v>22</v>
      </c>
      <c r="B19" s="11" t="s">
        <v>19</v>
      </c>
      <c r="C19" s="2">
        <v>51459</v>
      </c>
      <c r="D19" s="2">
        <v>53002.770000000004</v>
      </c>
      <c r="E19" s="2">
        <v>54592.853100000008</v>
      </c>
      <c r="F19" s="2">
        <v>56230.638693000008</v>
      </c>
      <c r="G19" s="18">
        <v>57917.557853790007</v>
      </c>
    </row>
    <row r="20" spans="1:7" x14ac:dyDescent="0.3">
      <c r="A20" s="17" t="s">
        <v>23</v>
      </c>
      <c r="B20" s="11" t="s">
        <v>19</v>
      </c>
      <c r="C20" s="2">
        <v>222791</v>
      </c>
      <c r="D20" s="2">
        <v>435329</v>
      </c>
      <c r="E20" s="2">
        <v>187889</v>
      </c>
      <c r="F20" s="2">
        <v>120525</v>
      </c>
      <c r="G20" s="18">
        <v>443241</v>
      </c>
    </row>
    <row r="21" spans="1:7" x14ac:dyDescent="0.3">
      <c r="A21" s="17" t="s">
        <v>24</v>
      </c>
      <c r="B21" s="11" t="s">
        <v>19</v>
      </c>
      <c r="C21" s="2">
        <v>0</v>
      </c>
      <c r="D21" s="2">
        <v>0</v>
      </c>
      <c r="E21" s="2">
        <v>25000</v>
      </c>
      <c r="F21" s="2">
        <v>378020</v>
      </c>
      <c r="G21" s="18">
        <v>407907</v>
      </c>
    </row>
    <row r="22" spans="1:7" x14ac:dyDescent="0.3">
      <c r="A22" s="17" t="s">
        <v>25</v>
      </c>
      <c r="B22" s="11" t="s">
        <v>19</v>
      </c>
      <c r="C22" s="2">
        <v>615397</v>
      </c>
      <c r="D22" s="2">
        <v>700253</v>
      </c>
      <c r="E22" s="2">
        <v>242444</v>
      </c>
      <c r="F22" s="2">
        <v>83760</v>
      </c>
      <c r="G22" s="18">
        <v>674760</v>
      </c>
    </row>
    <row r="23" spans="1:7" ht="15" thickBot="1" x14ac:dyDescent="0.35">
      <c r="A23" s="19" t="s">
        <v>26</v>
      </c>
      <c r="B23" s="20" t="s">
        <v>19</v>
      </c>
      <c r="C23" s="21">
        <v>38950</v>
      </c>
      <c r="D23" s="21">
        <v>42649</v>
      </c>
      <c r="E23" s="21">
        <v>72600</v>
      </c>
      <c r="F23" s="21">
        <v>41334</v>
      </c>
      <c r="G23" s="22">
        <v>42160</v>
      </c>
    </row>
    <row r="24" spans="1:7" ht="15" thickBot="1" x14ac:dyDescent="0.35">
      <c r="A24" s="66" t="s">
        <v>16</v>
      </c>
      <c r="B24" s="67"/>
      <c r="C24" s="25">
        <f>SUM(C17:C23)</f>
        <v>2362090</v>
      </c>
      <c r="D24" s="25">
        <f>SUM(D17:D23)</f>
        <v>2668766.17</v>
      </c>
      <c r="E24" s="25">
        <f>SUM(E17:E23)</f>
        <v>1427270.0231000001</v>
      </c>
      <c r="F24" s="25">
        <f>SUM(F17:F23)</f>
        <v>1775778.0171930001</v>
      </c>
      <c r="G24" s="26">
        <f>SUM(G17:G23)</f>
        <v>2425403.5052787904</v>
      </c>
    </row>
    <row r="25" spans="1:7" x14ac:dyDescent="0.3">
      <c r="A25" s="68" t="s">
        <v>27</v>
      </c>
      <c r="B25" s="69"/>
      <c r="C25" s="69"/>
      <c r="D25" s="69"/>
      <c r="E25" s="69"/>
      <c r="F25" s="69"/>
      <c r="G25" s="70"/>
    </row>
    <row r="26" spans="1:7" x14ac:dyDescent="0.3">
      <c r="A26" s="17" t="s">
        <v>28</v>
      </c>
      <c r="B26" s="11" t="s">
        <v>29</v>
      </c>
      <c r="C26" s="2">
        <v>0</v>
      </c>
      <c r="D26" s="2">
        <v>5840</v>
      </c>
      <c r="E26" s="2">
        <v>322380</v>
      </c>
      <c r="F26" s="2">
        <v>317352</v>
      </c>
      <c r="G26" s="18">
        <v>240000</v>
      </c>
    </row>
    <row r="27" spans="1:7" x14ac:dyDescent="0.3">
      <c r="A27" s="17" t="s">
        <v>30</v>
      </c>
      <c r="B27" s="11" t="s">
        <v>29</v>
      </c>
      <c r="C27" s="2">
        <v>463908</v>
      </c>
      <c r="D27" s="2">
        <v>681385</v>
      </c>
      <c r="E27" s="2">
        <v>619000</v>
      </c>
      <c r="F27" s="2">
        <v>295000</v>
      </c>
      <c r="G27" s="18">
        <v>692189</v>
      </c>
    </row>
    <row r="28" spans="1:7" x14ac:dyDescent="0.3">
      <c r="A28" s="17" t="s">
        <v>31</v>
      </c>
      <c r="B28" s="11" t="s">
        <v>29</v>
      </c>
      <c r="C28" s="2">
        <v>186770</v>
      </c>
      <c r="D28" s="2">
        <v>186770</v>
      </c>
      <c r="E28" s="2">
        <v>224490</v>
      </c>
      <c r="F28" s="2">
        <v>0</v>
      </c>
      <c r="G28" s="18">
        <v>0</v>
      </c>
    </row>
    <row r="29" spans="1:7" ht="28.8" x14ac:dyDescent="0.3">
      <c r="A29" s="27" t="s">
        <v>32</v>
      </c>
      <c r="B29" s="12" t="s">
        <v>33</v>
      </c>
      <c r="C29" s="2">
        <v>231194</v>
      </c>
      <c r="D29" s="2">
        <v>200000</v>
      </c>
      <c r="E29" s="2">
        <v>220000</v>
      </c>
      <c r="F29" s="2">
        <v>315000</v>
      </c>
      <c r="G29" s="18">
        <v>125000</v>
      </c>
    </row>
    <row r="30" spans="1:7" ht="15" thickBot="1" x14ac:dyDescent="0.35">
      <c r="A30" s="19" t="s">
        <v>34</v>
      </c>
      <c r="B30" s="28" t="s">
        <v>35</v>
      </c>
      <c r="C30" s="21">
        <v>0</v>
      </c>
      <c r="D30" s="21">
        <v>36672</v>
      </c>
      <c r="E30" s="21">
        <v>38339</v>
      </c>
      <c r="F30" s="21">
        <v>40173</v>
      </c>
      <c r="G30" s="22">
        <v>42190</v>
      </c>
    </row>
    <row r="31" spans="1:7" ht="15" thickBot="1" x14ac:dyDescent="0.35">
      <c r="A31" s="66" t="s">
        <v>16</v>
      </c>
      <c r="B31" s="67"/>
      <c r="C31" s="23">
        <f>SUM(C26:C30)</f>
        <v>881872</v>
      </c>
      <c r="D31" s="23">
        <f>SUM(D26:D30)</f>
        <v>1110667</v>
      </c>
      <c r="E31" s="23">
        <f>SUM(E26:E30)</f>
        <v>1424209</v>
      </c>
      <c r="F31" s="23">
        <f>SUM(F26:F30)</f>
        <v>967525</v>
      </c>
      <c r="G31" s="24">
        <f>SUM(G26:G30)</f>
        <v>1099379</v>
      </c>
    </row>
    <row r="32" spans="1:7" x14ac:dyDescent="0.3">
      <c r="A32" s="46" t="s">
        <v>36</v>
      </c>
      <c r="B32" s="36"/>
      <c r="C32" s="37"/>
      <c r="D32" s="37"/>
      <c r="E32" s="37"/>
      <c r="F32" s="37"/>
      <c r="G32" s="47"/>
    </row>
    <row r="33" spans="1:7" x14ac:dyDescent="0.3">
      <c r="A33" s="17" t="s">
        <v>37</v>
      </c>
      <c r="B33" s="11"/>
      <c r="C33" s="2">
        <v>525000</v>
      </c>
      <c r="D33" s="2">
        <v>265000</v>
      </c>
      <c r="E33" s="2">
        <v>330000</v>
      </c>
      <c r="F33" s="2">
        <v>295000</v>
      </c>
      <c r="G33" s="18">
        <v>435000</v>
      </c>
    </row>
    <row r="34" spans="1:7" x14ac:dyDescent="0.3">
      <c r="A34" s="17" t="s">
        <v>38</v>
      </c>
      <c r="B34" s="11"/>
      <c r="C34" s="2">
        <v>233057</v>
      </c>
      <c r="D34" s="2">
        <v>240400</v>
      </c>
      <c r="E34" s="2">
        <v>173140</v>
      </c>
      <c r="F34" s="2">
        <v>397260</v>
      </c>
      <c r="G34" s="18">
        <v>158140</v>
      </c>
    </row>
    <row r="35" spans="1:7" ht="15" thickBot="1" x14ac:dyDescent="0.35">
      <c r="A35" s="29" t="s">
        <v>39</v>
      </c>
      <c r="B35" s="30"/>
      <c r="C35" s="4">
        <v>70000</v>
      </c>
      <c r="D35" s="4">
        <v>77000</v>
      </c>
      <c r="E35" s="4">
        <v>103800</v>
      </c>
      <c r="F35" s="4">
        <v>2000</v>
      </c>
      <c r="G35" s="31">
        <v>25000</v>
      </c>
    </row>
    <row r="36" spans="1:7" ht="15" thickBot="1" x14ac:dyDescent="0.35">
      <c r="A36" s="71" t="s">
        <v>14</v>
      </c>
      <c r="B36" s="72"/>
      <c r="C36" s="54">
        <f t="shared" ref="C36:G36" si="0">SUM(C33:C35)</f>
        <v>828057</v>
      </c>
      <c r="D36" s="54">
        <f t="shared" si="0"/>
        <v>582400</v>
      </c>
      <c r="E36" s="54">
        <f t="shared" si="0"/>
        <v>606940</v>
      </c>
      <c r="F36" s="54">
        <f t="shared" si="0"/>
        <v>694260</v>
      </c>
      <c r="G36" s="55">
        <f t="shared" si="0"/>
        <v>618140</v>
      </c>
    </row>
    <row r="37" spans="1:7" ht="15" thickBot="1" x14ac:dyDescent="0.35">
      <c r="A37" s="48" t="s">
        <v>40</v>
      </c>
      <c r="B37" s="38"/>
      <c r="C37" s="3"/>
      <c r="D37" s="3"/>
      <c r="E37" s="3"/>
      <c r="F37" s="3"/>
      <c r="G37" s="49"/>
    </row>
    <row r="38" spans="1:7" ht="15" thickBot="1" x14ac:dyDescent="0.35">
      <c r="A38" s="39" t="s">
        <v>16</v>
      </c>
      <c r="B38" s="40"/>
      <c r="C38" s="41">
        <f>C15+C24+C31+C36</f>
        <v>5466818</v>
      </c>
      <c r="D38" s="41">
        <f>D15+D24+D31+D36</f>
        <v>5286810.6950000003</v>
      </c>
      <c r="E38" s="41">
        <f>E15+E24+E31+E36</f>
        <v>5221821.5006999997</v>
      </c>
      <c r="F38" s="41">
        <f>F15+F24+F31+F36</f>
        <v>5045738.4423131244</v>
      </c>
      <c r="G38" s="42">
        <f>G15+G24+G31+G36</f>
        <v>5244178.0008682087</v>
      </c>
    </row>
    <row r="39" spans="1:7" ht="43.8" thickBot="1" x14ac:dyDescent="0.35">
      <c r="A39" s="50" t="s">
        <v>43</v>
      </c>
      <c r="B39" s="43"/>
      <c r="C39" s="1">
        <v>0</v>
      </c>
      <c r="D39" s="1">
        <v>0</v>
      </c>
      <c r="E39" s="1">
        <v>0</v>
      </c>
      <c r="F39" s="1">
        <v>0</v>
      </c>
      <c r="G39" s="51">
        <v>0</v>
      </c>
    </row>
    <row r="40" spans="1:7" ht="15" thickBot="1" x14ac:dyDescent="0.35">
      <c r="A40" s="71" t="s">
        <v>41</v>
      </c>
      <c r="B40" s="72"/>
      <c r="C40" s="56">
        <f t="shared" ref="C40:G40" si="1">C38+C39</f>
        <v>5466818</v>
      </c>
      <c r="D40" s="56">
        <f t="shared" si="1"/>
        <v>5286810.6950000003</v>
      </c>
      <c r="E40" s="56">
        <f t="shared" si="1"/>
        <v>5221821.5006999997</v>
      </c>
      <c r="F40" s="56">
        <f t="shared" si="1"/>
        <v>5045738.4423131244</v>
      </c>
      <c r="G40" s="57">
        <f t="shared" si="1"/>
        <v>5244178.0008682087</v>
      </c>
    </row>
    <row r="41" spans="1:7" ht="15" thickBot="1" x14ac:dyDescent="0.35">
      <c r="A41" s="52" t="s">
        <v>15</v>
      </c>
      <c r="B41" s="44"/>
      <c r="C41" s="45">
        <f>C14</f>
        <v>-1135176</v>
      </c>
      <c r="D41" s="45">
        <f>D14</f>
        <v>-885392.46</v>
      </c>
      <c r="E41" s="45">
        <f>E14</f>
        <v>-1479196.546725</v>
      </c>
      <c r="F41" s="45">
        <f>F14</f>
        <v>-1391127.4940820001</v>
      </c>
      <c r="G41" s="53">
        <f>G14</f>
        <v>-997281.37523589004</v>
      </c>
    </row>
    <row r="42" spans="1:7" ht="15" thickBot="1" x14ac:dyDescent="0.35">
      <c r="A42" s="73" t="s">
        <v>42</v>
      </c>
      <c r="B42" s="74"/>
      <c r="C42" s="58">
        <f>C13+C24+C31+C36</f>
        <v>6601994</v>
      </c>
      <c r="D42" s="58">
        <f>D13+D24+D31+D36</f>
        <v>6172203.1549999993</v>
      </c>
      <c r="E42" s="58">
        <f>E13+E24+E31+E36</f>
        <v>6701018.047425</v>
      </c>
      <c r="F42" s="58">
        <f>F13+F24+F31+F36</f>
        <v>6436865.9363951245</v>
      </c>
      <c r="G42" s="59">
        <f>G13+G24+G31+G36</f>
        <v>6241459.3761040987</v>
      </c>
    </row>
    <row r="43" spans="1:7" x14ac:dyDescent="0.3">
      <c r="A43" s="5"/>
      <c r="B43" s="5"/>
      <c r="C43" s="5"/>
      <c r="D43" s="5"/>
      <c r="E43" s="5"/>
      <c r="F43" s="5"/>
      <c r="G43" s="5"/>
    </row>
    <row r="44" spans="1:7" x14ac:dyDescent="0.3">
      <c r="A44" s="7"/>
      <c r="B44" s="7"/>
      <c r="C44" s="8"/>
      <c r="D44" s="5"/>
      <c r="E44" s="5"/>
      <c r="F44" s="5"/>
      <c r="G44" s="5"/>
    </row>
    <row r="45" spans="1:7" x14ac:dyDescent="0.3">
      <c r="A45" s="5"/>
      <c r="B45" s="5"/>
      <c r="C45" s="5"/>
      <c r="D45" s="5"/>
      <c r="E45" s="5"/>
      <c r="F45" s="5"/>
      <c r="G45" s="5"/>
    </row>
    <row r="46" spans="1:7" x14ac:dyDescent="0.3">
      <c r="A46" s="62"/>
      <c r="B46" s="62"/>
      <c r="C46" s="62"/>
      <c r="D46" s="62"/>
      <c r="E46" s="5"/>
      <c r="F46" s="5"/>
      <c r="G46" s="5"/>
    </row>
    <row r="47" spans="1:7" x14ac:dyDescent="0.3">
      <c r="A47" s="62"/>
      <c r="B47" s="62"/>
      <c r="C47" s="62"/>
      <c r="D47" s="62"/>
      <c r="E47" s="9"/>
      <c r="F47" s="5"/>
      <c r="G47" s="5"/>
    </row>
  </sheetData>
  <mergeCells count="13">
    <mergeCell ref="A3:D3"/>
    <mergeCell ref="A46:D46"/>
    <mergeCell ref="A47:D47"/>
    <mergeCell ref="A5:G5"/>
    <mergeCell ref="A15:B15"/>
    <mergeCell ref="A16:G16"/>
    <mergeCell ref="A24:B24"/>
    <mergeCell ref="A31:B31"/>
    <mergeCell ref="A13:B13"/>
    <mergeCell ref="A25:G25"/>
    <mergeCell ref="A36:B36"/>
    <mergeCell ref="A42:B42"/>
    <mergeCell ref="A40:B4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Gordon</dc:creator>
  <cp:lastModifiedBy>Tracy Rehberg-Rawlingson</cp:lastModifiedBy>
  <dcterms:created xsi:type="dcterms:W3CDTF">2020-11-06T18:15:27Z</dcterms:created>
  <dcterms:modified xsi:type="dcterms:W3CDTF">2020-11-22T20:37:55Z</dcterms:modified>
</cp:coreProperties>
</file>