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Halton Hills\LRAMVA\2021 COS LRAMVA Claim\IRs\"/>
    </mc:Choice>
  </mc:AlternateContent>
  <xr:revisionPtr revIDLastSave="0" documentId="13_ncr:1_{5A444AC7-C04F-45D8-A246-8C043E6E148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2019 CDM" sheetId="1" r:id="rId1"/>
    <sheet name="2020 CDM" sheetId="2" r:id="rId2"/>
  </sheets>
  <externalReferences>
    <externalReference r:id="rId3"/>
  </externalReferences>
  <calcPr calcId="191029" iterate="1" iterateCount="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E29" i="2"/>
  <c r="E30" i="2"/>
  <c r="E31" i="2"/>
  <c r="E32" i="2"/>
  <c r="E33" i="2"/>
  <c r="E34" i="2"/>
  <c r="E35" i="2"/>
  <c r="E36" i="2"/>
  <c r="E27" i="2"/>
  <c r="E19" i="2"/>
  <c r="E20" i="2"/>
  <c r="E21" i="2"/>
  <c r="E22" i="2"/>
  <c r="E23" i="2"/>
  <c r="E24" i="2"/>
  <c r="E25" i="2"/>
  <c r="E18" i="2"/>
  <c r="D19" i="2"/>
  <c r="D20" i="2"/>
  <c r="D21" i="2"/>
  <c r="D22" i="2"/>
  <c r="D23" i="2"/>
  <c r="D24" i="2"/>
  <c r="D25" i="2"/>
  <c r="D27" i="2"/>
  <c r="D28" i="2"/>
  <c r="D29" i="2"/>
  <c r="D30" i="2"/>
  <c r="D31" i="2"/>
  <c r="D32" i="2"/>
  <c r="D33" i="2"/>
  <c r="D34" i="2"/>
  <c r="D35" i="2"/>
  <c r="D36" i="2"/>
  <c r="D18" i="2"/>
  <c r="H6" i="2" l="1"/>
  <c r="L38" i="2"/>
  <c r="J38" i="2"/>
  <c r="K38" i="2"/>
  <c r="I38" i="2"/>
  <c r="K11" i="1" l="1"/>
  <c r="K12" i="1"/>
  <c r="K10" i="1"/>
  <c r="K9" i="1"/>
  <c r="K8" i="1"/>
  <c r="K7" i="1"/>
  <c r="I12" i="1"/>
  <c r="I11" i="1"/>
  <c r="I10" i="1"/>
  <c r="I9" i="1"/>
  <c r="I8" i="1"/>
  <c r="I7" i="1"/>
  <c r="K14" i="1" l="1"/>
</calcChain>
</file>

<file path=xl/sharedStrings.xml><?xml version="1.0" encoding="utf-8"?>
<sst xmlns="http://schemas.openxmlformats.org/spreadsheetml/2006/main" count="216" uniqueCount="82">
  <si>
    <t>LRAM VA - HHH v2</t>
  </si>
  <si>
    <t>Generated By:</t>
  </si>
  <si>
    <t> John Neu</t>
  </si>
  <si>
    <t> Aladaco Consulting</t>
  </si>
  <si>
    <t> 5/1/2020 9:15 AM</t>
  </si>
  <si>
    <t>Filtered By:</t>
  </si>
  <si>
    <t>   </t>
  </si>
  <si>
    <t>Territories: All</t>
  </si>
  <si>
    <t>Show: All opportunities</t>
  </si>
  <si>
    <t>Opportunity Status: Any</t>
  </si>
  <si>
    <t>Probability: All</t>
  </si>
  <si>
    <t>(((1 AND 2 AND 3 AND 4 AND 5 AND (6 OR 7)) or (1 and 8 and 9)))</t>
  </si>
  <si>
    <t>1. Territory Name equals HHH </t>
  </si>
  <si>
    <t>2. Incentive Type equals Business Retrofit </t>
  </si>
  <si>
    <t>3. In Service Year not equal to  </t>
  </si>
  <si>
    <t>4. Stage equals Post Project Submission,OPA Payment Approved,OPA Payment Complete </t>
  </si>
  <si>
    <t>5. Opportunity Name does not contain ERIP </t>
  </si>
  <si>
    <t>6. Customer Class 2 contains GS,N/A </t>
  </si>
  <si>
    <t>7. Rate equals 5N,5R,91,95,O5,C,CB,SC,ST,UC </t>
  </si>
  <si>
    <t>8. Program Type equals business </t>
  </si>
  <si>
    <t>9. Incentive Type not equal to Business Retrofit </t>
  </si>
  <si>
    <t>Account Name</t>
  </si>
  <si>
    <t>Rate</t>
  </si>
  <si>
    <t>Application Number</t>
  </si>
  <si>
    <t>Framework</t>
  </si>
  <si>
    <t>Opportunity Name</t>
  </si>
  <si>
    <t>Stage</t>
  </si>
  <si>
    <t>Incentive Type</t>
  </si>
  <si>
    <t>Measure Category</t>
  </si>
  <si>
    <t>Customer Class 1</t>
  </si>
  <si>
    <t>Post Project Consumption Savings</t>
  </si>
  <si>
    <t>Post Project Demand Savings</t>
  </si>
  <si>
    <t>Total Gross kWh</t>
  </si>
  <si>
    <r>
      <t xml:space="preserve">In Service Year: </t>
    </r>
    <r>
      <rPr>
        <sz val="10"/>
        <color theme="1"/>
        <rFont val="Calibri"/>
        <family val="2"/>
        <scheme val="minor"/>
      </rPr>
      <t>-</t>
    </r>
    <r>
      <rPr>
        <b/>
        <sz val="10"/>
        <color theme="1"/>
        <rFont val="Calibri"/>
        <family val="2"/>
        <scheme val="minor"/>
      </rPr>
      <t xml:space="preserve"> (6 records)</t>
    </r>
  </si>
  <si>
    <r>
      <t>    </t>
    </r>
    <r>
      <rPr>
        <b/>
        <sz val="10"/>
        <color theme="1"/>
        <rFont val="Calibri"/>
        <family val="2"/>
        <scheme val="minor"/>
      </rPr>
      <t xml:space="preserve">Customer Class 2: </t>
    </r>
    <r>
      <rPr>
        <sz val="10"/>
        <color theme="1"/>
        <rFont val="Calibri"/>
        <family val="2"/>
        <scheme val="minor"/>
      </rPr>
      <t>GS&gt;50 &lt;1000</t>
    </r>
    <r>
      <rPr>
        <b/>
        <sz val="10"/>
        <color theme="1"/>
        <rFont val="Calibri"/>
        <family val="2"/>
        <scheme val="minor"/>
      </rPr>
      <t xml:space="preserve"> (1 record)</t>
    </r>
  </si>
  <si>
    <t>5N</t>
  </si>
  <si>
    <t>-</t>
  </si>
  <si>
    <t>C&amp;I</t>
  </si>
  <si>
    <t>A9</t>
  </si>
  <si>
    <t>CFF</t>
  </si>
  <si>
    <t>OPA Application Approved</t>
  </si>
  <si>
    <t>Monitoring &amp; Targeting</t>
  </si>
  <si>
    <t>Industrial Process &amp; Systems Upgrades</t>
  </si>
  <si>
    <t>Process &amp; Systems</t>
  </si>
  <si>
    <t>C</t>
  </si>
  <si>
    <t>OPA Payment Complete</t>
  </si>
  <si>
    <t>Business Retrofit</t>
  </si>
  <si>
    <t>Lighting</t>
  </si>
  <si>
    <t>HVAC</t>
  </si>
  <si>
    <t>Motors</t>
  </si>
  <si>
    <r>
      <t>    </t>
    </r>
    <r>
      <rPr>
        <b/>
        <sz val="10"/>
        <color theme="1"/>
        <rFont val="Calibri"/>
        <family val="2"/>
        <scheme val="minor"/>
      </rPr>
      <t xml:space="preserve">Customer Class 2: </t>
    </r>
    <r>
      <rPr>
        <sz val="10"/>
        <color theme="1"/>
        <rFont val="Calibri"/>
        <family val="2"/>
        <scheme val="minor"/>
      </rPr>
      <t>IM 1000-4999</t>
    </r>
    <r>
      <rPr>
        <b/>
        <sz val="10"/>
        <color theme="1"/>
        <rFont val="Calibri"/>
        <family val="2"/>
        <scheme val="minor"/>
      </rPr>
      <t xml:space="preserve"> (1 record)</t>
    </r>
  </si>
  <si>
    <t>Refrigeration</t>
  </si>
  <si>
    <r>
      <t>    </t>
    </r>
    <r>
      <rPr>
        <b/>
        <sz val="10"/>
        <color theme="1"/>
        <rFont val="Calibri"/>
        <family val="2"/>
        <scheme val="minor"/>
      </rPr>
      <t xml:space="preserve">Customer Class 2: </t>
    </r>
    <r>
      <rPr>
        <sz val="10"/>
        <color theme="1"/>
        <rFont val="Calibri"/>
        <family val="2"/>
        <scheme val="minor"/>
      </rPr>
      <t>GS&gt;50 &lt;25,000 KWH</t>
    </r>
    <r>
      <rPr>
        <b/>
        <sz val="10"/>
        <color theme="1"/>
        <rFont val="Calibri"/>
        <family val="2"/>
        <scheme val="minor"/>
      </rPr>
      <t xml:space="preserve"> (1 record)</t>
    </r>
  </si>
  <si>
    <t>5R</t>
  </si>
  <si>
    <t>NONE</t>
  </si>
  <si>
    <t>Audit</t>
  </si>
  <si>
    <t>OPA Payment Approved</t>
  </si>
  <si>
    <t>Business Direct Install Lighting</t>
  </si>
  <si>
    <t>Business Audit</t>
  </si>
  <si>
    <t>Post Project Submission</t>
  </si>
  <si>
    <r>
      <t>    </t>
    </r>
    <r>
      <rPr>
        <b/>
        <sz val="10"/>
        <color theme="1"/>
        <rFont val="Calibri"/>
        <family val="2"/>
        <scheme val="minor"/>
      </rPr>
      <t xml:space="preserve">Customer Class 2: </t>
    </r>
    <r>
      <rPr>
        <sz val="10"/>
        <color theme="1"/>
        <rFont val="Calibri"/>
        <family val="2"/>
        <scheme val="minor"/>
      </rPr>
      <t>GS&gt;50 &lt;999</t>
    </r>
    <r>
      <rPr>
        <b/>
        <sz val="10"/>
        <color theme="1"/>
        <rFont val="Calibri"/>
        <family val="2"/>
        <scheme val="minor"/>
      </rPr>
      <t xml:space="preserve"> (5 records)</t>
    </r>
  </si>
  <si>
    <t>Business Refrigeration Incentive</t>
  </si>
  <si>
    <r>
      <t xml:space="preserve">In Service Year: </t>
    </r>
    <r>
      <rPr>
        <sz val="10"/>
        <color theme="1"/>
        <rFont val="Calibri"/>
        <family val="2"/>
        <scheme val="minor"/>
      </rPr>
      <t>2019</t>
    </r>
    <r>
      <rPr>
        <b/>
        <sz val="10"/>
        <color theme="1"/>
        <rFont val="Calibri"/>
        <family val="2"/>
        <scheme val="minor"/>
      </rPr>
      <t xml:space="preserve"> (15 records)</t>
    </r>
  </si>
  <si>
    <r>
      <t>    </t>
    </r>
    <r>
      <rPr>
        <b/>
        <sz val="10"/>
        <color theme="1"/>
        <rFont val="Calibri"/>
        <family val="2"/>
        <scheme val="minor"/>
      </rPr>
      <t xml:space="preserve">Customer Class 2: </t>
    </r>
    <r>
      <rPr>
        <sz val="10"/>
        <color theme="1"/>
        <rFont val="Calibri"/>
        <family val="2"/>
        <scheme val="minor"/>
      </rPr>
      <t>GS&lt;50</t>
    </r>
    <r>
      <rPr>
        <b/>
        <sz val="10"/>
        <color theme="1"/>
        <rFont val="Calibri"/>
        <family val="2"/>
        <scheme val="minor"/>
      </rPr>
      <t xml:space="preserve"> (5 records)</t>
    </r>
  </si>
  <si>
    <r>
      <t>    </t>
    </r>
    <r>
      <rPr>
        <b/>
        <sz val="10"/>
        <color theme="1"/>
        <rFont val="Calibri"/>
        <family val="2"/>
        <scheme val="minor"/>
      </rPr>
      <t xml:space="preserve">Customer Class 2: </t>
    </r>
    <r>
      <rPr>
        <sz val="10"/>
        <color theme="1"/>
        <rFont val="Calibri"/>
        <family val="2"/>
        <scheme val="minor"/>
      </rPr>
      <t>NONE</t>
    </r>
    <r>
      <rPr>
        <b/>
        <sz val="10"/>
        <color theme="1"/>
        <rFont val="Calibri"/>
        <family val="2"/>
        <scheme val="minor"/>
      </rPr>
      <t xml:space="preserve"> (2 records)</t>
    </r>
  </si>
  <si>
    <t>Confidential Information - Do Not Distribute</t>
  </si>
  <si>
    <t>Copyright (c) 2000-2020 salesforce.com, inc. All rights reserved.</t>
  </si>
  <si>
    <t>Total</t>
  </si>
  <si>
    <t>Grand Totals (20 records)</t>
  </si>
  <si>
    <t>9/28/2018</t>
  </si>
  <si>
    <t>Gross KW (all stages)</t>
  </si>
  <si>
    <t>Gross kWh (all stages)</t>
  </si>
  <si>
    <t>Net KW (All Stages)</t>
  </si>
  <si>
    <t>Net KWh (all Stages)</t>
  </si>
  <si>
    <t>Opportunity Owner</t>
  </si>
  <si>
    <t>In Service Date</t>
  </si>
  <si>
    <t>Estimated In Service Date</t>
  </si>
  <si>
    <t>AND Est/Act In Service Year equals 2020 </t>
  </si>
  <si>
    <t>Territory Name equals HHH </t>
  </si>
  <si>
    <t> 5/1/2020 9:47 AM</t>
  </si>
  <si>
    <t>HHH 2020 applications</t>
  </si>
  <si>
    <t>App Pre-Approval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</si>
</sst>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AAAFF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AAAA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18" fillId="0" borderId="0" xfId="0" applyFont="1"/>
    <xf numFmtId="0" fontId="19" fillId="0" borderId="0" xfId="0" applyFon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9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right" vertical="center" wrapText="1"/>
    </xf>
    <xf numFmtId="0" fontId="18" fillId="33" borderId="0" xfId="0" applyFont="1" applyFill="1" applyAlignment="1">
      <alignment horizontal="right" vertical="top" wrapText="1"/>
    </xf>
    <xf numFmtId="3" fontId="18" fillId="33" borderId="0" xfId="0" applyNumberFormat="1" applyFont="1" applyFill="1" applyAlignment="1">
      <alignment horizontal="right" vertical="top" wrapText="1"/>
    </xf>
    <xf numFmtId="0" fontId="18" fillId="34" borderId="0" xfId="0" applyFont="1" applyFill="1" applyAlignment="1">
      <alignment horizontal="right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right" vertical="top" wrapText="1"/>
    </xf>
    <xf numFmtId="3" fontId="18" fillId="34" borderId="0" xfId="0" applyNumberFormat="1" applyFont="1" applyFill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35" borderId="0" xfId="0" applyFont="1" applyFill="1" applyAlignment="1">
      <alignment horizontal="right" vertical="top" wrapText="1"/>
    </xf>
    <xf numFmtId="3" fontId="18" fillId="35" borderId="0" xfId="0" applyNumberFormat="1" applyFont="1" applyFill="1" applyAlignment="1">
      <alignment horizontal="right" vertical="top" wrapText="1"/>
    </xf>
    <xf numFmtId="0" fontId="18" fillId="0" borderId="0" xfId="0" applyFont="1" applyAlignment="1">
      <alignment wrapText="1"/>
    </xf>
    <xf numFmtId="0" fontId="0" fillId="0" borderId="10" xfId="0" applyBorder="1"/>
    <xf numFmtId="0" fontId="0" fillId="0" borderId="11" xfId="0" applyBorder="1"/>
    <xf numFmtId="4" fontId="0" fillId="0" borderId="12" xfId="0" applyNumberFormat="1" applyBorder="1"/>
    <xf numFmtId="0" fontId="0" fillId="0" borderId="13" xfId="0" applyBorder="1"/>
    <xf numFmtId="0" fontId="0" fillId="0" borderId="0" xfId="0" applyBorder="1"/>
    <xf numFmtId="4" fontId="0" fillId="0" borderId="14" xfId="0" applyNumberFormat="1" applyBorder="1"/>
    <xf numFmtId="0" fontId="0" fillId="0" borderId="14" xfId="0" applyBorder="1"/>
    <xf numFmtId="3" fontId="0" fillId="0" borderId="0" xfId="0" applyNumberFormat="1"/>
    <xf numFmtId="3" fontId="18" fillId="0" borderId="0" xfId="0" applyNumberFormat="1" applyFont="1" applyAlignment="1">
      <alignment horizontal="right" vertical="top" wrapText="1"/>
    </xf>
    <xf numFmtId="0" fontId="0" fillId="36" borderId="18" xfId="0" applyFill="1" applyBorder="1"/>
    <xf numFmtId="3" fontId="0" fillId="36" borderId="19" xfId="0" applyNumberFormat="1" applyFill="1" applyBorder="1"/>
    <xf numFmtId="0" fontId="16" fillId="36" borderId="15" xfId="0" applyFont="1" applyFill="1" applyBorder="1"/>
    <xf numFmtId="0" fontId="0" fillId="36" borderId="16" xfId="0" applyFill="1" applyBorder="1"/>
    <xf numFmtId="4" fontId="16" fillId="36" borderId="17" xfId="0" applyNumberFormat="1" applyFont="1" applyFill="1" applyBorder="1"/>
    <xf numFmtId="0" fontId="18" fillId="0" borderId="0" xfId="0" applyFont="1"/>
    <xf numFmtId="0" fontId="18" fillId="0" borderId="0" xfId="0" applyFont="1" applyAlignment="1">
      <alignment wrapText="1"/>
    </xf>
    <xf numFmtId="0" fontId="19" fillId="33" borderId="0" xfId="0" applyFont="1" applyFill="1" applyAlignment="1">
      <alignment wrapText="1"/>
    </xf>
    <xf numFmtId="0" fontId="18" fillId="34" borderId="0" xfId="0" applyFont="1" applyFill="1" applyAlignment="1">
      <alignment wrapText="1"/>
    </xf>
    <xf numFmtId="0" fontId="19" fillId="35" borderId="0" xfId="0" applyFont="1" applyFill="1" applyAlignment="1">
      <alignment wrapText="1"/>
    </xf>
    <xf numFmtId="14" fontId="18" fillId="0" borderId="0" xfId="0" applyNumberFormat="1" applyFont="1" applyAlignment="1">
      <alignment vertical="top" wrapText="1"/>
    </xf>
    <xf numFmtId="0" fontId="0" fillId="0" borderId="0" xfId="0"/>
    <xf numFmtId="0" fontId="18" fillId="0" borderId="0" xfId="0" applyFont="1" applyAlignment="1">
      <alignment wrapText="1"/>
    </xf>
    <xf numFmtId="0" fontId="19" fillId="33" borderId="0" xfId="0" applyFont="1" applyFill="1" applyAlignment="1">
      <alignment horizontal="left" vertical="center" wrapText="1"/>
    </xf>
    <xf numFmtId="0" fontId="18" fillId="0" borderId="0" xfId="0" applyFont="1" applyAlignment="1">
      <alignment horizontal="right" vertical="top" wrapText="1"/>
    </xf>
    <xf numFmtId="0" fontId="18" fillId="35" borderId="0" xfId="0" applyFont="1" applyFill="1" applyAlignment="1">
      <alignment horizontal="righ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189442</xdr:rowOff>
        </xdr:from>
        <xdr:to>
          <xdr:col>0</xdr:col>
          <xdr:colOff>819150</xdr:colOff>
          <xdr:row>8</xdr:row>
          <xdr:rowOff>17992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189442</xdr:rowOff>
        </xdr:from>
        <xdr:to>
          <xdr:col>0</xdr:col>
          <xdr:colOff>819150</xdr:colOff>
          <xdr:row>10</xdr:row>
          <xdr:rowOff>17992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8</xdr:row>
          <xdr:rowOff>189442</xdr:rowOff>
        </xdr:from>
        <xdr:to>
          <xdr:col>1</xdr:col>
          <xdr:colOff>115358</xdr:colOff>
          <xdr:row>10</xdr:row>
          <xdr:rowOff>17992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914400</xdr:colOff>
          <xdr:row>8</xdr:row>
          <xdr:rowOff>38100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914400</xdr:colOff>
          <xdr:row>10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9</xdr:row>
          <xdr:rowOff>0</xdr:rowOff>
        </xdr:from>
        <xdr:to>
          <xdr:col>0</xdr:col>
          <xdr:colOff>1533525</xdr:colOff>
          <xdr:row>10</xdr:row>
          <xdr:rowOff>38100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lair\AppData\Local\Microsoft\Windows\INetCache\Content.Outlook\TKE0DH9I\HHH%202020%20Applications%20run%20date%20Nov%2017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605636543166.xls"/>
    </sheetNames>
    <sheetDataSet>
      <sheetData sheetId="0">
        <row r="18">
          <cell r="B18">
            <v>196869</v>
          </cell>
          <cell r="C18" t="str">
            <v>60 ARMSTRONG AVENUE LTD- Lighting</v>
          </cell>
          <cell r="D18" t="str">
            <v>7/18/2018</v>
          </cell>
          <cell r="E18" t="str">
            <v>4/30/2019</v>
          </cell>
        </row>
        <row r="19">
          <cell r="B19">
            <v>206290</v>
          </cell>
          <cell r="C19" t="str">
            <v>HUTTER DENTAL - Lighting</v>
          </cell>
          <cell r="D19" t="str">
            <v>3/26/2019</v>
          </cell>
          <cell r="E19" t="str">
            <v>8/30/2019</v>
          </cell>
        </row>
        <row r="20">
          <cell r="B20">
            <v>188563</v>
          </cell>
          <cell r="C20" t="str">
            <v>BEST WESTERN - HVAC</v>
          </cell>
          <cell r="D20" t="str">
            <v>1/11/2018</v>
          </cell>
          <cell r="E20" t="str">
            <v>1/12/2018</v>
          </cell>
        </row>
        <row r="21">
          <cell r="B21">
            <v>191603</v>
          </cell>
          <cell r="C21" t="str">
            <v>CALEDON LABORATORIES - Lighting</v>
          </cell>
          <cell r="D21" t="str">
            <v>3/23/2018</v>
          </cell>
          <cell r="E21" t="str">
            <v>9/28/2018</v>
          </cell>
        </row>
        <row r="22">
          <cell r="B22">
            <v>202229</v>
          </cell>
          <cell r="C22" t="str">
            <v>FCR MGMT SERVICES (369 Mountainview) - Lighting</v>
          </cell>
          <cell r="D22" t="str">
            <v>11/20/2018</v>
          </cell>
          <cell r="E22" t="str">
            <v>11/30/2018</v>
          </cell>
        </row>
        <row r="23">
          <cell r="B23">
            <v>199166</v>
          </cell>
          <cell r="C23" t="str">
            <v>GEORGETOWN MARKET PLACE - Lighting</v>
          </cell>
          <cell r="D23" t="str">
            <v>1/21/2019</v>
          </cell>
          <cell r="E23" t="str">
            <v>11/26/2018</v>
          </cell>
        </row>
        <row r="24">
          <cell r="B24">
            <v>201768</v>
          </cell>
          <cell r="C24" t="str">
            <v>SILVER CREEK PS - Lighting</v>
          </cell>
          <cell r="D24" t="str">
            <v>11/13/2018</v>
          </cell>
          <cell r="E24" t="str">
            <v>6/1/2019</v>
          </cell>
        </row>
        <row r="25">
          <cell r="B25">
            <v>166548</v>
          </cell>
          <cell r="C25" t="str">
            <v>HDSB 6.12 - BAS</v>
          </cell>
          <cell r="D25" t="str">
            <v>9/23/2016</v>
          </cell>
          <cell r="E25" t="str">
            <v>2/28/2018</v>
          </cell>
        </row>
        <row r="26">
          <cell r="B26">
            <v>196002</v>
          </cell>
          <cell r="C26" t="str">
            <v>GO TRANSIT FACILITY - Lighting</v>
          </cell>
          <cell r="D26" t="str">
            <v>9/25/2018</v>
          </cell>
          <cell r="E26" t="str">
            <v>11/30/2018</v>
          </cell>
        </row>
        <row r="27">
          <cell r="B27">
            <v>202895</v>
          </cell>
          <cell r="C27" t="str">
            <v>MOUNTAINVVIEW RESIDENCE - Lighting</v>
          </cell>
          <cell r="D27" t="str">
            <v>12/12/2018</v>
          </cell>
          <cell r="E27" t="str">
            <v>12/27/2019</v>
          </cell>
        </row>
        <row r="28">
          <cell r="B28">
            <v>202894</v>
          </cell>
          <cell r="C28" t="str">
            <v>MOUNTAINVVIEW RESIDENCE - Lighting</v>
          </cell>
          <cell r="D28" t="str">
            <v>12/12/2018</v>
          </cell>
          <cell r="E28" t="str">
            <v>12/20/2019</v>
          </cell>
        </row>
        <row r="29">
          <cell r="B29">
            <v>601636</v>
          </cell>
          <cell r="C29" t="str">
            <v>Saputo M&amp;T</v>
          </cell>
          <cell r="D29" t="str">
            <v>6/29/2017</v>
          </cell>
          <cell r="E29" t="str">
            <v>9/28/2018</v>
          </cell>
        </row>
        <row r="30">
          <cell r="B30">
            <v>158055</v>
          </cell>
          <cell r="C30" t="str">
            <v>TOWN OF HALTON HILLS - Lighting</v>
          </cell>
          <cell r="D30" t="str">
            <v>3/18/2019</v>
          </cell>
          <cell r="E30" t="str">
            <v>12/31/2019</v>
          </cell>
        </row>
        <row r="31">
          <cell r="B31">
            <v>200669</v>
          </cell>
          <cell r="C31" t="str">
            <v>WATCH TOWER - RES 1 - Lighting</v>
          </cell>
          <cell r="D31" t="str">
            <v>10/19/2018</v>
          </cell>
          <cell r="E31" t="str">
            <v>6/30/2020</v>
          </cell>
        </row>
        <row r="32">
          <cell r="B32">
            <v>161077</v>
          </cell>
          <cell r="C32" t="str">
            <v>13893 HWY 7 - LIGHTING</v>
          </cell>
          <cell r="D32" t="str">
            <v>12/13/2018</v>
          </cell>
          <cell r="E32" t="str">
            <v>12/31/2020</v>
          </cell>
        </row>
        <row r="33">
          <cell r="B33">
            <v>164974</v>
          </cell>
          <cell r="C33" t="str">
            <v>WATCH TOWER CANADA - Lighting</v>
          </cell>
          <cell r="D33" t="str">
            <v>12/13/2018</v>
          </cell>
          <cell r="E33" t="str">
            <v>12/31/2019</v>
          </cell>
        </row>
        <row r="34">
          <cell r="B34">
            <v>165028</v>
          </cell>
          <cell r="C34" t="str">
            <v>WATCH TOWER CANADA - Lighting</v>
          </cell>
          <cell r="D34" t="str">
            <v>12/13/2018</v>
          </cell>
          <cell r="E34" t="str">
            <v>6/30/2020</v>
          </cell>
        </row>
        <row r="35">
          <cell r="B35">
            <v>601879</v>
          </cell>
          <cell r="C35" t="str">
            <v>WATCH TOWER - PSUP - CHP</v>
          </cell>
          <cell r="D35" t="str">
            <v>12/20/2018</v>
          </cell>
          <cell r="E35" t="str">
            <v>12/31/2020</v>
          </cell>
        </row>
        <row r="36">
          <cell r="B36">
            <v>171498</v>
          </cell>
          <cell r="C36" t="str">
            <v>WATCH TOWER - Compressor &amp; Programming</v>
          </cell>
          <cell r="D36" t="str">
            <v>12/13/2018</v>
          </cell>
          <cell r="E36" t="str">
            <v>1/18/2019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ontrol" Target="../activeX/activeX6.xml"/><Relationship Id="rId5" Type="http://schemas.openxmlformats.org/officeDocument/2006/relationships/control" Target="../activeX/activeX5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9"/>
  <sheetViews>
    <sheetView showGridLines="0" topLeftCell="A37" zoomScale="90" zoomScaleNormal="90" workbookViewId="0">
      <selection activeCell="G60" sqref="G60"/>
    </sheetView>
  </sheetViews>
  <sheetFormatPr defaultRowHeight="15" x14ac:dyDescent="0.25"/>
  <cols>
    <col min="1" max="1" width="19.85546875" customWidth="1"/>
    <col min="2" max="2" width="36.5703125" bestFit="1" customWidth="1"/>
    <col min="3" max="3" width="16.85546875" bestFit="1" customWidth="1"/>
    <col min="4" max="4" width="13.5703125" bestFit="1" customWidth="1"/>
    <col min="5" max="6" width="13.5703125" customWidth="1"/>
    <col min="7" max="7" width="17.42578125" customWidth="1"/>
    <col min="8" max="8" width="22.140625" bestFit="1" customWidth="1"/>
    <col min="9" max="9" width="32.42578125" bestFit="1" customWidth="1"/>
    <col min="10" max="10" width="19.5703125" bestFit="1" customWidth="1"/>
    <col min="11" max="11" width="25.140625" customWidth="1"/>
    <col min="12" max="12" width="26.140625" customWidth="1"/>
    <col min="13" max="13" width="23.85546875" bestFit="1" customWidth="1"/>
    <col min="14" max="14" width="13.7109375" bestFit="1" customWidth="1"/>
  </cols>
  <sheetData>
    <row r="1" spans="1:11" x14ac:dyDescent="0.25">
      <c r="A1" s="1" t="s">
        <v>0</v>
      </c>
    </row>
    <row r="3" spans="1:11" x14ac:dyDescent="0.25">
      <c r="A3" s="2" t="s">
        <v>1</v>
      </c>
    </row>
    <row r="4" spans="1:11" x14ac:dyDescent="0.25">
      <c r="A4" s="1" t="s">
        <v>2</v>
      </c>
    </row>
    <row r="5" spans="1:11" x14ac:dyDescent="0.25">
      <c r="A5" s="1" t="s">
        <v>3</v>
      </c>
    </row>
    <row r="6" spans="1:11" ht="15.75" thickBot="1" x14ac:dyDescent="0.3">
      <c r="A6" s="1" t="s">
        <v>4</v>
      </c>
    </row>
    <row r="7" spans="1:11" x14ac:dyDescent="0.25">
      <c r="I7" s="19" t="str">
        <f>A30</f>
        <v>    Customer Class 2: GS&lt;50 (5 records)</v>
      </c>
      <c r="J7" s="20"/>
      <c r="K7" s="21">
        <f>SUM(L32:L36)</f>
        <v>94094.1</v>
      </c>
    </row>
    <row r="8" spans="1:11" x14ac:dyDescent="0.25">
      <c r="I8" s="22" t="str">
        <f>A37</f>
        <v>    Customer Class 2: GS&gt;50 &lt;1000 (1 record)</v>
      </c>
      <c r="J8" s="23"/>
      <c r="K8" s="24">
        <f>L39</f>
        <v>15281.4</v>
      </c>
    </row>
    <row r="9" spans="1:11" x14ac:dyDescent="0.25">
      <c r="I9" s="22" t="str">
        <f>A40</f>
        <v>    Customer Class 2: GS&gt;50 &lt;25,000 KWH (1 record)</v>
      </c>
      <c r="J9" s="23"/>
      <c r="K9" s="24">
        <f>L42</f>
        <v>35465.199999999997</v>
      </c>
    </row>
    <row r="10" spans="1:11" x14ac:dyDescent="0.25">
      <c r="A10" s="34" t="s">
        <v>5</v>
      </c>
      <c r="B10" s="34"/>
      <c r="I10" s="22" t="str">
        <f>A43</f>
        <v>    Customer Class 2: GS&gt;50 &lt;999 (5 records)</v>
      </c>
      <c r="J10" s="23"/>
      <c r="K10" s="25">
        <f>SUM(L45:L49)</f>
        <v>791087.4</v>
      </c>
    </row>
    <row r="11" spans="1:11" x14ac:dyDescent="0.25">
      <c r="A11" s="4" t="s">
        <v>6</v>
      </c>
      <c r="B11" s="34" t="s">
        <v>7</v>
      </c>
      <c r="C11" s="34"/>
      <c r="D11" s="34"/>
      <c r="E11" s="34"/>
      <c r="F11" s="34"/>
      <c r="G11" s="34"/>
      <c r="H11" s="34"/>
      <c r="I11" s="22" t="str">
        <f>A50</f>
        <v>    Customer Class 2: IM 1000-4999 (1 record)</v>
      </c>
      <c r="J11" s="23"/>
      <c r="K11" s="25">
        <f>L52</f>
        <v>0</v>
      </c>
    </row>
    <row r="12" spans="1:11" x14ac:dyDescent="0.25">
      <c r="A12" s="4" t="s">
        <v>6</v>
      </c>
      <c r="B12" s="34" t="s">
        <v>8</v>
      </c>
      <c r="C12" s="34"/>
      <c r="D12" s="34"/>
      <c r="E12" s="34"/>
      <c r="F12" s="34"/>
      <c r="G12" s="34"/>
      <c r="H12" s="34"/>
      <c r="I12" s="22" t="str">
        <f>A53</f>
        <v>    Customer Class 2: NONE (2 records)</v>
      </c>
      <c r="J12" s="23"/>
      <c r="K12" s="24">
        <f>SUM(L55:L56)</f>
        <v>34361.4</v>
      </c>
    </row>
    <row r="13" spans="1:11" x14ac:dyDescent="0.25">
      <c r="A13" s="4" t="s">
        <v>6</v>
      </c>
      <c r="B13" s="34" t="s">
        <v>9</v>
      </c>
      <c r="C13" s="34"/>
      <c r="D13" s="34"/>
      <c r="E13" s="34"/>
      <c r="F13" s="34"/>
      <c r="G13" s="34"/>
      <c r="H13" s="34"/>
      <c r="I13" s="22"/>
      <c r="J13" s="23"/>
      <c r="K13" s="25"/>
    </row>
    <row r="14" spans="1:11" ht="15.75" thickBot="1" x14ac:dyDescent="0.3">
      <c r="A14" s="4" t="s">
        <v>6</v>
      </c>
      <c r="B14" s="34" t="s">
        <v>10</v>
      </c>
      <c r="C14" s="34"/>
      <c r="D14" s="34"/>
      <c r="E14" s="34"/>
      <c r="F14" s="34"/>
      <c r="G14" s="34"/>
      <c r="H14" s="34"/>
      <c r="I14" s="30" t="s">
        <v>67</v>
      </c>
      <c r="J14" s="31"/>
      <c r="K14" s="32">
        <f>SUM(K7:K12)</f>
        <v>970289.50000000012</v>
      </c>
    </row>
    <row r="15" spans="1:11" ht="26.25" x14ac:dyDescent="0.25">
      <c r="A15" s="3"/>
      <c r="B15" s="4" t="s">
        <v>11</v>
      </c>
    </row>
    <row r="16" spans="1:11" x14ac:dyDescent="0.25">
      <c r="A16" s="4" t="s">
        <v>6</v>
      </c>
      <c r="B16" s="33" t="s">
        <v>12</v>
      </c>
      <c r="C16" s="33"/>
      <c r="D16" s="33"/>
      <c r="E16" s="33"/>
      <c r="F16" s="33"/>
      <c r="G16" s="33"/>
      <c r="H16" s="33"/>
    </row>
    <row r="17" spans="1:14" x14ac:dyDescent="0.25">
      <c r="A17" s="4" t="s">
        <v>6</v>
      </c>
      <c r="B17" s="33" t="s">
        <v>13</v>
      </c>
      <c r="C17" s="33"/>
      <c r="D17" s="33"/>
      <c r="E17" s="33"/>
      <c r="F17" s="33"/>
      <c r="G17" s="33"/>
      <c r="H17" s="33"/>
    </row>
    <row r="18" spans="1:14" x14ac:dyDescent="0.25">
      <c r="A18" s="4" t="s">
        <v>6</v>
      </c>
      <c r="B18" s="33" t="s">
        <v>14</v>
      </c>
      <c r="C18" s="33"/>
      <c r="D18" s="33"/>
      <c r="E18" s="33"/>
      <c r="F18" s="33"/>
      <c r="G18" s="33"/>
      <c r="H18" s="33"/>
    </row>
    <row r="19" spans="1:14" x14ac:dyDescent="0.25">
      <c r="A19" s="4" t="s">
        <v>6</v>
      </c>
      <c r="B19" s="33" t="s">
        <v>15</v>
      </c>
      <c r="C19" s="33"/>
      <c r="D19" s="33"/>
      <c r="E19" s="33"/>
      <c r="F19" s="33"/>
      <c r="G19" s="33"/>
      <c r="H19" s="33"/>
    </row>
    <row r="20" spans="1:14" x14ac:dyDescent="0.25">
      <c r="A20" s="4" t="s">
        <v>6</v>
      </c>
      <c r="B20" s="33" t="s">
        <v>16</v>
      </c>
      <c r="C20" s="33"/>
      <c r="D20" s="33"/>
      <c r="E20" s="33"/>
      <c r="F20" s="33"/>
      <c r="G20" s="33"/>
      <c r="H20" s="33"/>
    </row>
    <row r="21" spans="1:14" x14ac:dyDescent="0.25">
      <c r="A21" s="4" t="s">
        <v>6</v>
      </c>
      <c r="B21" s="33" t="s">
        <v>17</v>
      </c>
      <c r="C21" s="33"/>
      <c r="D21" s="33"/>
      <c r="E21" s="33"/>
      <c r="F21" s="33"/>
      <c r="G21" s="33"/>
      <c r="H21" s="33"/>
    </row>
    <row r="22" spans="1:14" x14ac:dyDescent="0.25">
      <c r="A22" s="4" t="s">
        <v>6</v>
      </c>
      <c r="B22" s="33" t="s">
        <v>18</v>
      </c>
      <c r="C22" s="33"/>
      <c r="D22" s="33"/>
      <c r="E22" s="33"/>
      <c r="F22" s="33"/>
      <c r="G22" s="33"/>
      <c r="H22" s="33"/>
    </row>
    <row r="23" spans="1:14" x14ac:dyDescent="0.25">
      <c r="A23" s="4" t="s">
        <v>6</v>
      </c>
      <c r="B23" s="33" t="s">
        <v>19</v>
      </c>
      <c r="C23" s="33"/>
      <c r="D23" s="33"/>
      <c r="E23" s="33"/>
      <c r="F23" s="33"/>
      <c r="G23" s="33"/>
      <c r="H23" s="33"/>
    </row>
    <row r="24" spans="1:14" x14ac:dyDescent="0.25">
      <c r="A24" s="4" t="s">
        <v>6</v>
      </c>
      <c r="B24" s="33" t="s">
        <v>20</v>
      </c>
      <c r="C24" s="33"/>
      <c r="D24" s="33"/>
      <c r="E24" s="33"/>
      <c r="F24" s="33"/>
      <c r="G24" s="33"/>
      <c r="H24" s="33"/>
    </row>
    <row r="25" spans="1:14" ht="25.5" x14ac:dyDescent="0.25">
      <c r="A25" s="7" t="s">
        <v>21</v>
      </c>
      <c r="B25" s="7" t="s">
        <v>22</v>
      </c>
      <c r="C25" s="7" t="s">
        <v>23</v>
      </c>
      <c r="D25" s="7" t="s">
        <v>24</v>
      </c>
      <c r="E25" s="41" t="s">
        <v>81</v>
      </c>
      <c r="F25" s="41" t="s">
        <v>75</v>
      </c>
      <c r="G25" s="7" t="s">
        <v>25</v>
      </c>
      <c r="H25" s="7" t="s">
        <v>26</v>
      </c>
      <c r="I25" s="7" t="s">
        <v>27</v>
      </c>
      <c r="J25" s="7" t="s">
        <v>28</v>
      </c>
      <c r="K25" s="7" t="s">
        <v>29</v>
      </c>
      <c r="L25" s="8" t="s">
        <v>30</v>
      </c>
      <c r="M25" s="8" t="s">
        <v>31</v>
      </c>
      <c r="N25" s="8" t="s">
        <v>32</v>
      </c>
    </row>
    <row r="26" spans="1:14" x14ac:dyDescent="0.25">
      <c r="A26" s="35" t="s">
        <v>33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0</v>
      </c>
    </row>
    <row r="28" spans="1:14" x14ac:dyDescent="0.25">
      <c r="A28" s="35" t="s">
        <v>62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>
        <v>970290</v>
      </c>
    </row>
    <row r="30" spans="1:14" x14ac:dyDescent="0.25">
      <c r="A30" s="36" t="s">
        <v>63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4">
        <v>94094</v>
      </c>
    </row>
    <row r="32" spans="1:14" x14ac:dyDescent="0.25">
      <c r="A32" s="12"/>
      <c r="B32" s="12" t="s">
        <v>44</v>
      </c>
      <c r="C32" s="12">
        <v>199327</v>
      </c>
      <c r="D32" s="12" t="s">
        <v>39</v>
      </c>
      <c r="E32" s="12"/>
      <c r="F32" s="38">
        <v>43434</v>
      </c>
      <c r="G32" s="38">
        <v>43487</v>
      </c>
      <c r="H32" s="12" t="s">
        <v>56</v>
      </c>
      <c r="I32" s="12" t="s">
        <v>46</v>
      </c>
      <c r="J32" s="12" t="s">
        <v>47</v>
      </c>
      <c r="K32" s="12" t="s">
        <v>37</v>
      </c>
      <c r="L32" s="15">
        <v>20447.900000000001</v>
      </c>
      <c r="M32" s="13">
        <v>4.5</v>
      </c>
      <c r="N32" s="12"/>
    </row>
    <row r="33" spans="1:14" x14ac:dyDescent="0.25">
      <c r="A33" s="12"/>
      <c r="B33" s="12" t="s">
        <v>44</v>
      </c>
      <c r="C33" s="12">
        <v>199642</v>
      </c>
      <c r="D33" s="12" t="s">
        <v>39</v>
      </c>
      <c r="E33" s="12"/>
      <c r="F33" s="38">
        <v>43368</v>
      </c>
      <c r="G33" s="38">
        <v>43502</v>
      </c>
      <c r="H33" s="12" t="s">
        <v>59</v>
      </c>
      <c r="I33" s="12" t="s">
        <v>46</v>
      </c>
      <c r="J33" s="12" t="s">
        <v>47</v>
      </c>
      <c r="K33" s="12" t="s">
        <v>37</v>
      </c>
      <c r="L33" s="15">
        <v>1555.6</v>
      </c>
      <c r="M33" s="13">
        <v>0.4</v>
      </c>
      <c r="N33" s="12"/>
    </row>
    <row r="34" spans="1:14" x14ac:dyDescent="0.25">
      <c r="A34" s="12"/>
      <c r="B34" s="12" t="s">
        <v>44</v>
      </c>
      <c r="C34" s="12">
        <v>199999</v>
      </c>
      <c r="D34" s="12" t="s">
        <v>39</v>
      </c>
      <c r="E34" s="12"/>
      <c r="F34" s="38">
        <v>43363</v>
      </c>
      <c r="G34" s="38">
        <v>43616</v>
      </c>
      <c r="H34" s="12" t="s">
        <v>56</v>
      </c>
      <c r="I34" s="12" t="s">
        <v>46</v>
      </c>
      <c r="J34" s="12" t="s">
        <v>47</v>
      </c>
      <c r="K34" s="12" t="s">
        <v>37</v>
      </c>
      <c r="L34" s="15">
        <v>16860.400000000001</v>
      </c>
      <c r="M34" s="13">
        <v>4.3</v>
      </c>
      <c r="N34" s="12"/>
    </row>
    <row r="35" spans="1:14" x14ac:dyDescent="0.25">
      <c r="A35" s="12"/>
      <c r="B35" s="12" t="s">
        <v>44</v>
      </c>
      <c r="C35" s="12">
        <v>207407</v>
      </c>
      <c r="D35" s="12" t="s">
        <v>39</v>
      </c>
      <c r="E35" s="12"/>
      <c r="F35" s="38">
        <v>43564</v>
      </c>
      <c r="G35" s="38">
        <v>43602</v>
      </c>
      <c r="H35" s="12" t="s">
        <v>56</v>
      </c>
      <c r="I35" s="12" t="s">
        <v>46</v>
      </c>
      <c r="J35" s="12" t="s">
        <v>47</v>
      </c>
      <c r="K35" s="12" t="s">
        <v>37</v>
      </c>
      <c r="L35" s="15">
        <v>18600.2</v>
      </c>
      <c r="M35" s="13">
        <v>4.0999999999999996</v>
      </c>
      <c r="N35" s="12"/>
    </row>
    <row r="36" spans="1:14" x14ac:dyDescent="0.25">
      <c r="A36" s="12"/>
      <c r="B36" s="12" t="s">
        <v>44</v>
      </c>
      <c r="C36" s="12">
        <v>205051</v>
      </c>
      <c r="D36" s="12" t="s">
        <v>39</v>
      </c>
      <c r="E36" s="12"/>
      <c r="F36" s="38">
        <v>43523</v>
      </c>
      <c r="G36" s="38">
        <v>43539</v>
      </c>
      <c r="H36" s="12" t="s">
        <v>56</v>
      </c>
      <c r="I36" s="12" t="s">
        <v>46</v>
      </c>
      <c r="J36" s="12" t="s">
        <v>47</v>
      </c>
      <c r="K36" s="12" t="s">
        <v>37</v>
      </c>
      <c r="L36" s="15">
        <v>36630</v>
      </c>
      <c r="M36" s="13">
        <v>9.4</v>
      </c>
      <c r="N36" s="12"/>
    </row>
    <row r="37" spans="1:14" x14ac:dyDescent="0.25">
      <c r="A37" s="36" t="s">
        <v>34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4">
        <v>15281</v>
      </c>
    </row>
    <row r="39" spans="1:14" x14ac:dyDescent="0.25">
      <c r="A39" s="12"/>
      <c r="B39" s="12" t="s">
        <v>35</v>
      </c>
      <c r="C39" s="12">
        <v>206271</v>
      </c>
      <c r="D39" s="12" t="s">
        <v>39</v>
      </c>
      <c r="E39" s="12"/>
      <c r="F39" s="38">
        <v>43551</v>
      </c>
      <c r="G39" s="38">
        <v>43677</v>
      </c>
      <c r="H39" s="12" t="s">
        <v>56</v>
      </c>
      <c r="I39" s="12" t="s">
        <v>46</v>
      </c>
      <c r="J39" s="12" t="s">
        <v>41</v>
      </c>
      <c r="K39" s="12" t="s">
        <v>37</v>
      </c>
      <c r="L39" s="15">
        <v>15281.4</v>
      </c>
      <c r="M39" s="13">
        <v>0</v>
      </c>
      <c r="N39" s="12"/>
    </row>
    <row r="40" spans="1:14" x14ac:dyDescent="0.25">
      <c r="A40" s="36" t="s">
        <v>52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4">
        <v>35465</v>
      </c>
    </row>
    <row r="42" spans="1:14" x14ac:dyDescent="0.25">
      <c r="A42" s="12"/>
      <c r="B42" s="12" t="s">
        <v>53</v>
      </c>
      <c r="C42" s="12">
        <v>206338</v>
      </c>
      <c r="D42" s="12" t="s">
        <v>39</v>
      </c>
      <c r="E42" s="12"/>
      <c r="F42" s="38">
        <v>43550</v>
      </c>
      <c r="G42" s="38">
        <v>43585</v>
      </c>
      <c r="H42" s="12" t="s">
        <v>56</v>
      </c>
      <c r="I42" s="12" t="s">
        <v>46</v>
      </c>
      <c r="J42" s="12" t="s">
        <v>47</v>
      </c>
      <c r="K42" s="12" t="s">
        <v>37</v>
      </c>
      <c r="L42" s="15">
        <v>35465.199999999997</v>
      </c>
      <c r="M42" s="13">
        <v>8.6999999999999993</v>
      </c>
      <c r="N42" s="12"/>
    </row>
    <row r="43" spans="1:14" x14ac:dyDescent="0.25">
      <c r="A43" s="36" t="s">
        <v>60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4">
        <v>791087</v>
      </c>
    </row>
    <row r="45" spans="1:14" x14ac:dyDescent="0.25">
      <c r="A45" s="12"/>
      <c r="B45" s="12">
        <v>90</v>
      </c>
      <c r="C45" s="12">
        <v>20059</v>
      </c>
      <c r="D45" s="12" t="s">
        <v>39</v>
      </c>
      <c r="E45" s="12"/>
      <c r="F45" s="38">
        <v>43529</v>
      </c>
      <c r="G45" s="38">
        <v>43547</v>
      </c>
      <c r="H45" s="12" t="s">
        <v>56</v>
      </c>
      <c r="I45" s="12" t="s">
        <v>58</v>
      </c>
      <c r="J45" s="12" t="s">
        <v>55</v>
      </c>
      <c r="K45" s="12" t="s">
        <v>37</v>
      </c>
      <c r="L45" s="13">
        <v>0</v>
      </c>
      <c r="M45" s="13">
        <v>0</v>
      </c>
      <c r="N45" s="12"/>
    </row>
    <row r="46" spans="1:14" x14ac:dyDescent="0.25">
      <c r="A46" s="12"/>
      <c r="B46" s="12">
        <v>90</v>
      </c>
      <c r="C46" s="12">
        <v>205341</v>
      </c>
      <c r="D46" s="12" t="s">
        <v>39</v>
      </c>
      <c r="E46" s="12"/>
      <c r="F46" s="38">
        <v>43179</v>
      </c>
      <c r="G46" s="38">
        <v>43602</v>
      </c>
      <c r="H46" s="12" t="s">
        <v>59</v>
      </c>
      <c r="I46" s="12" t="s">
        <v>46</v>
      </c>
      <c r="J46" s="12" t="s">
        <v>47</v>
      </c>
      <c r="K46" s="12" t="s">
        <v>37</v>
      </c>
      <c r="L46" s="15">
        <v>96238</v>
      </c>
      <c r="M46" s="13">
        <v>22.5</v>
      </c>
      <c r="N46" s="12"/>
    </row>
    <row r="47" spans="1:14" x14ac:dyDescent="0.25">
      <c r="A47" s="12"/>
      <c r="B47" s="12">
        <v>90</v>
      </c>
      <c r="C47" s="12">
        <v>191520</v>
      </c>
      <c r="D47" s="12" t="s">
        <v>39</v>
      </c>
      <c r="E47" s="12"/>
      <c r="F47" s="38">
        <v>43446</v>
      </c>
      <c r="G47" s="38">
        <v>43528</v>
      </c>
      <c r="H47" s="12" t="s">
        <v>56</v>
      </c>
      <c r="I47" s="12" t="s">
        <v>46</v>
      </c>
      <c r="J47" s="12" t="s">
        <v>49</v>
      </c>
      <c r="K47" s="12" t="s">
        <v>37</v>
      </c>
      <c r="L47" s="15">
        <v>9150</v>
      </c>
      <c r="M47" s="13">
        <v>0</v>
      </c>
      <c r="N47" s="12"/>
    </row>
    <row r="48" spans="1:14" x14ac:dyDescent="0.25">
      <c r="A48" s="12"/>
      <c r="B48" s="12">
        <v>90</v>
      </c>
      <c r="C48" s="12">
        <v>202753</v>
      </c>
      <c r="D48" s="12" t="s">
        <v>39</v>
      </c>
      <c r="E48" s="12"/>
      <c r="F48" s="38">
        <v>43497</v>
      </c>
      <c r="G48" s="38">
        <v>43485</v>
      </c>
      <c r="H48" s="12" t="s">
        <v>56</v>
      </c>
      <c r="I48" s="12" t="s">
        <v>46</v>
      </c>
      <c r="J48" s="12" t="s">
        <v>47</v>
      </c>
      <c r="K48" s="12" t="s">
        <v>37</v>
      </c>
      <c r="L48" s="15">
        <v>607491.4</v>
      </c>
      <c r="M48" s="13">
        <v>99.1</v>
      </c>
      <c r="N48" s="12"/>
    </row>
    <row r="49" spans="1:14" x14ac:dyDescent="0.25">
      <c r="A49" s="12"/>
      <c r="B49" s="12">
        <v>90</v>
      </c>
      <c r="C49" s="12">
        <v>203711</v>
      </c>
      <c r="D49" s="12" t="s">
        <v>39</v>
      </c>
      <c r="E49" s="12"/>
      <c r="F49" s="38">
        <v>43480</v>
      </c>
      <c r="G49" s="38">
        <v>43598</v>
      </c>
      <c r="H49" s="12" t="s">
        <v>56</v>
      </c>
      <c r="I49" s="12" t="s">
        <v>46</v>
      </c>
      <c r="J49" s="12" t="s">
        <v>48</v>
      </c>
      <c r="K49" s="12" t="s">
        <v>37</v>
      </c>
      <c r="L49" s="15">
        <v>78208</v>
      </c>
      <c r="M49" s="13">
        <v>0</v>
      </c>
      <c r="N49" s="12"/>
    </row>
    <row r="50" spans="1:14" x14ac:dyDescent="0.25">
      <c r="A50" s="36" t="s">
        <v>50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1:14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</row>
    <row r="52" spans="1:14" x14ac:dyDescent="0.25">
      <c r="A52" s="12"/>
      <c r="B52" s="12" t="s">
        <v>38</v>
      </c>
      <c r="C52" s="12">
        <v>601745</v>
      </c>
      <c r="D52" s="12" t="s">
        <v>39</v>
      </c>
      <c r="E52" s="12"/>
      <c r="F52" s="38">
        <v>43137</v>
      </c>
      <c r="G52" s="38">
        <v>43560</v>
      </c>
      <c r="H52" s="12" t="s">
        <v>56</v>
      </c>
      <c r="I52" s="12" t="s">
        <v>42</v>
      </c>
      <c r="J52" s="12" t="s">
        <v>43</v>
      </c>
      <c r="K52" s="12" t="s">
        <v>37</v>
      </c>
      <c r="L52" s="13">
        <v>0</v>
      </c>
      <c r="M52" s="13">
        <v>0</v>
      </c>
      <c r="N52" s="12"/>
    </row>
    <row r="53" spans="1:14" x14ac:dyDescent="0.25">
      <c r="A53" s="36" t="s">
        <v>64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4">
        <v>34361</v>
      </c>
    </row>
    <row r="55" spans="1:14" x14ac:dyDescent="0.25">
      <c r="A55" s="12"/>
      <c r="B55" s="12" t="s">
        <v>36</v>
      </c>
      <c r="C55" s="12">
        <v>999999999</v>
      </c>
      <c r="D55" s="12" t="s">
        <v>39</v>
      </c>
      <c r="E55" s="12"/>
      <c r="F55" s="38">
        <v>43466</v>
      </c>
      <c r="G55" s="38">
        <v>43466</v>
      </c>
      <c r="H55" s="12" t="s">
        <v>45</v>
      </c>
      <c r="I55" s="12" t="s">
        <v>61</v>
      </c>
      <c r="J55" s="12" t="s">
        <v>51</v>
      </c>
      <c r="K55" s="12" t="s">
        <v>54</v>
      </c>
      <c r="L55" s="15">
        <v>23162.400000000001</v>
      </c>
      <c r="M55" s="13">
        <v>0</v>
      </c>
      <c r="N55" s="12"/>
    </row>
    <row r="56" spans="1:14" x14ac:dyDescent="0.25">
      <c r="A56" s="12"/>
      <c r="B56" s="12" t="s">
        <v>36</v>
      </c>
      <c r="C56" s="12">
        <v>999999999</v>
      </c>
      <c r="D56" s="12" t="s">
        <v>39</v>
      </c>
      <c r="E56" s="12"/>
      <c r="F56" s="38">
        <v>43466</v>
      </c>
      <c r="G56" s="38">
        <v>43466</v>
      </c>
      <c r="H56" s="12" t="s">
        <v>45</v>
      </c>
      <c r="I56" s="12" t="s">
        <v>57</v>
      </c>
      <c r="J56" s="12" t="s">
        <v>47</v>
      </c>
      <c r="K56" s="12" t="s">
        <v>54</v>
      </c>
      <c r="L56" s="15">
        <v>11199</v>
      </c>
      <c r="M56" s="13">
        <v>0</v>
      </c>
      <c r="N56" s="12"/>
    </row>
    <row r="57" spans="1:14" x14ac:dyDescent="0.25">
      <c r="A57" s="4"/>
      <c r="B57" s="4"/>
      <c r="C57" s="4"/>
      <c r="D57" s="4"/>
      <c r="E57" s="18"/>
      <c r="F57" s="18"/>
      <c r="G57" s="4"/>
    </row>
    <row r="58" spans="1:14" x14ac:dyDescent="0.25">
      <c r="A58" s="34" t="s">
        <v>65</v>
      </c>
      <c r="B58" s="34"/>
      <c r="C58" s="34"/>
      <c r="D58" s="34"/>
      <c r="E58" s="34"/>
      <c r="F58" s="34"/>
      <c r="G58" s="34"/>
    </row>
    <row r="59" spans="1:14" x14ac:dyDescent="0.25">
      <c r="A59" s="34" t="s">
        <v>66</v>
      </c>
      <c r="B59" s="34"/>
      <c r="C59" s="34"/>
      <c r="D59" s="34"/>
      <c r="E59" s="34"/>
      <c r="F59" s="34"/>
      <c r="G59" s="34"/>
    </row>
  </sheetData>
  <mergeCells count="24">
    <mergeCell ref="A58:G58"/>
    <mergeCell ref="A59:G59"/>
    <mergeCell ref="A37:N37"/>
    <mergeCell ref="A40:N40"/>
    <mergeCell ref="A43:N43"/>
    <mergeCell ref="A50:N50"/>
    <mergeCell ref="A53:N53"/>
    <mergeCell ref="B23:H23"/>
    <mergeCell ref="B24:H24"/>
    <mergeCell ref="A26:N26"/>
    <mergeCell ref="A30:N30"/>
    <mergeCell ref="A28:N28"/>
    <mergeCell ref="B22:H22"/>
    <mergeCell ref="A10:B10"/>
    <mergeCell ref="B11:H11"/>
    <mergeCell ref="B12:H12"/>
    <mergeCell ref="B13:H13"/>
    <mergeCell ref="B14:H14"/>
    <mergeCell ref="B16:H16"/>
    <mergeCell ref="B17:H17"/>
    <mergeCell ref="B18:H18"/>
    <mergeCell ref="B19:H19"/>
    <mergeCell ref="B20:H20"/>
    <mergeCell ref="B21:H21"/>
  </mergeCells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0</xdr:col>
                <xdr:colOff>619125</xdr:colOff>
                <xdr:row>9</xdr:row>
                <xdr:rowOff>0</xdr:rowOff>
              </from>
              <to>
                <xdr:col>1</xdr:col>
                <xdr:colOff>114300</xdr:colOff>
                <xdr:row>10</xdr:row>
                <xdr:rowOff>19050</xdr:rowOff>
              </to>
            </anchor>
          </controlPr>
        </control>
      </mc:Choice>
      <mc:Fallback>
        <control shapeId="1027" r:id="rId4" name="Control 3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819150</xdr:colOff>
                <xdr:row>10</xdr:row>
                <xdr:rowOff>19050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5" r:id="rId7" name="Control 1">
          <controlPr defaultSize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819150</xdr:colOff>
                <xdr:row>8</xdr:row>
                <xdr:rowOff>19050</xdr:rowOff>
              </to>
            </anchor>
          </controlPr>
        </control>
      </mc:Choice>
      <mc:Fallback>
        <control shapeId="1025" r:id="rId7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70D9-3AED-4995-B4CE-B6EBF8257B2D}">
  <sheetPr codeName="Sheet2"/>
  <dimension ref="A1:L41"/>
  <sheetViews>
    <sheetView showGridLines="0" tabSelected="1" topLeftCell="A7" workbookViewId="0">
      <selection activeCell="E21" sqref="E21"/>
    </sheetView>
  </sheetViews>
  <sheetFormatPr defaultRowHeight="15" x14ac:dyDescent="0.25"/>
  <cols>
    <col min="1" max="1" width="28.7109375" bestFit="1" customWidth="1"/>
    <col min="2" max="2" width="16.85546875" bestFit="1" customWidth="1"/>
    <col min="3" max="3" width="16" bestFit="1" customWidth="1"/>
    <col min="4" max="4" width="19.28515625" style="39" bestFit="1" customWidth="1"/>
    <col min="5" max="5" width="21.140625" bestFit="1" customWidth="1"/>
    <col min="6" max="6" width="12.5703125" bestFit="1" customWidth="1"/>
    <col min="7" max="7" width="22.140625" bestFit="1" customWidth="1"/>
    <col min="8" max="8" width="16.7109375" bestFit="1" customWidth="1"/>
    <col min="9" max="9" width="17" bestFit="1" customWidth="1"/>
    <col min="10" max="10" width="16.28515625" bestFit="1" customWidth="1"/>
    <col min="11" max="11" width="18.140625" bestFit="1" customWidth="1"/>
    <col min="12" max="12" width="17.28515625" bestFit="1" customWidth="1"/>
  </cols>
  <sheetData>
    <row r="1" spans="1:8" x14ac:dyDescent="0.25">
      <c r="A1" s="6" t="s">
        <v>80</v>
      </c>
    </row>
    <row r="3" spans="1:8" x14ac:dyDescent="0.25">
      <c r="A3" s="2" t="s">
        <v>1</v>
      </c>
    </row>
    <row r="4" spans="1:8" x14ac:dyDescent="0.25">
      <c r="A4" s="6" t="s">
        <v>2</v>
      </c>
    </row>
    <row r="5" spans="1:8" ht="15.75" thickBot="1" x14ac:dyDescent="0.3">
      <c r="A5" s="6" t="s">
        <v>3</v>
      </c>
    </row>
    <row r="6" spans="1:8" ht="15.75" thickBot="1" x14ac:dyDescent="0.3">
      <c r="A6" s="6" t="s">
        <v>79</v>
      </c>
      <c r="G6" s="28" t="s">
        <v>67</v>
      </c>
      <c r="H6" s="29">
        <f>I38</f>
        <v>1626637</v>
      </c>
    </row>
    <row r="10" spans="1:8" x14ac:dyDescent="0.25">
      <c r="A10" s="34" t="s">
        <v>5</v>
      </c>
      <c r="B10" s="34"/>
    </row>
    <row r="11" spans="1:8" x14ac:dyDescent="0.25">
      <c r="A11" s="5" t="s">
        <v>6</v>
      </c>
      <c r="B11" s="34" t="s">
        <v>7</v>
      </c>
      <c r="C11" s="34"/>
      <c r="D11" s="34"/>
      <c r="E11" s="34"/>
      <c r="F11" s="34"/>
      <c r="G11" s="34"/>
    </row>
    <row r="12" spans="1:8" x14ac:dyDescent="0.25">
      <c r="A12" s="5" t="s">
        <v>6</v>
      </c>
      <c r="B12" s="34" t="s">
        <v>8</v>
      </c>
      <c r="C12" s="34"/>
      <c r="D12" s="34"/>
      <c r="E12" s="34"/>
      <c r="F12" s="34"/>
      <c r="G12" s="34"/>
    </row>
    <row r="13" spans="1:8" x14ac:dyDescent="0.25">
      <c r="A13" s="5" t="s">
        <v>6</v>
      </c>
      <c r="B13" s="34" t="s">
        <v>9</v>
      </c>
      <c r="C13" s="34"/>
      <c r="D13" s="34"/>
      <c r="E13" s="34"/>
      <c r="F13" s="34"/>
      <c r="G13" s="34"/>
    </row>
    <row r="14" spans="1:8" x14ac:dyDescent="0.25">
      <c r="A14" s="5" t="s">
        <v>6</v>
      </c>
      <c r="B14" s="34" t="s">
        <v>10</v>
      </c>
      <c r="C14" s="34"/>
      <c r="D14" s="34"/>
      <c r="E14" s="34"/>
      <c r="F14" s="34"/>
      <c r="G14" s="34"/>
    </row>
    <row r="15" spans="1:8" x14ac:dyDescent="0.25">
      <c r="A15" s="5" t="s">
        <v>6</v>
      </c>
      <c r="B15" s="33" t="s">
        <v>78</v>
      </c>
      <c r="C15" s="33"/>
      <c r="D15" s="33"/>
      <c r="E15" s="33"/>
      <c r="F15" s="33"/>
      <c r="G15" s="33"/>
    </row>
    <row r="16" spans="1:8" x14ac:dyDescent="0.25">
      <c r="A16" s="5" t="s">
        <v>6</v>
      </c>
      <c r="B16" s="33" t="s">
        <v>77</v>
      </c>
      <c r="C16" s="33"/>
      <c r="D16" s="33"/>
      <c r="E16" s="33"/>
      <c r="F16" s="33"/>
      <c r="G16" s="33"/>
    </row>
    <row r="17" spans="1:12" x14ac:dyDescent="0.25">
      <c r="A17" s="7" t="s">
        <v>21</v>
      </c>
      <c r="B17" s="7" t="s">
        <v>23</v>
      </c>
      <c r="C17" s="7" t="s">
        <v>25</v>
      </c>
      <c r="D17" s="41" t="s">
        <v>81</v>
      </c>
      <c r="E17" s="8" t="s">
        <v>76</v>
      </c>
      <c r="F17" s="8" t="s">
        <v>75</v>
      </c>
      <c r="G17" s="7" t="s">
        <v>26</v>
      </c>
      <c r="H17" s="7" t="s">
        <v>74</v>
      </c>
      <c r="I17" s="8" t="s">
        <v>73</v>
      </c>
      <c r="J17" s="8" t="s">
        <v>72</v>
      </c>
      <c r="K17" s="8" t="s">
        <v>71</v>
      </c>
      <c r="L17" s="8" t="s">
        <v>70</v>
      </c>
    </row>
    <row r="18" spans="1:12" x14ac:dyDescent="0.25">
      <c r="A18" s="12"/>
      <c r="B18" s="12">
        <v>158055</v>
      </c>
      <c r="C18" s="12"/>
      <c r="D18" s="42" t="str">
        <f>VLOOKUP(B18,'[1]report1605636543166.xls'!$B$18:$D$36,3,FALSE)</f>
        <v>3/18/2019</v>
      </c>
      <c r="E18" s="42" t="str">
        <f>VLOOKUP(B18,'[1]report1605636543166.xls'!$B$18:$E$36,4,FALSE)</f>
        <v>12/31/2019</v>
      </c>
      <c r="F18" s="13" t="s">
        <v>36</v>
      </c>
      <c r="G18" s="12" t="s">
        <v>40</v>
      </c>
      <c r="H18" s="12"/>
      <c r="I18" s="27">
        <v>250214</v>
      </c>
      <c r="J18" s="13">
        <v>0</v>
      </c>
      <c r="K18" s="27">
        <v>394784</v>
      </c>
      <c r="L18" s="13">
        <v>0</v>
      </c>
    </row>
    <row r="19" spans="1:12" x14ac:dyDescent="0.25">
      <c r="A19" s="12"/>
      <c r="B19" s="12">
        <v>161077</v>
      </c>
      <c r="C19" s="12"/>
      <c r="D19" s="42" t="str">
        <f>VLOOKUP(B19,'[1]report1605636543166.xls'!$B$18:$D$36,3,FALSE)</f>
        <v>12/13/2018</v>
      </c>
      <c r="E19" s="42" t="str">
        <f>VLOOKUP(B19,'[1]report1605636543166.xls'!$B$18:$E$36,4,FALSE)</f>
        <v>12/31/2020</v>
      </c>
      <c r="F19" s="13" t="s">
        <v>36</v>
      </c>
      <c r="G19" s="12" t="s">
        <v>40</v>
      </c>
      <c r="H19" s="12"/>
      <c r="I19" s="27">
        <v>38408</v>
      </c>
      <c r="J19" s="13">
        <v>0</v>
      </c>
      <c r="K19" s="27">
        <v>60600</v>
      </c>
      <c r="L19" s="13">
        <v>0</v>
      </c>
    </row>
    <row r="20" spans="1:12" x14ac:dyDescent="0.25">
      <c r="A20" s="12"/>
      <c r="B20" s="12">
        <v>164974</v>
      </c>
      <c r="C20" s="12"/>
      <c r="D20" s="42" t="str">
        <f>VLOOKUP(B20,'[1]report1605636543166.xls'!$B$18:$D$36,3,FALSE)</f>
        <v>12/13/2018</v>
      </c>
      <c r="E20" s="42" t="str">
        <f>VLOOKUP(B20,'[1]report1605636543166.xls'!$B$18:$E$36,4,FALSE)</f>
        <v>12/31/2019</v>
      </c>
      <c r="F20" s="13" t="s">
        <v>36</v>
      </c>
      <c r="G20" s="12" t="s">
        <v>40</v>
      </c>
      <c r="H20" s="12"/>
      <c r="I20" s="27">
        <v>2271</v>
      </c>
      <c r="J20" s="13">
        <v>0</v>
      </c>
      <c r="K20" s="27">
        <v>3583</v>
      </c>
      <c r="L20" s="13">
        <v>1</v>
      </c>
    </row>
    <row r="21" spans="1:12" x14ac:dyDescent="0.25">
      <c r="A21" s="12"/>
      <c r="B21" s="12">
        <v>165028</v>
      </c>
      <c r="C21" s="12"/>
      <c r="D21" s="42" t="str">
        <f>VLOOKUP(B21,'[1]report1605636543166.xls'!$B$18:$D$36,3,FALSE)</f>
        <v>12/13/2018</v>
      </c>
      <c r="E21" s="42" t="str">
        <f>VLOOKUP(B21,'[1]report1605636543166.xls'!$B$18:$E$36,4,FALSE)</f>
        <v>6/30/2020</v>
      </c>
      <c r="F21" s="13" t="s">
        <v>36</v>
      </c>
      <c r="G21" s="12" t="s">
        <v>40</v>
      </c>
      <c r="H21" s="12"/>
      <c r="I21" s="27">
        <v>7749</v>
      </c>
      <c r="J21" s="13">
        <v>2</v>
      </c>
      <c r="K21" s="27">
        <v>12226</v>
      </c>
      <c r="L21" s="13">
        <v>3</v>
      </c>
    </row>
    <row r="22" spans="1:12" x14ac:dyDescent="0.25">
      <c r="A22" s="12"/>
      <c r="B22" s="12">
        <v>166548</v>
      </c>
      <c r="C22" s="12"/>
      <c r="D22" s="42" t="str">
        <f>VLOOKUP(B22,'[1]report1605636543166.xls'!$B$18:$D$36,3,FALSE)</f>
        <v>9/23/2016</v>
      </c>
      <c r="E22" s="42" t="str">
        <f>VLOOKUP(B22,'[1]report1605636543166.xls'!$B$18:$E$36,4,FALSE)</f>
        <v>2/28/2018</v>
      </c>
      <c r="F22" s="13" t="s">
        <v>36</v>
      </c>
      <c r="G22" s="12" t="s">
        <v>40</v>
      </c>
      <c r="H22" s="12"/>
      <c r="I22" s="27">
        <v>23126</v>
      </c>
      <c r="J22" s="13">
        <v>0</v>
      </c>
      <c r="K22" s="27">
        <v>36488</v>
      </c>
      <c r="L22" s="13">
        <v>0</v>
      </c>
    </row>
    <row r="23" spans="1:12" x14ac:dyDescent="0.25">
      <c r="A23" s="12"/>
      <c r="B23" s="12">
        <v>171498</v>
      </c>
      <c r="C23" s="12"/>
      <c r="D23" s="42" t="str">
        <f>VLOOKUP(B23,'[1]report1605636543166.xls'!$B$18:$D$36,3,FALSE)</f>
        <v>12/13/2018</v>
      </c>
      <c r="E23" s="42" t="str">
        <f>VLOOKUP(B23,'[1]report1605636543166.xls'!$B$18:$E$36,4,FALSE)</f>
        <v>1/18/2019</v>
      </c>
      <c r="F23" s="13" t="s">
        <v>36</v>
      </c>
      <c r="G23" s="12" t="s">
        <v>40</v>
      </c>
      <c r="H23" s="12"/>
      <c r="I23" s="27">
        <v>81043</v>
      </c>
      <c r="J23" s="13">
        <v>11</v>
      </c>
      <c r="K23" s="27">
        <v>127868</v>
      </c>
      <c r="L23" s="13">
        <v>17</v>
      </c>
    </row>
    <row r="24" spans="1:12" x14ac:dyDescent="0.25">
      <c r="A24" s="12"/>
      <c r="B24" s="12">
        <v>188563</v>
      </c>
      <c r="C24" s="12"/>
      <c r="D24" s="42" t="str">
        <f>VLOOKUP(B24,'[1]report1605636543166.xls'!$B$18:$D$36,3,FALSE)</f>
        <v>1/11/2018</v>
      </c>
      <c r="E24" s="42" t="str">
        <f>VLOOKUP(B24,'[1]report1605636543166.xls'!$B$18:$E$36,4,FALSE)</f>
        <v>1/12/2018</v>
      </c>
      <c r="F24" s="13" t="s">
        <v>36</v>
      </c>
      <c r="G24" s="12" t="s">
        <v>40</v>
      </c>
      <c r="H24" s="12"/>
      <c r="I24" s="13">
        <v>611</v>
      </c>
      <c r="J24" s="13">
        <v>1</v>
      </c>
      <c r="K24" s="13">
        <v>964</v>
      </c>
      <c r="L24" s="13">
        <v>1</v>
      </c>
    </row>
    <row r="25" spans="1:12" x14ac:dyDescent="0.25">
      <c r="A25" s="12"/>
      <c r="B25" s="12">
        <v>191603</v>
      </c>
      <c r="C25" s="12"/>
      <c r="D25" s="42" t="str">
        <f>VLOOKUP(B25,'[1]report1605636543166.xls'!$B$18:$D$36,3,FALSE)</f>
        <v>3/23/2018</v>
      </c>
      <c r="E25" s="42" t="str">
        <f>VLOOKUP(B25,'[1]report1605636543166.xls'!$B$18:$E$36,4,FALSE)</f>
        <v>9/28/2018</v>
      </c>
      <c r="F25" s="13" t="s">
        <v>36</v>
      </c>
      <c r="G25" s="12" t="s">
        <v>40</v>
      </c>
      <c r="H25" s="12"/>
      <c r="I25" s="27">
        <v>2428</v>
      </c>
      <c r="J25" s="13">
        <v>0</v>
      </c>
      <c r="K25" s="27">
        <v>3831</v>
      </c>
      <c r="L25" s="13">
        <v>0</v>
      </c>
    </row>
    <row r="26" spans="1:12" x14ac:dyDescent="0.25">
      <c r="A26" s="12"/>
      <c r="B26" s="12">
        <v>191604</v>
      </c>
      <c r="C26" s="12"/>
      <c r="D26" s="42"/>
      <c r="E26" s="42" t="s">
        <v>69</v>
      </c>
      <c r="F26" s="13" t="s">
        <v>36</v>
      </c>
      <c r="G26" s="12" t="s">
        <v>40</v>
      </c>
      <c r="H26" s="12"/>
      <c r="I26" s="27">
        <v>40476</v>
      </c>
      <c r="J26" s="13">
        <v>11</v>
      </c>
      <c r="K26" s="27">
        <v>63863</v>
      </c>
      <c r="L26" s="13">
        <v>18</v>
      </c>
    </row>
    <row r="27" spans="1:12" x14ac:dyDescent="0.25">
      <c r="A27" s="12"/>
      <c r="B27" s="12">
        <v>196002</v>
      </c>
      <c r="C27" s="12"/>
      <c r="D27" s="42" t="str">
        <f>VLOOKUP(B27,'[1]report1605636543166.xls'!$B$18:$D$36,3,FALSE)</f>
        <v>9/25/2018</v>
      </c>
      <c r="E27" s="42" t="str">
        <f>VLOOKUP(B27,'[1]report1605636543166.xls'!$B$18:$E$36,4,FALSE)</f>
        <v>11/30/2018</v>
      </c>
      <c r="F27" s="13" t="s">
        <v>36</v>
      </c>
      <c r="G27" s="12" t="s">
        <v>40</v>
      </c>
      <c r="H27" s="12"/>
      <c r="I27" s="27">
        <v>158829</v>
      </c>
      <c r="J27" s="13">
        <v>19</v>
      </c>
      <c r="K27" s="27">
        <v>250598</v>
      </c>
      <c r="L27" s="13">
        <v>30</v>
      </c>
    </row>
    <row r="28" spans="1:12" x14ac:dyDescent="0.25">
      <c r="A28" s="12"/>
      <c r="B28" s="12">
        <v>196869</v>
      </c>
      <c r="C28" s="12"/>
      <c r="D28" s="42" t="str">
        <f>VLOOKUP(B28,'[1]report1605636543166.xls'!$B$18:$D$36,3,FALSE)</f>
        <v>7/18/2018</v>
      </c>
      <c r="E28" s="42" t="str">
        <f>VLOOKUP(B28,'[1]report1605636543166.xls'!$B$18:$E$36,4,FALSE)</f>
        <v>4/30/2019</v>
      </c>
      <c r="F28" s="13" t="s">
        <v>36</v>
      </c>
      <c r="G28" s="12" t="s">
        <v>40</v>
      </c>
      <c r="H28" s="12"/>
      <c r="I28" s="27">
        <v>103959</v>
      </c>
      <c r="J28" s="13">
        <v>16</v>
      </c>
      <c r="K28" s="27">
        <v>164025</v>
      </c>
      <c r="L28" s="13">
        <v>25</v>
      </c>
    </row>
    <row r="29" spans="1:12" x14ac:dyDescent="0.25">
      <c r="A29" s="12"/>
      <c r="B29" s="12">
        <v>199166</v>
      </c>
      <c r="C29" s="12"/>
      <c r="D29" s="42" t="str">
        <f>VLOOKUP(B29,'[1]report1605636543166.xls'!$B$18:$D$36,3,FALSE)</f>
        <v>1/21/2019</v>
      </c>
      <c r="E29" s="42" t="str">
        <f>VLOOKUP(B29,'[1]report1605636543166.xls'!$B$18:$E$36,4,FALSE)</f>
        <v>11/26/2018</v>
      </c>
      <c r="F29" s="13" t="s">
        <v>36</v>
      </c>
      <c r="G29" s="12" t="s">
        <v>40</v>
      </c>
      <c r="H29" s="12"/>
      <c r="I29" s="27">
        <v>45073</v>
      </c>
      <c r="J29" s="13">
        <v>10</v>
      </c>
      <c r="K29" s="27">
        <v>71115</v>
      </c>
      <c r="L29" s="13">
        <v>15</v>
      </c>
    </row>
    <row r="30" spans="1:12" x14ac:dyDescent="0.25">
      <c r="A30" s="12"/>
      <c r="B30" s="12">
        <v>200669</v>
      </c>
      <c r="C30" s="12"/>
      <c r="D30" s="42" t="str">
        <f>VLOOKUP(B30,'[1]report1605636543166.xls'!$B$18:$D$36,3,FALSE)</f>
        <v>10/19/2018</v>
      </c>
      <c r="E30" s="42" t="str">
        <f>VLOOKUP(B30,'[1]report1605636543166.xls'!$B$18:$E$36,4,FALSE)</f>
        <v>6/30/2020</v>
      </c>
      <c r="F30" s="13" t="s">
        <v>36</v>
      </c>
      <c r="G30" s="12" t="s">
        <v>40</v>
      </c>
      <c r="H30" s="12"/>
      <c r="I30" s="27">
        <v>13533</v>
      </c>
      <c r="J30" s="13">
        <v>3</v>
      </c>
      <c r="K30" s="27">
        <v>21352</v>
      </c>
      <c r="L30" s="13">
        <v>5</v>
      </c>
    </row>
    <row r="31" spans="1:12" x14ac:dyDescent="0.25">
      <c r="A31" s="12"/>
      <c r="B31" s="12">
        <v>201768</v>
      </c>
      <c r="C31" s="12"/>
      <c r="D31" s="42" t="str">
        <f>VLOOKUP(B31,'[1]report1605636543166.xls'!$B$18:$D$36,3,FALSE)</f>
        <v>11/13/2018</v>
      </c>
      <c r="E31" s="42" t="str">
        <f>VLOOKUP(B31,'[1]report1605636543166.xls'!$B$18:$E$36,4,FALSE)</f>
        <v>6/1/2019</v>
      </c>
      <c r="F31" s="13" t="s">
        <v>36</v>
      </c>
      <c r="G31" s="12" t="s">
        <v>40</v>
      </c>
      <c r="H31" s="12"/>
      <c r="I31" s="27">
        <v>122240</v>
      </c>
      <c r="J31" s="13">
        <v>14</v>
      </c>
      <c r="K31" s="27">
        <v>192868</v>
      </c>
      <c r="L31" s="13">
        <v>22</v>
      </c>
    </row>
    <row r="32" spans="1:12" x14ac:dyDescent="0.25">
      <c r="A32" s="12"/>
      <c r="B32" s="12">
        <v>202229</v>
      </c>
      <c r="C32" s="12"/>
      <c r="D32" s="42" t="str">
        <f>VLOOKUP(B32,'[1]report1605636543166.xls'!$B$18:$D$36,3,FALSE)</f>
        <v>11/20/2018</v>
      </c>
      <c r="E32" s="42" t="str">
        <f>VLOOKUP(B32,'[1]report1605636543166.xls'!$B$18:$E$36,4,FALSE)</f>
        <v>11/30/2018</v>
      </c>
      <c r="F32" s="13" t="s">
        <v>36</v>
      </c>
      <c r="G32" s="12" t="s">
        <v>40</v>
      </c>
      <c r="H32" s="12"/>
      <c r="I32" s="27">
        <v>70151</v>
      </c>
      <c r="J32" s="13">
        <v>0</v>
      </c>
      <c r="K32" s="27">
        <v>110683</v>
      </c>
      <c r="L32" s="13">
        <v>0</v>
      </c>
    </row>
    <row r="33" spans="1:12" x14ac:dyDescent="0.25">
      <c r="A33" s="12"/>
      <c r="B33" s="12">
        <v>202894</v>
      </c>
      <c r="C33" s="12"/>
      <c r="D33" s="42" t="str">
        <f>VLOOKUP(B33,'[1]report1605636543166.xls'!$B$18:$D$36,3,FALSE)</f>
        <v>12/12/2018</v>
      </c>
      <c r="E33" s="42" t="str">
        <f>VLOOKUP(B33,'[1]report1605636543166.xls'!$B$18:$E$36,4,FALSE)</f>
        <v>12/20/2019</v>
      </c>
      <c r="F33" s="13" t="s">
        <v>36</v>
      </c>
      <c r="G33" s="12" t="s">
        <v>40</v>
      </c>
      <c r="H33" s="12"/>
      <c r="I33" s="13">
        <v>256</v>
      </c>
      <c r="J33" s="13">
        <v>0</v>
      </c>
      <c r="K33" s="13">
        <v>404</v>
      </c>
      <c r="L33" s="13">
        <v>0</v>
      </c>
    </row>
    <row r="34" spans="1:12" x14ac:dyDescent="0.25">
      <c r="A34" s="12"/>
      <c r="B34" s="12">
        <v>202895</v>
      </c>
      <c r="C34" s="12"/>
      <c r="D34" s="42" t="str">
        <f>VLOOKUP(B34,'[1]report1605636543166.xls'!$B$18:$D$36,3,FALSE)</f>
        <v>12/12/2018</v>
      </c>
      <c r="E34" s="42" t="str">
        <f>VLOOKUP(B34,'[1]report1605636543166.xls'!$B$18:$E$36,4,FALSE)</f>
        <v>12/27/2019</v>
      </c>
      <c r="F34" s="13" t="s">
        <v>36</v>
      </c>
      <c r="G34" s="12" t="s">
        <v>40</v>
      </c>
      <c r="H34" s="12"/>
      <c r="I34" s="27">
        <v>9370</v>
      </c>
      <c r="J34" s="13">
        <v>0</v>
      </c>
      <c r="K34" s="27">
        <v>14784</v>
      </c>
      <c r="L34" s="13">
        <v>0</v>
      </c>
    </row>
    <row r="35" spans="1:12" x14ac:dyDescent="0.25">
      <c r="A35" s="12"/>
      <c r="B35" s="12">
        <v>206290</v>
      </c>
      <c r="C35" s="12"/>
      <c r="D35" s="42" t="str">
        <f>VLOOKUP(B35,'[1]report1605636543166.xls'!$B$18:$D$36,3,FALSE)</f>
        <v>3/26/2019</v>
      </c>
      <c r="E35" s="42" t="str">
        <f>VLOOKUP(B35,'[1]report1605636543166.xls'!$B$18:$E$36,4,FALSE)</f>
        <v>8/30/2019</v>
      </c>
      <c r="F35" s="13" t="s">
        <v>36</v>
      </c>
      <c r="G35" s="12" t="s">
        <v>40</v>
      </c>
      <c r="H35" s="12"/>
      <c r="I35" s="27">
        <v>2009</v>
      </c>
      <c r="J35" s="13">
        <v>0</v>
      </c>
      <c r="K35" s="27">
        <v>3169</v>
      </c>
      <c r="L35" s="13">
        <v>1</v>
      </c>
    </row>
    <row r="36" spans="1:12" x14ac:dyDescent="0.25">
      <c r="A36" s="12"/>
      <c r="B36" s="12">
        <v>601636</v>
      </c>
      <c r="C36" s="12"/>
      <c r="D36" s="42" t="str">
        <f>VLOOKUP(B36,'[1]report1605636543166.xls'!$B$18:$D$36,3,FALSE)</f>
        <v>6/29/2017</v>
      </c>
      <c r="E36" s="42" t="str">
        <f>VLOOKUP(B36,'[1]report1605636543166.xls'!$B$18:$E$36,4,FALSE)</f>
        <v>9/28/2018</v>
      </c>
      <c r="F36" s="13" t="s">
        <v>36</v>
      </c>
      <c r="G36" s="12" t="s">
        <v>40</v>
      </c>
      <c r="H36" s="12"/>
      <c r="I36" s="27">
        <v>654891</v>
      </c>
      <c r="J36" s="13">
        <v>126</v>
      </c>
      <c r="K36" s="27">
        <v>1031000</v>
      </c>
      <c r="L36" s="13">
        <v>200</v>
      </c>
    </row>
    <row r="37" spans="1:12" x14ac:dyDescent="0.25">
      <c r="A37" s="37" t="s">
        <v>68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 x14ac:dyDescent="0.25">
      <c r="A38" s="16"/>
      <c r="B38" s="16"/>
      <c r="C38" s="16"/>
      <c r="D38" s="43"/>
      <c r="E38" s="16"/>
      <c r="F38" s="16"/>
      <c r="G38" s="16"/>
      <c r="H38" s="16"/>
      <c r="I38" s="17">
        <f>SUM(I18:I36)</f>
        <v>1626637</v>
      </c>
      <c r="J38" s="17">
        <f>SUM(J18:J36)</f>
        <v>213</v>
      </c>
      <c r="K38" s="17">
        <f>SUM(K18:K36)</f>
        <v>2564205</v>
      </c>
      <c r="L38" s="17">
        <f>SUM(L18:L36)</f>
        <v>338</v>
      </c>
    </row>
    <row r="39" spans="1:12" x14ac:dyDescent="0.25">
      <c r="A39" s="5"/>
      <c r="B39" s="5"/>
      <c r="C39" s="5"/>
      <c r="D39" s="40"/>
      <c r="E39" s="5"/>
      <c r="F39" s="5"/>
    </row>
    <row r="40" spans="1:12" x14ac:dyDescent="0.25">
      <c r="A40" s="34" t="s">
        <v>65</v>
      </c>
      <c r="B40" s="34"/>
      <c r="C40" s="34"/>
      <c r="D40" s="34"/>
      <c r="E40" s="34"/>
      <c r="F40" s="34"/>
    </row>
    <row r="41" spans="1:12" x14ac:dyDescent="0.25">
      <c r="A41" s="34" t="s">
        <v>66</v>
      </c>
      <c r="B41" s="34"/>
      <c r="C41" s="34"/>
      <c r="D41" s="34"/>
      <c r="E41" s="34"/>
      <c r="F41" s="34"/>
      <c r="I41" s="26"/>
    </row>
  </sheetData>
  <mergeCells count="10">
    <mergeCell ref="B16:G16"/>
    <mergeCell ref="A37:L37"/>
    <mergeCell ref="A40:F40"/>
    <mergeCell ref="A41:F41"/>
    <mergeCell ref="A10:B10"/>
    <mergeCell ref="B11:G11"/>
    <mergeCell ref="B12:G12"/>
    <mergeCell ref="B13:G13"/>
    <mergeCell ref="B14:G14"/>
    <mergeCell ref="B15:G15"/>
  </mergeCells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2049" r:id="rId3" name="Control 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914400</xdr:colOff>
                <xdr:row>8</xdr:row>
                <xdr:rowOff>38100</xdr:rowOff>
              </to>
            </anchor>
          </controlPr>
        </control>
      </mc:Choice>
      <mc:Fallback>
        <control shapeId="2049" r:id="rId3" name="Control 1"/>
      </mc:Fallback>
    </mc:AlternateContent>
    <mc:AlternateContent xmlns:mc="http://schemas.openxmlformats.org/markup-compatibility/2006">
      <mc:Choice Requires="x14">
        <control shapeId="2050" r:id="rId5" name="Control 2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914400</xdr:colOff>
                <xdr:row>10</xdr:row>
                <xdr:rowOff>38100</xdr:rowOff>
              </to>
            </anchor>
          </controlPr>
        </control>
      </mc:Choice>
      <mc:Fallback>
        <control shapeId="2050" r:id="rId5" name="Control 2"/>
      </mc:Fallback>
    </mc:AlternateContent>
    <mc:AlternateContent xmlns:mc="http://schemas.openxmlformats.org/markup-compatibility/2006">
      <mc:Choice Requires="x14">
        <control shapeId="2051" r:id="rId6" name="Control 3">
          <controlPr defaultSize="0" r:id="rId4">
            <anchor moveWithCells="1">
              <from>
                <xdr:col>0</xdr:col>
                <xdr:colOff>619125</xdr:colOff>
                <xdr:row>9</xdr:row>
                <xdr:rowOff>0</xdr:rowOff>
              </from>
              <to>
                <xdr:col>0</xdr:col>
                <xdr:colOff>1533525</xdr:colOff>
                <xdr:row>10</xdr:row>
                <xdr:rowOff>38100</xdr:rowOff>
              </to>
            </anchor>
          </controlPr>
        </control>
      </mc:Choice>
      <mc:Fallback>
        <control shapeId="2051" r:id="rId6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CDM</vt:lpstr>
      <vt:lpstr>2020 CDM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Neu</dc:creator>
  <cp:lastModifiedBy>Andrew Blair</cp:lastModifiedBy>
  <dcterms:created xsi:type="dcterms:W3CDTF">2020-05-01T13:16:04Z</dcterms:created>
  <dcterms:modified xsi:type="dcterms:W3CDTF">2020-11-20T17:49:43Z</dcterms:modified>
</cp:coreProperties>
</file>