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lesrv1\users\Regulatory\OEB\2021 COS\09.  Interrogatories\Interrogatories Submitted\"/>
    </mc:Choice>
  </mc:AlternateContent>
  <bookViews>
    <workbookView xWindow="0" yWindow="0" windowWidth="13728" windowHeight="11352"/>
  </bookViews>
  <sheets>
    <sheet name="Sheet1" sheetId="1" r:id="rId1"/>
  </sheets>
  <calcPr calcId="162913" calcMode="autoNoTable" iterate="1" iterateCount="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4" i="1" l="1"/>
  <c r="I76" i="1"/>
  <c r="I19" i="1"/>
  <c r="H76" i="1"/>
  <c r="G76" i="1"/>
  <c r="F76" i="1"/>
  <c r="E76" i="1"/>
  <c r="D76" i="1"/>
  <c r="H64" i="1"/>
  <c r="G64" i="1"/>
  <c r="F64" i="1"/>
  <c r="E64" i="1"/>
  <c r="D64" i="1"/>
  <c r="M45" i="1"/>
  <c r="L45" i="1"/>
  <c r="K45" i="1"/>
  <c r="J45" i="1"/>
  <c r="I45" i="1"/>
  <c r="H45" i="1"/>
  <c r="G45" i="1"/>
  <c r="F45" i="1"/>
  <c r="E45" i="1"/>
  <c r="D45" i="1"/>
  <c r="M19" i="1"/>
  <c r="L19" i="1"/>
  <c r="K19" i="1"/>
  <c r="J19" i="1"/>
  <c r="H19" i="1"/>
  <c r="D19" i="1"/>
  <c r="G19" i="1"/>
  <c r="F19" i="1"/>
  <c r="F78" i="1" s="1"/>
  <c r="E19" i="1"/>
  <c r="E78" i="1" l="1"/>
  <c r="G78" i="1"/>
  <c r="H78" i="1"/>
  <c r="D78" i="1"/>
  <c r="I78" i="1"/>
  <c r="M76" i="1" l="1"/>
  <c r="L76" i="1"/>
  <c r="K76" i="1"/>
  <c r="J76" i="1"/>
  <c r="M64" i="1"/>
  <c r="L64" i="1"/>
  <c r="K64" i="1"/>
  <c r="J64" i="1"/>
  <c r="M78" i="1" l="1"/>
  <c r="L78" i="1"/>
  <c r="K78" i="1"/>
  <c r="J78" i="1"/>
  <c r="J80" i="1" s="1"/>
  <c r="J82" i="1" s="1"/>
  <c r="I80" i="1"/>
  <c r="I82" i="1" s="1"/>
  <c r="M80" i="1"/>
  <c r="M82" i="1" s="1"/>
  <c r="K80" i="1"/>
  <c r="K82" i="1" s="1"/>
  <c r="L80" i="1"/>
  <c r="L82" i="1" s="1"/>
</calcChain>
</file>

<file path=xl/sharedStrings.xml><?xml version="1.0" encoding="utf-8"?>
<sst xmlns="http://schemas.openxmlformats.org/spreadsheetml/2006/main" count="167" uniqueCount="104">
  <si>
    <t>System Access</t>
  </si>
  <si>
    <t>Technical Service Layouts</t>
  </si>
  <si>
    <t>Subdivisions</t>
  </si>
  <si>
    <t>Renewable Generation</t>
  </si>
  <si>
    <t>Wye-Delta Service Upgrades</t>
  </si>
  <si>
    <t>Municipally Driven Projects</t>
  </si>
  <si>
    <t>Make Ready work</t>
  </si>
  <si>
    <t>Metering</t>
  </si>
  <si>
    <t>Sub-Total</t>
  </si>
  <si>
    <t>Contributed Capital</t>
  </si>
  <si>
    <t>Total</t>
  </si>
  <si>
    <t>System Renewal</t>
  </si>
  <si>
    <t>Pole Replacements</t>
  </si>
  <si>
    <t>Poletrans Replacement Program</t>
  </si>
  <si>
    <t>Porcelain Insulator Replacement Program</t>
  </si>
  <si>
    <t>Transformer Replacement Program</t>
  </si>
  <si>
    <t>Pole Line Rebuild Program</t>
  </si>
  <si>
    <t>Substation Equipment</t>
  </si>
  <si>
    <t>Distribution Equipment Renewal</t>
  </si>
  <si>
    <t>System Service</t>
  </si>
  <si>
    <t>Feeder Improvements</t>
  </si>
  <si>
    <t>Voltage Conversion</t>
  </si>
  <si>
    <t>Substation Upgrades</t>
  </si>
  <si>
    <t>Automated Switches &amp; SCADA Integration</t>
  </si>
  <si>
    <t>Arrestor Program</t>
  </si>
  <si>
    <t>General Plant</t>
  </si>
  <si>
    <t>Equipment &amp; Tools</t>
  </si>
  <si>
    <t>Software &amp; Systems</t>
  </si>
  <si>
    <t>Building Equipment</t>
  </si>
  <si>
    <t>Miscellaneous</t>
  </si>
  <si>
    <t>Total Gross</t>
  </si>
  <si>
    <t>Table 59 Summary information</t>
  </si>
  <si>
    <t xml:space="preserve">Capital Project Sheet </t>
  </si>
  <si>
    <t>6th Line</t>
  </si>
  <si>
    <t>Cross MS Egress</t>
  </si>
  <si>
    <t>Defective Transformer Replacement</t>
  </si>
  <si>
    <t>Garage Roof Replacement</t>
  </si>
  <si>
    <t>Live-Front Transformer Replacement</t>
  </si>
  <si>
    <t xml:space="preserve">Metering </t>
  </si>
  <si>
    <t>Exhibit 2 Page # reference</t>
  </si>
  <si>
    <t>Acton PoleTrans</t>
  </si>
  <si>
    <t>Porcelain Insulator</t>
  </si>
  <si>
    <t>SCADA Switch</t>
  </si>
  <si>
    <t>Trafalgar Rd</t>
  </si>
  <si>
    <t>Vehicles</t>
  </si>
  <si>
    <t>Willow MS</t>
  </si>
  <si>
    <t>Wye-Delta</t>
  </si>
  <si>
    <t>689, 748</t>
  </si>
  <si>
    <t>Admin/Finance Office Furniture</t>
  </si>
  <si>
    <t>685, 755</t>
  </si>
  <si>
    <t xml:space="preserve">Beardmore MS </t>
  </si>
  <si>
    <t>GIS Utility Network</t>
  </si>
  <si>
    <t>Hornby Road</t>
  </si>
  <si>
    <t>712, 785</t>
  </si>
  <si>
    <t>Queen MS</t>
  </si>
  <si>
    <t>Automated 46kV Loadbreak</t>
  </si>
  <si>
    <t>Vault Transformer</t>
  </si>
  <si>
    <t>Mail Insertion Machine</t>
  </si>
  <si>
    <t>27.6kV conversion</t>
  </si>
  <si>
    <t>Ballinafad MS</t>
  </si>
  <si>
    <t>Feeder 19F2</t>
  </si>
  <si>
    <t>Chelton Glen Williams</t>
  </si>
  <si>
    <t>793, 871</t>
  </si>
  <si>
    <t>River MS</t>
  </si>
  <si>
    <t>Automated Scadamate</t>
  </si>
  <si>
    <t>WCB/10 Side Road</t>
  </si>
  <si>
    <t>WCB Old Pine Crest</t>
  </si>
  <si>
    <t>759, 918</t>
  </si>
  <si>
    <t>836, 922</t>
  </si>
  <si>
    <t>Church St Acton Feeder</t>
  </si>
  <si>
    <t>Feeder 13F4</t>
  </si>
  <si>
    <t>Feeder 17F4</t>
  </si>
  <si>
    <t>Admin/Finance Software</t>
  </si>
  <si>
    <t>Hwy 25/5 Sideroad</t>
  </si>
  <si>
    <t>Mountainview MS</t>
  </si>
  <si>
    <t>Holmesway Place</t>
  </si>
  <si>
    <t>728, 808, 887, 983</t>
  </si>
  <si>
    <t>Trafalgar Rd (cont'd)</t>
  </si>
  <si>
    <t>906, 998</t>
  </si>
  <si>
    <t>IBM System I Power 9</t>
  </si>
  <si>
    <t>693, 767, 844, 930, 1022</t>
  </si>
  <si>
    <t>700, 852, 1025</t>
  </si>
  <si>
    <t>704, 777, 856, 956, 1029</t>
  </si>
  <si>
    <t>Norval MS</t>
  </si>
  <si>
    <t>708, 781, 859,963, 1036</t>
  </si>
  <si>
    <t>Wright Ave</t>
  </si>
  <si>
    <t>716, 789, 867, 971, 1044</t>
  </si>
  <si>
    <t>Pole Line Reconstruction</t>
  </si>
  <si>
    <t>Pole Line Prince Charles</t>
  </si>
  <si>
    <t>720, 797, 879, 975, 1058</t>
  </si>
  <si>
    <t>724, 801, 883, 979,1062</t>
  </si>
  <si>
    <t>891, 987, 1066</t>
  </si>
  <si>
    <t>732, 812, 895,991,1070</t>
  </si>
  <si>
    <t>816, 1074</t>
  </si>
  <si>
    <t>744, 824, 910,1002,1081</t>
  </si>
  <si>
    <t>Table 59 Category</t>
  </si>
  <si>
    <t>Project sheet name</t>
  </si>
  <si>
    <t>n/a - various &lt;$50K</t>
  </si>
  <si>
    <t>27.5kV 2nd circuit</t>
  </si>
  <si>
    <t>832, 914,1014</t>
  </si>
  <si>
    <t>Total Net</t>
  </si>
  <si>
    <t>2-Staff-38 part b</t>
  </si>
  <si>
    <r>
      <t xml:space="preserve">Less Renewable Generation Facility Assets and Other Non-Rate-Regulated Utility Assets </t>
    </r>
    <r>
      <rPr>
        <b/>
        <i/>
        <sz val="10"/>
        <color rgb="FFFF0000"/>
        <rFont val="Garamond"/>
        <family val="1"/>
      </rPr>
      <t>(input as negative)</t>
    </r>
  </si>
  <si>
    <t>736, 820, 899,995, 1078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</si>
</sst>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_-;\-* #,##0_-;_-* &quot;-&quot;??_-;_-@_-"/>
    <numFmt numFmtId="167" formatCode="#,##0;\(#,##0\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Garamond"/>
      <family val="1"/>
    </font>
    <font>
      <sz val="11"/>
      <color theme="1"/>
      <name val="Garamond"/>
      <family val="1"/>
    </font>
    <font>
      <b/>
      <sz val="10"/>
      <name val="Garamond"/>
      <family val="1"/>
    </font>
    <font>
      <sz val="10"/>
      <name val="Garamond"/>
      <family val="1"/>
    </font>
    <font>
      <b/>
      <i/>
      <sz val="10"/>
      <color rgb="FFFF0000"/>
      <name val="Garamond"/>
      <family val="1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28">
    <xf numFmtId="0" fontId="0" fillId="0" borderId="0" xfId="0"/>
    <xf numFmtId="0" fontId="2" fillId="0" borderId="0" xfId="0" applyFont="1"/>
    <xf numFmtId="0" fontId="3" fillId="0" borderId="0" xfId="0" applyFont="1" applyAlignment="1">
      <alignment wrapText="1"/>
    </xf>
    <xf numFmtId="0" fontId="3" fillId="0" borderId="0" xfId="0" applyFont="1"/>
    <xf numFmtId="164" fontId="3" fillId="0" borderId="0" xfId="1" applyNumberFormat="1" applyFont="1"/>
    <xf numFmtId="0" fontId="3" fillId="0" borderId="0" xfId="0" applyFont="1" applyAlignment="1" applyProtection="1">
      <alignment wrapText="1"/>
      <protection locked="0"/>
    </xf>
    <xf numFmtId="164" fontId="3" fillId="0" borderId="1" xfId="1" applyNumberFormat="1" applyFont="1" applyFill="1" applyBorder="1"/>
    <xf numFmtId="0" fontId="5" fillId="0" borderId="1" xfId="0" applyFont="1" applyFill="1" applyBorder="1" applyAlignment="1" applyProtection="1">
      <alignment horizontal="left" wrapText="1"/>
      <protection locked="0"/>
    </xf>
    <xf numFmtId="3" fontId="3" fillId="0" borderId="1" xfId="2" applyNumberFormat="1" applyFont="1" applyFill="1" applyBorder="1" applyProtection="1">
      <protection locked="0"/>
    </xf>
    <xf numFmtId="164" fontId="3" fillId="0" borderId="1" xfId="1" applyNumberFormat="1" applyFont="1" applyFill="1" applyBorder="1" applyProtection="1">
      <protection locked="0"/>
    </xf>
    <xf numFmtId="0" fontId="3" fillId="0" borderId="1" xfId="0" applyFont="1" applyFill="1" applyBorder="1" applyAlignment="1">
      <alignment wrapText="1"/>
    </xf>
    <xf numFmtId="0" fontId="3" fillId="0" borderId="1" xfId="0" applyFont="1" applyFill="1" applyBorder="1"/>
    <xf numFmtId="0" fontId="3" fillId="0" borderId="0" xfId="0" applyFont="1" applyProtection="1"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3" fillId="0" borderId="0" xfId="0" applyFont="1" applyAlignment="1">
      <alignment horizontal="center"/>
    </xf>
    <xf numFmtId="0" fontId="4" fillId="0" borderId="1" xfId="0" applyFont="1" applyFill="1" applyBorder="1" applyAlignment="1" applyProtection="1">
      <alignment horizontal="left" wrapText="1"/>
      <protection locked="0"/>
    </xf>
    <xf numFmtId="0" fontId="3" fillId="0" borderId="0" xfId="0" applyFont="1" applyFill="1"/>
    <xf numFmtId="0" fontId="4" fillId="3" borderId="4" xfId="0" applyFont="1" applyFill="1" applyBorder="1" applyProtection="1">
      <protection locked="0"/>
    </xf>
    <xf numFmtId="164" fontId="4" fillId="3" borderId="5" xfId="1" applyNumberFormat="1" applyFont="1" applyFill="1" applyBorder="1" applyAlignment="1" applyProtection="1">
      <alignment horizontal="center" vertical="center" wrapText="1"/>
    </xf>
    <xf numFmtId="0" fontId="4" fillId="3" borderId="5" xfId="1" applyNumberFormat="1" applyFont="1" applyFill="1" applyBorder="1" applyAlignment="1" applyProtection="1">
      <alignment horizontal="center" vertical="center" wrapText="1"/>
    </xf>
    <xf numFmtId="0" fontId="4" fillId="3" borderId="5" xfId="0" applyNumberFormat="1" applyFont="1" applyFill="1" applyBorder="1" applyAlignment="1" applyProtection="1">
      <alignment horizontal="center" vertical="center" wrapText="1"/>
    </xf>
    <xf numFmtId="0" fontId="4" fillId="3" borderId="6" xfId="0" applyNumberFormat="1" applyFont="1" applyFill="1" applyBorder="1" applyAlignment="1" applyProtection="1">
      <alignment horizontal="center" vertical="center" wrapText="1"/>
    </xf>
    <xf numFmtId="0" fontId="5" fillId="0" borderId="7" xfId="0" applyFont="1" applyFill="1" applyBorder="1" applyProtection="1">
      <protection locked="0"/>
    </xf>
    <xf numFmtId="3" fontId="3" fillId="0" borderId="8" xfId="2" applyNumberFormat="1" applyFont="1" applyFill="1" applyBorder="1" applyProtection="1">
      <protection locked="0"/>
    </xf>
    <xf numFmtId="0" fontId="5" fillId="0" borderId="9" xfId="0" applyFont="1" applyFill="1" applyBorder="1" applyProtection="1">
      <protection locked="0"/>
    </xf>
    <xf numFmtId="0" fontId="3" fillId="0" borderId="10" xfId="0" applyFont="1" applyFill="1" applyBorder="1" applyAlignment="1">
      <alignment wrapText="1"/>
    </xf>
    <xf numFmtId="164" fontId="3" fillId="0" borderId="10" xfId="1" applyNumberFormat="1" applyFont="1" applyFill="1" applyBorder="1"/>
    <xf numFmtId="3" fontId="3" fillId="0" borderId="10" xfId="2" applyNumberFormat="1" applyFont="1" applyFill="1" applyBorder="1" applyProtection="1">
      <protection locked="0"/>
    </xf>
    <xf numFmtId="3" fontId="3" fillId="0" borderId="11" xfId="2" applyNumberFormat="1" applyFont="1" applyFill="1" applyBorder="1" applyProtection="1">
      <protection locked="0"/>
    </xf>
    <xf numFmtId="0" fontId="3" fillId="0" borderId="12" xfId="0" applyFont="1" applyFill="1" applyBorder="1" applyAlignment="1">
      <alignment wrapText="1"/>
    </xf>
    <xf numFmtId="164" fontId="3" fillId="0" borderId="12" xfId="1" applyNumberFormat="1" applyFont="1" applyFill="1" applyBorder="1"/>
    <xf numFmtId="3" fontId="3" fillId="0" borderId="12" xfId="2" applyNumberFormat="1" applyFont="1" applyFill="1" applyBorder="1" applyProtection="1">
      <protection locked="0"/>
    </xf>
    <xf numFmtId="164" fontId="3" fillId="0" borderId="12" xfId="1" applyNumberFormat="1" applyFont="1" applyFill="1" applyBorder="1" applyProtection="1">
      <protection locked="0"/>
    </xf>
    <xf numFmtId="3" fontId="3" fillId="2" borderId="13" xfId="2" applyNumberFormat="1" applyFont="1" applyFill="1" applyBorder="1" applyProtection="1">
      <protection locked="0"/>
    </xf>
    <xf numFmtId="164" fontId="4" fillId="3" borderId="14" xfId="1" applyNumberFormat="1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5" fillId="0" borderId="2" xfId="0" applyFont="1" applyFill="1" applyBorder="1" applyAlignment="1" applyProtection="1">
      <alignment horizontal="center" wrapText="1"/>
      <protection locked="0"/>
    </xf>
    <xf numFmtId="3" fontId="3" fillId="0" borderId="2" xfId="0" applyNumberFormat="1" applyFont="1" applyFill="1" applyBorder="1" applyAlignment="1">
      <alignment horizontal="center"/>
    </xf>
    <xf numFmtId="164" fontId="2" fillId="3" borderId="17" xfId="1" applyNumberFormat="1" applyFont="1" applyFill="1" applyBorder="1" applyAlignment="1">
      <alignment horizontal="center"/>
    </xf>
    <xf numFmtId="164" fontId="2" fillId="3" borderId="18" xfId="1" applyNumberFormat="1" applyFont="1" applyFill="1" applyBorder="1" applyAlignment="1">
      <alignment horizontal="center"/>
    </xf>
    <xf numFmtId="164" fontId="2" fillId="3" borderId="19" xfId="1" applyNumberFormat="1" applyFont="1" applyFill="1" applyBorder="1" applyAlignment="1">
      <alignment horizontal="center"/>
    </xf>
    <xf numFmtId="0" fontId="4" fillId="3" borderId="4" xfId="1" applyNumberFormat="1" applyFont="1" applyFill="1" applyBorder="1" applyAlignment="1" applyProtection="1">
      <alignment horizontal="center" vertical="center" wrapText="1"/>
    </xf>
    <xf numFmtId="0" fontId="4" fillId="3" borderId="6" xfId="1" applyNumberFormat="1" applyFont="1" applyFill="1" applyBorder="1" applyAlignment="1" applyProtection="1">
      <alignment horizontal="center" vertical="center" wrapText="1"/>
    </xf>
    <xf numFmtId="164" fontId="3" fillId="0" borderId="7" xfId="1" applyNumberFormat="1" applyFont="1" applyFill="1" applyBorder="1"/>
    <xf numFmtId="164" fontId="3" fillId="0" borderId="8" xfId="1" applyNumberFormat="1" applyFont="1" applyFill="1" applyBorder="1"/>
    <xf numFmtId="164" fontId="3" fillId="0" borderId="9" xfId="1" applyNumberFormat="1" applyFont="1" applyFill="1" applyBorder="1"/>
    <xf numFmtId="164" fontId="3" fillId="0" borderId="11" xfId="1" applyNumberFormat="1" applyFont="1" applyFill="1" applyBorder="1"/>
    <xf numFmtId="0" fontId="3" fillId="0" borderId="8" xfId="0" applyFont="1" applyFill="1" applyBorder="1"/>
    <xf numFmtId="164" fontId="3" fillId="0" borderId="20" xfId="1" applyNumberFormat="1" applyFont="1" applyFill="1" applyBorder="1"/>
    <xf numFmtId="164" fontId="3" fillId="0" borderId="21" xfId="1" applyNumberFormat="1" applyFont="1" applyFill="1" applyBorder="1"/>
    <xf numFmtId="0" fontId="5" fillId="0" borderId="7" xfId="0" applyFont="1" applyFill="1" applyBorder="1" applyAlignment="1" applyProtection="1">
      <alignment horizontal="left" wrapText="1"/>
      <protection locked="0"/>
    </xf>
    <xf numFmtId="0" fontId="5" fillId="0" borderId="8" xfId="0" applyFont="1" applyFill="1" applyBorder="1" applyAlignment="1" applyProtection="1">
      <alignment horizontal="left" wrapText="1"/>
      <protection locked="0"/>
    </xf>
    <xf numFmtId="0" fontId="2" fillId="3" borderId="17" xfId="0" applyFont="1" applyFill="1" applyBorder="1" applyAlignment="1" applyProtection="1">
      <alignment horizontal="center" wrapText="1"/>
      <protection locked="0"/>
    </xf>
    <xf numFmtId="0" fontId="2" fillId="3" borderId="18" xfId="0" applyFont="1" applyFill="1" applyBorder="1" applyAlignment="1" applyProtection="1">
      <alignment horizontal="center" wrapText="1"/>
      <protection locked="0"/>
    </xf>
    <xf numFmtId="0" fontId="2" fillId="3" borderId="19" xfId="0" applyFont="1" applyFill="1" applyBorder="1" applyAlignment="1" applyProtection="1">
      <alignment horizontal="center" wrapText="1"/>
      <protection locked="0"/>
    </xf>
    <xf numFmtId="0" fontId="4" fillId="3" borderId="4" xfId="0" applyNumberFormat="1" applyFont="1" applyFill="1" applyBorder="1" applyAlignment="1" applyProtection="1">
      <alignment horizontal="center" vertical="center" wrapText="1"/>
    </xf>
    <xf numFmtId="3" fontId="3" fillId="0" borderId="7" xfId="2" applyNumberFormat="1" applyFont="1" applyFill="1" applyBorder="1" applyProtection="1">
      <protection locked="0"/>
    </xf>
    <xf numFmtId="3" fontId="3" fillId="0" borderId="9" xfId="2" applyNumberFormat="1" applyFont="1" applyFill="1" applyBorder="1" applyProtection="1">
      <protection locked="0"/>
    </xf>
    <xf numFmtId="0" fontId="4" fillId="0" borderId="7" xfId="0" applyFont="1" applyFill="1" applyBorder="1" applyAlignment="1" applyProtection="1">
      <alignment horizontal="left" wrapText="1"/>
      <protection locked="0"/>
    </xf>
    <xf numFmtId="0" fontId="4" fillId="0" borderId="8" xfId="0" applyFont="1" applyFill="1" applyBorder="1" applyAlignment="1" applyProtection="1">
      <alignment horizontal="left" wrapText="1"/>
      <protection locked="0"/>
    </xf>
    <xf numFmtId="3" fontId="3" fillId="0" borderId="20" xfId="2" applyNumberFormat="1" applyFont="1" applyFill="1" applyBorder="1" applyProtection="1">
      <protection locked="0"/>
    </xf>
    <xf numFmtId="3" fontId="3" fillId="0" borderId="21" xfId="2" applyNumberFormat="1" applyFont="1" applyFill="1" applyBorder="1" applyProtection="1">
      <protection locked="0"/>
    </xf>
    <xf numFmtId="3" fontId="3" fillId="2" borderId="22" xfId="2" applyNumberFormat="1" applyFont="1" applyFill="1" applyBorder="1" applyProtection="1">
      <protection locked="0"/>
    </xf>
    <xf numFmtId="3" fontId="3" fillId="2" borderId="23" xfId="2" applyNumberFormat="1" applyFont="1" applyFill="1" applyBorder="1" applyProtection="1">
      <protection locked="0"/>
    </xf>
    <xf numFmtId="0" fontId="5" fillId="0" borderId="20" xfId="0" applyFont="1" applyFill="1" applyBorder="1" applyProtection="1">
      <protection locked="0"/>
    </xf>
    <xf numFmtId="0" fontId="5" fillId="0" borderId="7" xfId="0" applyFont="1" applyFill="1" applyBorder="1" applyAlignment="1" applyProtection="1">
      <alignment wrapText="1"/>
      <protection locked="0"/>
    </xf>
    <xf numFmtId="0" fontId="4" fillId="4" borderId="4" xfId="0" applyFont="1" applyFill="1" applyBorder="1" applyProtection="1">
      <protection locked="0"/>
    </xf>
    <xf numFmtId="0" fontId="4" fillId="4" borderId="5" xfId="0" applyFont="1" applyFill="1" applyBorder="1" applyAlignment="1" applyProtection="1">
      <alignment wrapText="1"/>
      <protection locked="0"/>
    </xf>
    <xf numFmtId="3" fontId="3" fillId="4" borderId="14" xfId="0" applyNumberFormat="1" applyFont="1" applyFill="1" applyBorder="1" applyAlignment="1" applyProtection="1">
      <alignment horizontal="center"/>
    </xf>
    <xf numFmtId="3" fontId="3" fillId="4" borderId="4" xfId="0" applyNumberFormat="1" applyFont="1" applyFill="1" applyBorder="1" applyProtection="1"/>
    <xf numFmtId="3" fontId="3" fillId="4" borderId="5" xfId="0" applyNumberFormat="1" applyFont="1" applyFill="1" applyBorder="1" applyProtection="1"/>
    <xf numFmtId="3" fontId="3" fillId="4" borderId="6" xfId="0" applyNumberFormat="1" applyFont="1" applyFill="1" applyBorder="1" applyProtection="1"/>
    <xf numFmtId="3" fontId="3" fillId="4" borderId="5" xfId="0" applyNumberFormat="1" applyFont="1" applyFill="1" applyBorder="1" applyAlignment="1" applyProtection="1">
      <alignment wrapText="1"/>
    </xf>
    <xf numFmtId="0" fontId="3" fillId="4" borderId="5" xfId="0" applyFont="1" applyFill="1" applyBorder="1" applyAlignment="1">
      <alignment wrapText="1"/>
    </xf>
    <xf numFmtId="0" fontId="3" fillId="4" borderId="14" xfId="0" applyFont="1" applyFill="1" applyBorder="1" applyAlignment="1">
      <alignment horizontal="center"/>
    </xf>
    <xf numFmtId="164" fontId="3" fillId="4" borderId="4" xfId="1" applyNumberFormat="1" applyFont="1" applyFill="1" applyBorder="1"/>
    <xf numFmtId="164" fontId="3" fillId="4" borderId="5" xfId="1" applyNumberFormat="1" applyFont="1" applyFill="1" applyBorder="1"/>
    <xf numFmtId="164" fontId="3" fillId="4" borderId="6" xfId="1" applyNumberFormat="1" applyFont="1" applyFill="1" applyBorder="1"/>
    <xf numFmtId="3" fontId="4" fillId="4" borderId="5" xfId="0" applyNumberFormat="1" applyFont="1" applyFill="1" applyBorder="1" applyAlignment="1" applyProtection="1">
      <alignment wrapText="1"/>
    </xf>
    <xf numFmtId="3" fontId="4" fillId="4" borderId="14" xfId="0" applyNumberFormat="1" applyFont="1" applyFill="1" applyBorder="1" applyAlignment="1" applyProtection="1">
      <alignment horizontal="center"/>
    </xf>
    <xf numFmtId="3" fontId="4" fillId="4" borderId="4" xfId="0" applyNumberFormat="1" applyFont="1" applyFill="1" applyBorder="1" applyProtection="1"/>
    <xf numFmtId="3" fontId="4" fillId="4" borderId="5" xfId="0" applyNumberFormat="1" applyFont="1" applyFill="1" applyBorder="1" applyProtection="1"/>
    <xf numFmtId="3" fontId="4" fillId="4" borderId="6" xfId="0" applyNumberFormat="1" applyFont="1" applyFill="1" applyBorder="1" applyProtection="1"/>
    <xf numFmtId="167" fontId="4" fillId="4" borderId="4" xfId="0" applyNumberFormat="1" applyFont="1" applyFill="1" applyBorder="1" applyProtection="1"/>
    <xf numFmtId="167" fontId="4" fillId="4" borderId="5" xfId="0" applyNumberFormat="1" applyFont="1" applyFill="1" applyBorder="1" applyProtection="1"/>
    <xf numFmtId="167" fontId="4" fillId="4" borderId="6" xfId="0" applyNumberFormat="1" applyFont="1" applyFill="1" applyBorder="1" applyProtection="1"/>
    <xf numFmtId="0" fontId="4" fillId="4" borderId="22" xfId="0" applyFont="1" applyFill="1" applyBorder="1" applyProtection="1">
      <protection locked="0"/>
    </xf>
    <xf numFmtId="0" fontId="3" fillId="4" borderId="13" xfId="0" applyFont="1" applyFill="1" applyBorder="1" applyAlignment="1">
      <alignment wrapText="1"/>
    </xf>
    <xf numFmtId="0" fontId="3" fillId="4" borderId="16" xfId="0" applyFont="1" applyFill="1" applyBorder="1" applyAlignment="1">
      <alignment horizontal="center"/>
    </xf>
    <xf numFmtId="164" fontId="3" fillId="4" borderId="22" xfId="1" applyNumberFormat="1" applyFont="1" applyFill="1" applyBorder="1"/>
    <xf numFmtId="164" fontId="3" fillId="4" borderId="13" xfId="1" applyNumberFormat="1" applyFont="1" applyFill="1" applyBorder="1"/>
    <xf numFmtId="164" fontId="3" fillId="4" borderId="23" xfId="1" applyNumberFormat="1" applyFont="1" applyFill="1" applyBorder="1"/>
    <xf numFmtId="167" fontId="4" fillId="4" borderId="22" xfId="0" applyNumberFormat="1" applyFont="1" applyFill="1" applyBorder="1" applyProtection="1"/>
    <xf numFmtId="167" fontId="4" fillId="4" borderId="13" xfId="0" applyNumberFormat="1" applyFont="1" applyFill="1" applyBorder="1" applyProtection="1"/>
    <xf numFmtId="167" fontId="4" fillId="4" borderId="23" xfId="0" applyNumberFormat="1" applyFont="1" applyFill="1" applyBorder="1" applyProtection="1"/>
    <xf numFmtId="0" fontId="3" fillId="3" borderId="5" xfId="0" applyFont="1" applyFill="1" applyBorder="1" applyAlignment="1">
      <alignment wrapText="1"/>
    </xf>
    <xf numFmtId="0" fontId="3" fillId="3" borderId="14" xfId="0" applyFont="1" applyFill="1" applyBorder="1" applyAlignment="1">
      <alignment horizontal="center"/>
    </xf>
    <xf numFmtId="164" fontId="3" fillId="3" borderId="4" xfId="1" applyNumberFormat="1" applyFont="1" applyFill="1" applyBorder="1"/>
    <xf numFmtId="164" fontId="3" fillId="3" borderId="5" xfId="1" applyNumberFormat="1" applyFont="1" applyFill="1" applyBorder="1"/>
    <xf numFmtId="164" fontId="3" fillId="3" borderId="6" xfId="1" applyNumberFormat="1" applyFont="1" applyFill="1" applyBorder="1"/>
    <xf numFmtId="167" fontId="4" fillId="3" borderId="4" xfId="0" applyNumberFormat="1" applyFont="1" applyFill="1" applyBorder="1" applyProtection="1"/>
    <xf numFmtId="167" fontId="4" fillId="3" borderId="5" xfId="0" applyNumberFormat="1" applyFont="1" applyFill="1" applyBorder="1" applyProtection="1"/>
    <xf numFmtId="167" fontId="4" fillId="3" borderId="6" xfId="0" applyNumberFormat="1" applyFont="1" applyFill="1" applyBorder="1" applyProtection="1"/>
    <xf numFmtId="0" fontId="4" fillId="2" borderId="24" xfId="0" applyFont="1" applyFill="1" applyBorder="1" applyAlignment="1" applyProtection="1">
      <alignment horizontal="left"/>
      <protection locked="0"/>
    </xf>
    <xf numFmtId="0" fontId="4" fillId="2" borderId="25" xfId="0" applyFont="1" applyFill="1" applyBorder="1" applyAlignment="1" applyProtection="1">
      <alignment horizontal="left"/>
      <protection locked="0"/>
    </xf>
    <xf numFmtId="0" fontId="4" fillId="2" borderId="26" xfId="0" applyFont="1" applyFill="1" applyBorder="1" applyAlignment="1" applyProtection="1">
      <alignment horizontal="left"/>
      <protection locked="0"/>
    </xf>
    <xf numFmtId="0" fontId="4" fillId="2" borderId="24" xfId="0" applyFont="1" applyFill="1" applyBorder="1" applyAlignment="1" applyProtection="1">
      <alignment horizontal="left" wrapText="1"/>
      <protection locked="0"/>
    </xf>
    <xf numFmtId="0" fontId="4" fillId="2" borderId="25" xfId="0" applyFont="1" applyFill="1" applyBorder="1" applyAlignment="1" applyProtection="1">
      <alignment horizontal="left" wrapText="1"/>
      <protection locked="0"/>
    </xf>
    <xf numFmtId="0" fontId="4" fillId="2" borderId="26" xfId="0" applyFont="1" applyFill="1" applyBorder="1" applyAlignment="1" applyProtection="1">
      <alignment horizontal="left" wrapText="1"/>
      <protection locked="0"/>
    </xf>
    <xf numFmtId="0" fontId="4" fillId="2" borderId="22" xfId="0" applyFont="1" applyFill="1" applyBorder="1" applyAlignment="1" applyProtection="1">
      <alignment wrapText="1"/>
      <protection locked="0"/>
    </xf>
    <xf numFmtId="0" fontId="3" fillId="2" borderId="13" xfId="0" applyFont="1" applyFill="1" applyBorder="1" applyAlignment="1">
      <alignment wrapText="1"/>
    </xf>
    <xf numFmtId="0" fontId="3" fillId="2" borderId="16" xfId="0" applyFont="1" applyFill="1" applyBorder="1" applyAlignment="1">
      <alignment horizontal="center"/>
    </xf>
    <xf numFmtId="164" fontId="3" fillId="2" borderId="22" xfId="1" applyNumberFormat="1" applyFont="1" applyFill="1" applyBorder="1"/>
    <xf numFmtId="164" fontId="3" fillId="2" borderId="13" xfId="1" applyNumberFormat="1" applyFont="1" applyFill="1" applyBorder="1"/>
    <xf numFmtId="164" fontId="3" fillId="2" borderId="23" xfId="1" applyNumberFormat="1" applyFont="1" applyFill="1" applyBorder="1"/>
    <xf numFmtId="0" fontId="4" fillId="0" borderId="22" xfId="0" applyFont="1" applyBorder="1" applyAlignment="1" applyProtection="1">
      <alignment vertical="center" wrapText="1"/>
      <protection locked="0"/>
    </xf>
    <xf numFmtId="0" fontId="3" fillId="0" borderId="13" xfId="0" applyFont="1" applyBorder="1" applyAlignment="1">
      <alignment vertical="center" wrapText="1"/>
    </xf>
    <xf numFmtId="0" fontId="3" fillId="0" borderId="16" xfId="0" applyFont="1" applyBorder="1" applyAlignment="1">
      <alignment horizontal="center" vertical="center"/>
    </xf>
    <xf numFmtId="164" fontId="3" fillId="0" borderId="22" xfId="1" applyNumberFormat="1" applyFont="1" applyBorder="1" applyAlignment="1">
      <alignment vertical="center"/>
    </xf>
    <xf numFmtId="164" fontId="3" fillId="0" borderId="13" xfId="1" applyNumberFormat="1" applyFont="1" applyBorder="1" applyAlignment="1">
      <alignment vertical="center"/>
    </xf>
    <xf numFmtId="164" fontId="3" fillId="0" borderId="23" xfId="1" applyNumberFormat="1" applyFont="1" applyBorder="1" applyAlignment="1">
      <alignment vertical="center"/>
    </xf>
    <xf numFmtId="43" fontId="3" fillId="2" borderId="22" xfId="1" applyFont="1" applyFill="1" applyBorder="1" applyAlignment="1" applyProtection="1">
      <alignment vertical="center"/>
      <protection locked="0"/>
    </xf>
    <xf numFmtId="43" fontId="3" fillId="2" borderId="13" xfId="1" applyFont="1" applyFill="1" applyBorder="1" applyAlignment="1" applyProtection="1">
      <alignment vertical="center"/>
      <protection locked="0"/>
    </xf>
    <xf numFmtId="43" fontId="3" fillId="2" borderId="23" xfId="1" applyFont="1" applyFill="1" applyBorder="1" applyAlignment="1" applyProtection="1">
      <alignment vertical="center"/>
      <protection locked="0"/>
    </xf>
    <xf numFmtId="0" fontId="3" fillId="0" borderId="0" xfId="0" applyFont="1" applyAlignment="1">
      <alignment vertic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6"/>
  <sheetViews>
    <sheetView tabSelected="1" workbookViewId="0">
      <selection activeCell="C86" sqref="C86"/>
    </sheetView>
  </sheetViews>
  <sheetFormatPr defaultRowHeight="14.4" x14ac:dyDescent="0.3"/>
  <cols>
    <col min="1" max="1" width="32" style="3" bestFit="1" customWidth="1"/>
    <col min="2" max="2" width="31.44140625" style="2" bestFit="1" customWidth="1"/>
    <col min="3" max="3" width="20.88671875" style="15" bestFit="1" customWidth="1"/>
    <col min="4" max="8" width="10.88671875" style="4" customWidth="1"/>
    <col min="9" max="9" width="9.5546875" style="3" bestFit="1" customWidth="1"/>
    <col min="10" max="10" width="8.88671875" style="3" bestFit="1" customWidth="1"/>
    <col min="11" max="12" width="9.5546875" style="3" bestFit="1" customWidth="1"/>
    <col min="13" max="16384" width="8.88671875" style="3"/>
  </cols>
  <sheetData>
    <row r="1" spans="1:13" x14ac:dyDescent="0.3">
      <c r="A1" s="1" t="s">
        <v>101</v>
      </c>
    </row>
    <row r="2" spans="1:13" ht="15" thickBot="1" x14ac:dyDescent="0.35"/>
    <row r="3" spans="1:13" ht="15" customHeight="1" thickBot="1" x14ac:dyDescent="0.35">
      <c r="A3" s="5"/>
      <c r="D3" s="41" t="s">
        <v>32</v>
      </c>
      <c r="E3" s="42"/>
      <c r="F3" s="42"/>
      <c r="G3" s="42"/>
      <c r="H3" s="43"/>
      <c r="I3" s="55" t="s">
        <v>31</v>
      </c>
      <c r="J3" s="56"/>
      <c r="K3" s="56"/>
      <c r="L3" s="56"/>
      <c r="M3" s="57"/>
    </row>
    <row r="4" spans="1:13" ht="27" thickBot="1" x14ac:dyDescent="0.35">
      <c r="A4" s="18" t="s">
        <v>95</v>
      </c>
      <c r="B4" s="19" t="s">
        <v>96</v>
      </c>
      <c r="C4" s="35" t="s">
        <v>39</v>
      </c>
      <c r="D4" s="44">
        <v>2021</v>
      </c>
      <c r="E4" s="20">
        <v>2022</v>
      </c>
      <c r="F4" s="20">
        <v>2023</v>
      </c>
      <c r="G4" s="20">
        <v>2024</v>
      </c>
      <c r="H4" s="45">
        <v>2025</v>
      </c>
      <c r="I4" s="58">
        <v>2021</v>
      </c>
      <c r="J4" s="21">
        <v>2022</v>
      </c>
      <c r="K4" s="21">
        <v>2023</v>
      </c>
      <c r="L4" s="21">
        <v>2024</v>
      </c>
      <c r="M4" s="22">
        <v>2025</v>
      </c>
    </row>
    <row r="5" spans="1:13" x14ac:dyDescent="0.3">
      <c r="A5" s="106" t="s">
        <v>0</v>
      </c>
      <c r="B5" s="107"/>
      <c r="C5" s="107"/>
      <c r="D5" s="107"/>
      <c r="E5" s="107"/>
      <c r="F5" s="107"/>
      <c r="G5" s="107"/>
      <c r="H5" s="107"/>
      <c r="I5" s="107"/>
      <c r="J5" s="107"/>
      <c r="K5" s="107"/>
      <c r="L5" s="107"/>
      <c r="M5" s="108"/>
    </row>
    <row r="6" spans="1:13" x14ac:dyDescent="0.3">
      <c r="A6" s="23" t="s">
        <v>1</v>
      </c>
      <c r="B6" s="10" t="s">
        <v>1</v>
      </c>
      <c r="C6" s="36" t="s">
        <v>92</v>
      </c>
      <c r="D6" s="46">
        <v>538429</v>
      </c>
      <c r="E6" s="6">
        <v>551890</v>
      </c>
      <c r="F6" s="6">
        <v>565687</v>
      </c>
      <c r="G6" s="6">
        <v>579829</v>
      </c>
      <c r="H6" s="47">
        <v>594325</v>
      </c>
      <c r="I6" s="59">
        <v>538429</v>
      </c>
      <c r="J6" s="8">
        <v>551889.72499999998</v>
      </c>
      <c r="K6" s="8">
        <v>565686.9681249999</v>
      </c>
      <c r="L6" s="8">
        <v>579829.14232812484</v>
      </c>
      <c r="M6" s="24">
        <v>594324.87088632793</v>
      </c>
    </row>
    <row r="7" spans="1:13" x14ac:dyDescent="0.3">
      <c r="A7" s="23" t="s">
        <v>2</v>
      </c>
      <c r="B7" s="10" t="s">
        <v>2</v>
      </c>
      <c r="C7" s="36" t="s">
        <v>90</v>
      </c>
      <c r="D7" s="46">
        <v>252604</v>
      </c>
      <c r="E7" s="6">
        <v>257656</v>
      </c>
      <c r="F7" s="6">
        <v>262809</v>
      </c>
      <c r="G7" s="6">
        <v>268065</v>
      </c>
      <c r="H7" s="47">
        <v>273427</v>
      </c>
      <c r="I7" s="59">
        <v>252604</v>
      </c>
      <c r="J7" s="8">
        <v>257656.08000000002</v>
      </c>
      <c r="K7" s="8">
        <v>262809.20160000003</v>
      </c>
      <c r="L7" s="8">
        <v>268065.38563200005</v>
      </c>
      <c r="M7" s="24">
        <v>273426.69334464008</v>
      </c>
    </row>
    <row r="8" spans="1:13" x14ac:dyDescent="0.3">
      <c r="A8" s="23" t="s">
        <v>3</v>
      </c>
      <c r="B8" s="10" t="s">
        <v>97</v>
      </c>
      <c r="C8" s="36"/>
      <c r="D8" s="46">
        <v>39419</v>
      </c>
      <c r="E8" s="6">
        <v>2000</v>
      </c>
      <c r="F8" s="6">
        <v>2000</v>
      </c>
      <c r="G8" s="6">
        <v>2000</v>
      </c>
      <c r="H8" s="47">
        <v>2000</v>
      </c>
      <c r="I8" s="59">
        <v>39419</v>
      </c>
      <c r="J8" s="8">
        <v>2000</v>
      </c>
      <c r="K8" s="8">
        <v>2000</v>
      </c>
      <c r="L8" s="8">
        <v>2000</v>
      </c>
      <c r="M8" s="24">
        <v>2000</v>
      </c>
    </row>
    <row r="9" spans="1:13" x14ac:dyDescent="0.3">
      <c r="A9" s="23" t="s">
        <v>4</v>
      </c>
      <c r="B9" s="10" t="s">
        <v>46</v>
      </c>
      <c r="C9" s="36" t="s">
        <v>94</v>
      </c>
      <c r="D9" s="46">
        <v>79774</v>
      </c>
      <c r="E9" s="6">
        <v>81369</v>
      </c>
      <c r="F9" s="6">
        <v>82997</v>
      </c>
      <c r="G9" s="6">
        <v>84657</v>
      </c>
      <c r="H9" s="47">
        <v>86350</v>
      </c>
      <c r="I9" s="59">
        <v>79774</v>
      </c>
      <c r="J9" s="8">
        <v>81369.48</v>
      </c>
      <c r="K9" s="8">
        <v>82996.869599999991</v>
      </c>
      <c r="L9" s="8">
        <v>84656.806991999998</v>
      </c>
      <c r="M9" s="24">
        <v>86349.943131840002</v>
      </c>
    </row>
    <row r="10" spans="1:13" x14ac:dyDescent="0.3">
      <c r="A10" s="23" t="s">
        <v>5</v>
      </c>
      <c r="B10" s="10" t="s">
        <v>73</v>
      </c>
      <c r="C10" s="36">
        <v>952</v>
      </c>
      <c r="D10" s="46"/>
      <c r="E10" s="6"/>
      <c r="F10" s="6"/>
      <c r="G10" s="6">
        <v>135000</v>
      </c>
      <c r="H10" s="47"/>
      <c r="I10" s="59"/>
      <c r="J10" s="8"/>
      <c r="K10" s="8"/>
      <c r="L10" s="8"/>
      <c r="M10" s="24"/>
    </row>
    <row r="11" spans="1:13" x14ac:dyDescent="0.3">
      <c r="A11" s="23" t="s">
        <v>5</v>
      </c>
      <c r="B11" s="10" t="s">
        <v>66</v>
      </c>
      <c r="C11" s="36" t="s">
        <v>78</v>
      </c>
      <c r="D11" s="46"/>
      <c r="E11" s="6"/>
      <c r="F11" s="6">
        <v>397500</v>
      </c>
      <c r="G11" s="6">
        <v>397500</v>
      </c>
      <c r="H11" s="47"/>
      <c r="I11" s="59"/>
      <c r="J11" s="8"/>
      <c r="K11" s="8"/>
      <c r="L11" s="8"/>
      <c r="M11" s="24"/>
    </row>
    <row r="12" spans="1:13" x14ac:dyDescent="0.3">
      <c r="A12" s="23" t="s">
        <v>5</v>
      </c>
      <c r="B12" s="10" t="s">
        <v>65</v>
      </c>
      <c r="C12" s="36">
        <v>902</v>
      </c>
      <c r="D12" s="46"/>
      <c r="E12" s="6"/>
      <c r="F12" s="6">
        <v>528000</v>
      </c>
      <c r="G12" s="6"/>
      <c r="H12" s="47"/>
      <c r="I12" s="59"/>
      <c r="J12" s="8"/>
      <c r="K12" s="8"/>
      <c r="L12" s="8"/>
      <c r="M12" s="24"/>
    </row>
    <row r="13" spans="1:13" x14ac:dyDescent="0.3">
      <c r="A13" s="23" t="s">
        <v>5</v>
      </c>
      <c r="B13" s="10" t="s">
        <v>77</v>
      </c>
      <c r="C13" s="36" t="s">
        <v>91</v>
      </c>
      <c r="D13" s="46"/>
      <c r="E13" s="6"/>
      <c r="F13" s="6">
        <v>741010</v>
      </c>
      <c r="G13" s="6">
        <v>889212</v>
      </c>
      <c r="H13" s="47">
        <v>889212</v>
      </c>
      <c r="I13" s="59"/>
      <c r="J13" s="8"/>
      <c r="K13" s="8"/>
      <c r="L13" s="8"/>
      <c r="M13" s="24"/>
    </row>
    <row r="14" spans="1:13" x14ac:dyDescent="0.3">
      <c r="A14" s="23" t="s">
        <v>5</v>
      </c>
      <c r="B14" s="10" t="s">
        <v>43</v>
      </c>
      <c r="C14" s="36" t="s">
        <v>76</v>
      </c>
      <c r="D14" s="46">
        <v>1347291</v>
      </c>
      <c r="E14" s="6">
        <v>673646</v>
      </c>
      <c r="F14" s="6">
        <v>426081</v>
      </c>
      <c r="G14" s="6">
        <v>426080</v>
      </c>
      <c r="H14" s="47"/>
      <c r="I14" s="59"/>
      <c r="J14" s="8"/>
      <c r="K14" s="8"/>
      <c r="L14" s="8"/>
      <c r="M14" s="24"/>
    </row>
    <row r="15" spans="1:13" x14ac:dyDescent="0.3">
      <c r="A15" s="23" t="s">
        <v>5</v>
      </c>
      <c r="B15" s="10" t="s">
        <v>97</v>
      </c>
      <c r="C15" s="36"/>
      <c r="D15" s="46">
        <v>18939</v>
      </c>
      <c r="E15" s="6">
        <v>29199</v>
      </c>
      <c r="F15" s="6">
        <v>20759</v>
      </c>
      <c r="G15" s="6"/>
      <c r="H15" s="47"/>
      <c r="I15" s="59">
        <v>1366230</v>
      </c>
      <c r="J15" s="8">
        <v>702845</v>
      </c>
      <c r="K15" s="8">
        <v>2113350</v>
      </c>
      <c r="L15" s="8">
        <v>1847792</v>
      </c>
      <c r="M15" s="24">
        <v>889212</v>
      </c>
    </row>
    <row r="16" spans="1:13" x14ac:dyDescent="0.3">
      <c r="A16" s="23" t="s">
        <v>6</v>
      </c>
      <c r="B16" s="10" t="s">
        <v>97</v>
      </c>
      <c r="C16" s="36"/>
      <c r="D16" s="46">
        <v>21834</v>
      </c>
      <c r="E16" s="6">
        <v>22925.7</v>
      </c>
      <c r="F16" s="6">
        <v>24071.985000000001</v>
      </c>
      <c r="G16" s="6">
        <v>25275.58425</v>
      </c>
      <c r="H16" s="47">
        <v>26539.363462500001</v>
      </c>
      <c r="I16" s="59">
        <v>21834</v>
      </c>
      <c r="J16" s="8">
        <v>22925.7</v>
      </c>
      <c r="K16" s="8">
        <v>24071.985000000001</v>
      </c>
      <c r="L16" s="8">
        <v>25275.58425</v>
      </c>
      <c r="M16" s="24">
        <v>26539.363462500001</v>
      </c>
    </row>
    <row r="17" spans="1:13" x14ac:dyDescent="0.3">
      <c r="A17" s="23" t="s">
        <v>7</v>
      </c>
      <c r="B17" s="10" t="s">
        <v>38</v>
      </c>
      <c r="C17" s="36" t="s">
        <v>82</v>
      </c>
      <c r="D17" s="46">
        <v>211685</v>
      </c>
      <c r="E17" s="6">
        <v>191684</v>
      </c>
      <c r="F17" s="6">
        <v>191684</v>
      </c>
      <c r="G17" s="6">
        <v>191684</v>
      </c>
      <c r="H17" s="47">
        <v>191684</v>
      </c>
      <c r="I17" s="59"/>
      <c r="J17" s="8"/>
      <c r="K17" s="8"/>
      <c r="L17" s="8"/>
      <c r="M17" s="24"/>
    </row>
    <row r="18" spans="1:13" ht="15" thickBot="1" x14ac:dyDescent="0.35">
      <c r="A18" s="25" t="s">
        <v>7</v>
      </c>
      <c r="B18" s="26" t="s">
        <v>97</v>
      </c>
      <c r="C18" s="37"/>
      <c r="D18" s="48">
        <v>20000</v>
      </c>
      <c r="E18" s="27"/>
      <c r="F18" s="27"/>
      <c r="G18" s="27"/>
      <c r="H18" s="49">
        <v>35000</v>
      </c>
      <c r="I18" s="60">
        <v>231685</v>
      </c>
      <c r="J18" s="28">
        <v>191684</v>
      </c>
      <c r="K18" s="28">
        <v>191684</v>
      </c>
      <c r="L18" s="28">
        <v>191684</v>
      </c>
      <c r="M18" s="29">
        <v>226684</v>
      </c>
    </row>
    <row r="19" spans="1:13" ht="15" thickBot="1" x14ac:dyDescent="0.35">
      <c r="A19" s="69" t="s">
        <v>8</v>
      </c>
      <c r="B19" s="70"/>
      <c r="C19" s="71"/>
      <c r="D19" s="72">
        <f>SUM(D6:D18)</f>
        <v>2529975</v>
      </c>
      <c r="E19" s="73">
        <f>SUM(E6:E17)</f>
        <v>1810369.7</v>
      </c>
      <c r="F19" s="73">
        <f>SUM(F6:F17)</f>
        <v>3242598.9849999999</v>
      </c>
      <c r="G19" s="73">
        <f>SUM(G6:G17)</f>
        <v>2999302.5842499998</v>
      </c>
      <c r="H19" s="74">
        <f t="shared" ref="H19:M19" si="0">SUM(H6:H18)</f>
        <v>2098537.3634625003</v>
      </c>
      <c r="I19" s="72">
        <f t="shared" si="0"/>
        <v>2529975</v>
      </c>
      <c r="J19" s="73">
        <f t="shared" si="0"/>
        <v>1810369.9849999999</v>
      </c>
      <c r="K19" s="73">
        <f t="shared" si="0"/>
        <v>3242599.0243249997</v>
      </c>
      <c r="L19" s="73">
        <f t="shared" si="0"/>
        <v>2999302.9192021247</v>
      </c>
      <c r="M19" s="74">
        <f t="shared" si="0"/>
        <v>2098536.8708253084</v>
      </c>
    </row>
    <row r="20" spans="1:13" x14ac:dyDescent="0.3">
      <c r="A20" s="109" t="s">
        <v>11</v>
      </c>
      <c r="B20" s="110"/>
      <c r="C20" s="110"/>
      <c r="D20" s="110"/>
      <c r="E20" s="110"/>
      <c r="F20" s="110"/>
      <c r="G20" s="110"/>
      <c r="H20" s="110"/>
      <c r="I20" s="110"/>
      <c r="J20" s="110"/>
      <c r="K20" s="110"/>
      <c r="L20" s="110"/>
      <c r="M20" s="111"/>
    </row>
    <row r="21" spans="1:13" x14ac:dyDescent="0.3">
      <c r="A21" s="23" t="s">
        <v>12</v>
      </c>
      <c r="B21" s="10" t="s">
        <v>97</v>
      </c>
      <c r="C21" s="36"/>
      <c r="D21" s="46">
        <v>7651</v>
      </c>
      <c r="E21" s="11"/>
      <c r="F21" s="11">
        <v>5000</v>
      </c>
      <c r="G21" s="11"/>
      <c r="H21" s="50"/>
      <c r="I21" s="61"/>
      <c r="J21" s="16"/>
      <c r="K21" s="16"/>
      <c r="L21" s="16"/>
      <c r="M21" s="62"/>
    </row>
    <row r="22" spans="1:13" x14ac:dyDescent="0.3">
      <c r="A22" s="23" t="s">
        <v>12</v>
      </c>
      <c r="B22" s="10" t="s">
        <v>12</v>
      </c>
      <c r="C22" s="36" t="s">
        <v>84</v>
      </c>
      <c r="D22" s="46">
        <v>616548</v>
      </c>
      <c r="E22" s="6">
        <v>647375</v>
      </c>
      <c r="F22" s="6">
        <v>674744</v>
      </c>
      <c r="G22" s="6">
        <v>713731</v>
      </c>
      <c r="H22" s="47">
        <v>749418</v>
      </c>
      <c r="I22" s="59">
        <v>624199</v>
      </c>
      <c r="J22" s="8">
        <v>647375.4</v>
      </c>
      <c r="K22" s="8">
        <v>679744.17</v>
      </c>
      <c r="L22" s="8">
        <v>713731.37850000011</v>
      </c>
      <c r="M22" s="24">
        <v>749417.94742500014</v>
      </c>
    </row>
    <row r="23" spans="1:13" x14ac:dyDescent="0.3">
      <c r="A23" s="23" t="s">
        <v>13</v>
      </c>
      <c r="B23" s="10" t="s">
        <v>85</v>
      </c>
      <c r="C23" s="36">
        <v>1040</v>
      </c>
      <c r="D23" s="46"/>
      <c r="E23" s="6"/>
      <c r="F23" s="6"/>
      <c r="G23" s="6"/>
      <c r="H23" s="47">
        <v>50000</v>
      </c>
      <c r="I23" s="59"/>
      <c r="J23" s="8"/>
      <c r="K23" s="8"/>
      <c r="L23" s="8"/>
      <c r="M23" s="24"/>
    </row>
    <row r="24" spans="1:13" x14ac:dyDescent="0.3">
      <c r="A24" s="23" t="s">
        <v>13</v>
      </c>
      <c r="B24" s="10" t="s">
        <v>75</v>
      </c>
      <c r="C24" s="36">
        <v>967</v>
      </c>
      <c r="D24" s="46"/>
      <c r="E24" s="6"/>
      <c r="F24" s="6"/>
      <c r="G24" s="6">
        <v>382177</v>
      </c>
      <c r="H24" s="47"/>
      <c r="I24" s="59"/>
      <c r="J24" s="8"/>
      <c r="K24" s="8"/>
      <c r="L24" s="8"/>
      <c r="M24" s="24"/>
    </row>
    <row r="25" spans="1:13" x14ac:dyDescent="0.3">
      <c r="A25" s="23" t="s">
        <v>13</v>
      </c>
      <c r="B25" s="10" t="s">
        <v>61</v>
      </c>
      <c r="C25" s="36">
        <v>863</v>
      </c>
      <c r="D25" s="46"/>
      <c r="E25" s="6"/>
      <c r="F25" s="6">
        <v>130000</v>
      </c>
      <c r="G25" s="6"/>
      <c r="H25" s="47"/>
      <c r="I25" s="59"/>
      <c r="J25" s="8"/>
      <c r="K25" s="8"/>
      <c r="L25" s="8"/>
      <c r="M25" s="24"/>
    </row>
    <row r="26" spans="1:13" x14ac:dyDescent="0.3">
      <c r="A26" s="23" t="s">
        <v>13</v>
      </c>
      <c r="B26" s="10" t="s">
        <v>40</v>
      </c>
      <c r="C26" s="36" t="s">
        <v>53</v>
      </c>
      <c r="D26" s="46">
        <v>784474</v>
      </c>
      <c r="E26" s="6">
        <v>785157</v>
      </c>
      <c r="F26" s="6"/>
      <c r="G26" s="6"/>
      <c r="H26" s="47"/>
      <c r="I26" s="59"/>
      <c r="J26" s="8"/>
      <c r="K26" s="8"/>
      <c r="L26" s="8"/>
      <c r="M26" s="24"/>
    </row>
    <row r="27" spans="1:13" x14ac:dyDescent="0.3">
      <c r="A27" s="23" t="s">
        <v>13</v>
      </c>
      <c r="B27" s="10" t="s">
        <v>97</v>
      </c>
      <c r="C27" s="36"/>
      <c r="D27" s="46">
        <v>24820</v>
      </c>
      <c r="E27" s="6">
        <v>5000</v>
      </c>
      <c r="F27" s="6">
        <v>35000</v>
      </c>
      <c r="G27" s="6"/>
      <c r="H27" s="47"/>
      <c r="I27" s="59">
        <v>809294</v>
      </c>
      <c r="J27" s="8">
        <v>790157</v>
      </c>
      <c r="K27" s="8">
        <v>165000</v>
      </c>
      <c r="L27" s="8">
        <v>382177</v>
      </c>
      <c r="M27" s="24">
        <v>50000</v>
      </c>
    </row>
    <row r="28" spans="1:13" x14ac:dyDescent="0.3">
      <c r="A28" s="23" t="s">
        <v>14</v>
      </c>
      <c r="B28" s="10" t="s">
        <v>41</v>
      </c>
      <c r="C28" s="36" t="s">
        <v>86</v>
      </c>
      <c r="D28" s="46">
        <v>51459</v>
      </c>
      <c r="E28" s="6">
        <v>53003</v>
      </c>
      <c r="F28" s="6">
        <v>54593</v>
      </c>
      <c r="G28" s="6">
        <v>56231</v>
      </c>
      <c r="H28" s="47">
        <v>57918</v>
      </c>
      <c r="I28" s="59">
        <v>51459</v>
      </c>
      <c r="J28" s="8">
        <v>53002.770000000004</v>
      </c>
      <c r="K28" s="8">
        <v>54592.853100000008</v>
      </c>
      <c r="L28" s="8">
        <v>56230.638693000008</v>
      </c>
      <c r="M28" s="24">
        <v>57917.557853790007</v>
      </c>
    </row>
    <row r="29" spans="1:13" x14ac:dyDescent="0.3">
      <c r="A29" s="23" t="s">
        <v>15</v>
      </c>
      <c r="B29" s="10" t="s">
        <v>37</v>
      </c>
      <c r="C29" s="36" t="s">
        <v>81</v>
      </c>
      <c r="D29" s="46">
        <v>118151</v>
      </c>
      <c r="E29" s="6"/>
      <c r="F29" s="6">
        <v>100000</v>
      </c>
      <c r="G29" s="6"/>
      <c r="H29" s="47">
        <v>100000</v>
      </c>
      <c r="I29" s="59"/>
      <c r="J29" s="8"/>
      <c r="K29" s="8"/>
      <c r="L29" s="8"/>
      <c r="M29" s="24"/>
    </row>
    <row r="30" spans="1:13" x14ac:dyDescent="0.3">
      <c r="A30" s="23" t="s">
        <v>15</v>
      </c>
      <c r="B30" s="10" t="s">
        <v>56</v>
      </c>
      <c r="C30" s="36" t="s">
        <v>93</v>
      </c>
      <c r="D30" s="46"/>
      <c r="E30" s="6">
        <v>350000</v>
      </c>
      <c r="F30" s="6"/>
      <c r="G30" s="6"/>
      <c r="H30" s="47">
        <v>250000</v>
      </c>
      <c r="I30" s="59"/>
      <c r="J30" s="8"/>
      <c r="K30" s="8"/>
      <c r="L30" s="8"/>
      <c r="M30" s="24"/>
    </row>
    <row r="31" spans="1:13" x14ac:dyDescent="0.3">
      <c r="A31" s="23" t="s">
        <v>15</v>
      </c>
      <c r="B31" s="10" t="s">
        <v>35</v>
      </c>
      <c r="C31" s="36" t="s">
        <v>80</v>
      </c>
      <c r="D31" s="46">
        <v>82844</v>
      </c>
      <c r="E31" s="6">
        <v>85329</v>
      </c>
      <c r="F31" s="6">
        <v>87889</v>
      </c>
      <c r="G31" s="6">
        <v>90526</v>
      </c>
      <c r="H31" s="47">
        <v>93242</v>
      </c>
      <c r="I31" s="59"/>
      <c r="J31" s="8"/>
      <c r="K31" s="8"/>
      <c r="L31" s="8"/>
      <c r="M31" s="24"/>
    </row>
    <row r="32" spans="1:13" x14ac:dyDescent="0.3">
      <c r="A32" s="23" t="s">
        <v>15</v>
      </c>
      <c r="B32" s="10" t="s">
        <v>97</v>
      </c>
      <c r="C32" s="36"/>
      <c r="D32" s="46">
        <v>21796</v>
      </c>
      <c r="E32" s="6"/>
      <c r="F32" s="6"/>
      <c r="G32" s="6">
        <v>29999</v>
      </c>
      <c r="H32" s="47"/>
      <c r="I32" s="59">
        <v>222791</v>
      </c>
      <c r="J32" s="8">
        <v>435329</v>
      </c>
      <c r="K32" s="8">
        <v>187889</v>
      </c>
      <c r="L32" s="8">
        <v>120525</v>
      </c>
      <c r="M32" s="24">
        <v>443241</v>
      </c>
    </row>
    <row r="33" spans="1:13" x14ac:dyDescent="0.3">
      <c r="A33" s="23" t="s">
        <v>16</v>
      </c>
      <c r="B33" s="10" t="s">
        <v>88</v>
      </c>
      <c r="C33" s="36">
        <v>1053</v>
      </c>
      <c r="D33" s="46"/>
      <c r="E33" s="6"/>
      <c r="F33" s="6"/>
      <c r="G33" s="6"/>
      <c r="H33" s="47">
        <v>151364</v>
      </c>
      <c r="I33" s="59"/>
      <c r="J33" s="8"/>
      <c r="K33" s="8"/>
      <c r="L33" s="8"/>
      <c r="M33" s="24"/>
    </row>
    <row r="34" spans="1:13" x14ac:dyDescent="0.3">
      <c r="A34" s="23" t="s">
        <v>16</v>
      </c>
      <c r="B34" s="10" t="s">
        <v>87</v>
      </c>
      <c r="C34" s="36">
        <v>1048</v>
      </c>
      <c r="D34" s="46"/>
      <c r="E34" s="6"/>
      <c r="F34" s="6"/>
      <c r="G34" s="6"/>
      <c r="H34" s="47">
        <v>256543</v>
      </c>
      <c r="I34" s="59"/>
      <c r="J34" s="8"/>
      <c r="K34" s="8"/>
      <c r="L34" s="8"/>
      <c r="M34" s="24"/>
    </row>
    <row r="35" spans="1:13" x14ac:dyDescent="0.3">
      <c r="A35" s="23" t="s">
        <v>16</v>
      </c>
      <c r="B35" s="10" t="s">
        <v>69</v>
      </c>
      <c r="C35" s="36">
        <v>926</v>
      </c>
      <c r="D35" s="46"/>
      <c r="E35" s="6"/>
      <c r="F35" s="6"/>
      <c r="G35" s="6">
        <v>360500</v>
      </c>
      <c r="H35" s="47"/>
      <c r="I35" s="59"/>
      <c r="J35" s="8"/>
      <c r="K35" s="8"/>
      <c r="L35" s="8"/>
      <c r="M35" s="24"/>
    </row>
    <row r="36" spans="1:13" x14ac:dyDescent="0.3">
      <c r="A36" s="23" t="s">
        <v>16</v>
      </c>
      <c r="B36" s="10" t="s">
        <v>97</v>
      </c>
      <c r="C36" s="36"/>
      <c r="D36" s="46"/>
      <c r="E36" s="6"/>
      <c r="F36" s="6">
        <v>25000</v>
      </c>
      <c r="G36" s="6">
        <v>17520</v>
      </c>
      <c r="H36" s="47"/>
      <c r="I36" s="59">
        <v>0</v>
      </c>
      <c r="J36" s="8">
        <v>0</v>
      </c>
      <c r="K36" s="8">
        <v>25000</v>
      </c>
      <c r="L36" s="8">
        <v>378020</v>
      </c>
      <c r="M36" s="24">
        <v>407907</v>
      </c>
    </row>
    <row r="37" spans="1:13" x14ac:dyDescent="0.3">
      <c r="A37" s="23" t="s">
        <v>17</v>
      </c>
      <c r="B37" s="10" t="s">
        <v>83</v>
      </c>
      <c r="C37" s="36">
        <v>1032</v>
      </c>
      <c r="D37" s="46"/>
      <c r="E37" s="6"/>
      <c r="F37" s="6"/>
      <c r="G37" s="6"/>
      <c r="H37" s="47">
        <v>74760</v>
      </c>
      <c r="I37" s="59"/>
      <c r="J37" s="8"/>
      <c r="K37" s="8"/>
      <c r="L37" s="8"/>
      <c r="M37" s="24"/>
    </row>
    <row r="38" spans="1:13" x14ac:dyDescent="0.3">
      <c r="A38" s="23" t="s">
        <v>17</v>
      </c>
      <c r="B38" s="10" t="s">
        <v>74</v>
      </c>
      <c r="C38" s="36">
        <v>959</v>
      </c>
      <c r="D38" s="46"/>
      <c r="E38" s="6"/>
      <c r="F38" s="6"/>
      <c r="G38" s="6">
        <v>83760</v>
      </c>
      <c r="H38" s="47"/>
      <c r="I38" s="59"/>
      <c r="J38" s="8"/>
      <c r="K38" s="8"/>
      <c r="L38" s="8"/>
      <c r="M38" s="24"/>
    </row>
    <row r="39" spans="1:13" x14ac:dyDescent="0.3">
      <c r="A39" s="23" t="s">
        <v>17</v>
      </c>
      <c r="B39" s="10" t="s">
        <v>45</v>
      </c>
      <c r="C39" s="36">
        <v>740</v>
      </c>
      <c r="D39" s="46">
        <v>601580</v>
      </c>
      <c r="E39" s="6"/>
      <c r="F39" s="6"/>
      <c r="G39" s="6"/>
      <c r="H39" s="47"/>
      <c r="I39" s="59"/>
      <c r="J39" s="8"/>
      <c r="K39" s="8"/>
      <c r="L39" s="8"/>
      <c r="M39" s="24"/>
    </row>
    <row r="40" spans="1:13" x14ac:dyDescent="0.3">
      <c r="A40" s="23" t="s">
        <v>17</v>
      </c>
      <c r="B40" s="10" t="s">
        <v>50</v>
      </c>
      <c r="C40" s="36">
        <v>763</v>
      </c>
      <c r="D40" s="46"/>
      <c r="E40" s="6">
        <v>53760</v>
      </c>
      <c r="F40" s="6"/>
      <c r="G40" s="6"/>
      <c r="H40" s="47"/>
      <c r="I40" s="59"/>
      <c r="J40" s="8"/>
      <c r="K40" s="8"/>
      <c r="L40" s="8"/>
      <c r="M40" s="24"/>
    </row>
    <row r="41" spans="1:13" x14ac:dyDescent="0.3">
      <c r="A41" s="23" t="s">
        <v>17</v>
      </c>
      <c r="B41" s="10" t="s">
        <v>54</v>
      </c>
      <c r="C41" s="36" t="s">
        <v>62</v>
      </c>
      <c r="D41" s="46"/>
      <c r="E41" s="6">
        <v>646493</v>
      </c>
      <c r="F41" s="6">
        <v>125684</v>
      </c>
      <c r="G41" s="6"/>
      <c r="H41" s="47"/>
      <c r="I41" s="59"/>
      <c r="J41" s="8"/>
      <c r="K41" s="8"/>
      <c r="L41" s="8"/>
      <c r="M41" s="24"/>
    </row>
    <row r="42" spans="1:13" x14ac:dyDescent="0.3">
      <c r="A42" s="23" t="s">
        <v>17</v>
      </c>
      <c r="B42" s="10" t="s">
        <v>59</v>
      </c>
      <c r="C42" s="36">
        <v>1018</v>
      </c>
      <c r="D42" s="46"/>
      <c r="E42" s="6"/>
      <c r="F42" s="6">
        <v>76760</v>
      </c>
      <c r="G42" s="6"/>
      <c r="H42" s="47">
        <v>600000</v>
      </c>
      <c r="I42" s="59"/>
      <c r="J42" s="8"/>
      <c r="K42" s="8"/>
      <c r="L42" s="8"/>
      <c r="M42" s="24"/>
    </row>
    <row r="43" spans="1:13" x14ac:dyDescent="0.3">
      <c r="A43" s="23" t="s">
        <v>17</v>
      </c>
      <c r="B43" s="10" t="s">
        <v>97</v>
      </c>
      <c r="C43" s="36"/>
      <c r="D43" s="46">
        <v>13817</v>
      </c>
      <c r="E43" s="6"/>
      <c r="F43" s="6">
        <v>40000</v>
      </c>
      <c r="G43" s="6"/>
      <c r="H43" s="47"/>
      <c r="I43" s="59">
        <v>615397</v>
      </c>
      <c r="J43" s="8">
        <v>700253</v>
      </c>
      <c r="K43" s="8">
        <v>242444</v>
      </c>
      <c r="L43" s="8">
        <v>83760</v>
      </c>
      <c r="M43" s="24">
        <v>674760</v>
      </c>
    </row>
    <row r="44" spans="1:13" ht="15" thickBot="1" x14ac:dyDescent="0.35">
      <c r="A44" s="67" t="s">
        <v>18</v>
      </c>
      <c r="B44" s="30" t="s">
        <v>97</v>
      </c>
      <c r="C44" s="38"/>
      <c r="D44" s="51">
        <v>38950</v>
      </c>
      <c r="E44" s="31">
        <v>42649</v>
      </c>
      <c r="F44" s="31">
        <v>72600</v>
      </c>
      <c r="G44" s="31">
        <v>41334</v>
      </c>
      <c r="H44" s="52">
        <v>42160</v>
      </c>
      <c r="I44" s="63">
        <v>38950</v>
      </c>
      <c r="J44" s="32">
        <v>42649</v>
      </c>
      <c r="K44" s="32">
        <v>72600</v>
      </c>
      <c r="L44" s="32">
        <v>41334</v>
      </c>
      <c r="M44" s="64">
        <v>42160</v>
      </c>
    </row>
    <row r="45" spans="1:13" ht="15" thickBot="1" x14ac:dyDescent="0.35">
      <c r="A45" s="69" t="s">
        <v>8</v>
      </c>
      <c r="B45" s="75"/>
      <c r="C45" s="71"/>
      <c r="D45" s="72">
        <f>SUM(D21:D44)</f>
        <v>2362090</v>
      </c>
      <c r="E45" s="73">
        <f>SUM(E21:E44)</f>
        <v>2668766</v>
      </c>
      <c r="F45" s="73">
        <f>SUM(F21:F44)</f>
        <v>1427270</v>
      </c>
      <c r="G45" s="73">
        <f>SUM(G21:G44)</f>
        <v>1775778</v>
      </c>
      <c r="H45" s="74">
        <f>SUM(H21:H44)</f>
        <v>2425405</v>
      </c>
      <c r="I45" s="72">
        <f>SUM(I22:I44)</f>
        <v>2362090</v>
      </c>
      <c r="J45" s="73">
        <f>SUM(J22:J44)</f>
        <v>2668766.17</v>
      </c>
      <c r="K45" s="73">
        <f>SUM(K22:K44)</f>
        <v>1427270.0231000001</v>
      </c>
      <c r="L45" s="73">
        <f>SUM(L22:L44)</f>
        <v>1775778.0171930001</v>
      </c>
      <c r="M45" s="74">
        <f>SUM(M22:M44)</f>
        <v>2425403.5052787904</v>
      </c>
    </row>
    <row r="46" spans="1:13" x14ac:dyDescent="0.3">
      <c r="A46" s="109" t="s">
        <v>19</v>
      </c>
      <c r="B46" s="110"/>
      <c r="C46" s="110"/>
      <c r="D46" s="110"/>
      <c r="E46" s="110"/>
      <c r="F46" s="110"/>
      <c r="G46" s="110"/>
      <c r="H46" s="110"/>
      <c r="I46" s="110"/>
      <c r="J46" s="110"/>
      <c r="K46" s="110"/>
      <c r="L46" s="110"/>
      <c r="M46" s="111"/>
    </row>
    <row r="47" spans="1:13" x14ac:dyDescent="0.3">
      <c r="A47" s="23" t="s">
        <v>20</v>
      </c>
      <c r="B47" s="7" t="s">
        <v>71</v>
      </c>
      <c r="C47" s="39">
        <v>938</v>
      </c>
      <c r="D47" s="53"/>
      <c r="E47" s="7"/>
      <c r="F47" s="7"/>
      <c r="G47" s="6">
        <v>103784</v>
      </c>
      <c r="H47" s="54"/>
      <c r="I47" s="53"/>
      <c r="J47" s="7"/>
      <c r="K47" s="7"/>
      <c r="L47" s="7"/>
      <c r="M47" s="54"/>
    </row>
    <row r="48" spans="1:13" x14ac:dyDescent="0.3">
      <c r="A48" s="23" t="s">
        <v>20</v>
      </c>
      <c r="B48" s="10" t="s">
        <v>70</v>
      </c>
      <c r="C48" s="36">
        <v>934</v>
      </c>
      <c r="D48" s="46"/>
      <c r="E48" s="6"/>
      <c r="F48" s="6"/>
      <c r="G48" s="6">
        <v>183568</v>
      </c>
      <c r="H48" s="47"/>
      <c r="I48" s="59"/>
      <c r="J48" s="8"/>
      <c r="K48" s="8"/>
      <c r="L48" s="8"/>
      <c r="M48" s="24"/>
    </row>
    <row r="49" spans="1:13" x14ac:dyDescent="0.3">
      <c r="A49" s="23" t="s">
        <v>20</v>
      </c>
      <c r="B49" s="10" t="s">
        <v>98</v>
      </c>
      <c r="C49" s="36">
        <v>1010</v>
      </c>
      <c r="D49" s="46"/>
      <c r="E49" s="6"/>
      <c r="F49" s="6"/>
      <c r="G49" s="6"/>
      <c r="H49" s="47">
        <v>240000</v>
      </c>
      <c r="I49" s="59"/>
      <c r="J49" s="8"/>
      <c r="K49" s="8"/>
      <c r="L49" s="8"/>
      <c r="M49" s="24"/>
    </row>
    <row r="50" spans="1:13" x14ac:dyDescent="0.3">
      <c r="A50" s="23" t="s">
        <v>20</v>
      </c>
      <c r="B50" s="10" t="s">
        <v>60</v>
      </c>
      <c r="C50" s="36">
        <v>848</v>
      </c>
      <c r="D50" s="46"/>
      <c r="E50" s="6"/>
      <c r="F50" s="6">
        <v>307380</v>
      </c>
      <c r="G50" s="6"/>
      <c r="H50" s="47"/>
      <c r="I50" s="59"/>
      <c r="J50" s="8"/>
      <c r="K50" s="8"/>
      <c r="L50" s="8"/>
      <c r="M50" s="24"/>
    </row>
    <row r="51" spans="1:13" x14ac:dyDescent="0.3">
      <c r="A51" s="23" t="s">
        <v>20</v>
      </c>
      <c r="B51" s="10" t="s">
        <v>97</v>
      </c>
      <c r="C51" s="36"/>
      <c r="D51" s="46"/>
      <c r="E51" s="6">
        <v>5840</v>
      </c>
      <c r="F51" s="6">
        <v>15000</v>
      </c>
      <c r="G51" s="6">
        <v>30000</v>
      </c>
      <c r="H51" s="47"/>
      <c r="I51" s="59">
        <v>0</v>
      </c>
      <c r="J51" s="8">
        <v>5840</v>
      </c>
      <c r="K51" s="8">
        <v>322380</v>
      </c>
      <c r="L51" s="8">
        <v>317352</v>
      </c>
      <c r="M51" s="24">
        <v>240000</v>
      </c>
    </row>
    <row r="52" spans="1:13" x14ac:dyDescent="0.3">
      <c r="A52" s="23" t="s">
        <v>21</v>
      </c>
      <c r="B52" s="10" t="s">
        <v>33</v>
      </c>
      <c r="C52" s="36" t="s">
        <v>49</v>
      </c>
      <c r="D52" s="46">
        <v>448606</v>
      </c>
      <c r="E52" s="6">
        <v>436385</v>
      </c>
      <c r="F52" s="6"/>
      <c r="G52" s="6"/>
      <c r="H52" s="47"/>
      <c r="I52" s="59"/>
      <c r="J52" s="8"/>
      <c r="K52" s="8"/>
      <c r="L52" s="8"/>
      <c r="M52" s="24"/>
    </row>
    <row r="53" spans="1:13" x14ac:dyDescent="0.3">
      <c r="A53" s="23" t="s">
        <v>21</v>
      </c>
      <c r="B53" s="10" t="s">
        <v>52</v>
      </c>
      <c r="C53" s="36">
        <v>773</v>
      </c>
      <c r="D53" s="46"/>
      <c r="E53" s="6">
        <v>200000</v>
      </c>
      <c r="F53" s="6"/>
      <c r="G53" s="6"/>
      <c r="H53" s="47"/>
      <c r="I53" s="59"/>
      <c r="J53" s="8"/>
      <c r="K53" s="8"/>
      <c r="L53" s="8"/>
      <c r="M53" s="24"/>
    </row>
    <row r="54" spans="1:13" x14ac:dyDescent="0.3">
      <c r="A54" s="23" t="s">
        <v>21</v>
      </c>
      <c r="B54" s="10" t="s">
        <v>58</v>
      </c>
      <c r="C54" s="36" t="s">
        <v>99</v>
      </c>
      <c r="D54" s="46"/>
      <c r="E54" s="6"/>
      <c r="F54" s="6">
        <v>574000</v>
      </c>
      <c r="G54" s="6">
        <v>250000</v>
      </c>
      <c r="H54" s="47">
        <v>597190</v>
      </c>
      <c r="I54" s="59"/>
      <c r="J54" s="8"/>
      <c r="K54" s="8"/>
      <c r="L54" s="8"/>
      <c r="M54" s="24"/>
    </row>
    <row r="55" spans="1:13" x14ac:dyDescent="0.3">
      <c r="A55" s="23" t="s">
        <v>21</v>
      </c>
      <c r="B55" s="10" t="s">
        <v>97</v>
      </c>
      <c r="C55" s="36"/>
      <c r="D55" s="46">
        <v>15302</v>
      </c>
      <c r="E55" s="6">
        <v>45000</v>
      </c>
      <c r="F55" s="6">
        <v>45000</v>
      </c>
      <c r="G55" s="6">
        <v>45000</v>
      </c>
      <c r="H55" s="47">
        <v>94999</v>
      </c>
      <c r="I55" s="59">
        <v>463908</v>
      </c>
      <c r="J55" s="8">
        <v>681385</v>
      </c>
      <c r="K55" s="8">
        <v>619000</v>
      </c>
      <c r="L55" s="8">
        <v>295000</v>
      </c>
      <c r="M55" s="24">
        <v>692189</v>
      </c>
    </row>
    <row r="56" spans="1:13" x14ac:dyDescent="0.3">
      <c r="A56" s="23" t="s">
        <v>22</v>
      </c>
      <c r="B56" s="10" t="s">
        <v>34</v>
      </c>
      <c r="C56" s="36" t="s">
        <v>47</v>
      </c>
      <c r="D56" s="46">
        <v>186770</v>
      </c>
      <c r="E56" s="6">
        <v>186770</v>
      </c>
      <c r="F56" s="6"/>
      <c r="G56" s="6"/>
      <c r="H56" s="47"/>
      <c r="I56" s="59"/>
      <c r="J56" s="8"/>
      <c r="K56" s="8"/>
      <c r="L56" s="8"/>
      <c r="M56" s="24"/>
    </row>
    <row r="57" spans="1:13" x14ac:dyDescent="0.3">
      <c r="A57" s="23" t="s">
        <v>22</v>
      </c>
      <c r="B57" s="10" t="s">
        <v>63</v>
      </c>
      <c r="C57" s="36">
        <v>875</v>
      </c>
      <c r="D57" s="46"/>
      <c r="E57" s="6"/>
      <c r="F57" s="6">
        <v>211770</v>
      </c>
      <c r="G57" s="6"/>
      <c r="H57" s="47"/>
      <c r="I57" s="59"/>
      <c r="J57" s="8"/>
      <c r="K57" s="8"/>
      <c r="L57" s="8"/>
      <c r="M57" s="24"/>
    </row>
    <row r="58" spans="1:13" x14ac:dyDescent="0.3">
      <c r="A58" s="23" t="s">
        <v>22</v>
      </c>
      <c r="B58" s="10" t="s">
        <v>97</v>
      </c>
      <c r="C58" s="36"/>
      <c r="D58" s="46"/>
      <c r="E58" s="6"/>
      <c r="F58" s="6">
        <v>12720</v>
      </c>
      <c r="G58" s="6"/>
      <c r="H58" s="47"/>
      <c r="I58" s="59">
        <v>186770</v>
      </c>
      <c r="J58" s="8">
        <v>186770</v>
      </c>
      <c r="K58" s="8">
        <v>224490</v>
      </c>
      <c r="L58" s="8">
        <v>0</v>
      </c>
      <c r="M58" s="24">
        <v>0</v>
      </c>
    </row>
    <row r="59" spans="1:13" ht="27" x14ac:dyDescent="0.3">
      <c r="A59" s="68" t="s">
        <v>23</v>
      </c>
      <c r="B59" s="10" t="s">
        <v>55</v>
      </c>
      <c r="C59" s="36" t="s">
        <v>67</v>
      </c>
      <c r="D59" s="46"/>
      <c r="E59" s="6">
        <v>100000</v>
      </c>
      <c r="F59" s="6"/>
      <c r="G59" s="6">
        <v>105000</v>
      </c>
      <c r="H59" s="47"/>
      <c r="I59" s="59"/>
      <c r="J59" s="8"/>
      <c r="K59" s="8"/>
      <c r="L59" s="8"/>
      <c r="M59" s="24"/>
    </row>
    <row r="60" spans="1:13" ht="27" x14ac:dyDescent="0.3">
      <c r="A60" s="68" t="s">
        <v>23</v>
      </c>
      <c r="B60" s="10" t="s">
        <v>64</v>
      </c>
      <c r="C60" s="36" t="s">
        <v>68</v>
      </c>
      <c r="D60" s="46"/>
      <c r="E60" s="6"/>
      <c r="F60" s="6">
        <v>80000</v>
      </c>
      <c r="G60" s="6">
        <v>90000</v>
      </c>
      <c r="H60" s="47"/>
      <c r="I60" s="59"/>
      <c r="J60" s="8"/>
      <c r="K60" s="8"/>
      <c r="L60" s="8"/>
      <c r="M60" s="24"/>
    </row>
    <row r="61" spans="1:13" x14ac:dyDescent="0.3">
      <c r="A61" s="68"/>
      <c r="B61" s="10" t="s">
        <v>42</v>
      </c>
      <c r="C61" s="36" t="s">
        <v>89</v>
      </c>
      <c r="D61" s="46">
        <v>203566</v>
      </c>
      <c r="E61" s="6">
        <v>100000</v>
      </c>
      <c r="F61" s="6">
        <v>120000</v>
      </c>
      <c r="G61" s="6">
        <v>100000</v>
      </c>
      <c r="H61" s="47">
        <v>105000</v>
      </c>
      <c r="I61" s="59"/>
      <c r="J61" s="8"/>
      <c r="K61" s="8"/>
      <c r="L61" s="8"/>
      <c r="M61" s="24"/>
    </row>
    <row r="62" spans="1:13" ht="27" x14ac:dyDescent="0.3">
      <c r="A62" s="68" t="s">
        <v>23</v>
      </c>
      <c r="B62" s="10" t="s">
        <v>97</v>
      </c>
      <c r="C62" s="36"/>
      <c r="D62" s="46">
        <v>27628</v>
      </c>
      <c r="E62" s="6"/>
      <c r="F62" s="6">
        <v>20000</v>
      </c>
      <c r="G62" s="6">
        <v>20000</v>
      </c>
      <c r="H62" s="47">
        <v>20000</v>
      </c>
      <c r="I62" s="59">
        <v>231194</v>
      </c>
      <c r="J62" s="8">
        <v>200000</v>
      </c>
      <c r="K62" s="8">
        <v>220000</v>
      </c>
      <c r="L62" s="8">
        <v>315000</v>
      </c>
      <c r="M62" s="24">
        <v>125000</v>
      </c>
    </row>
    <row r="63" spans="1:13" ht="15" thickBot="1" x14ac:dyDescent="0.35">
      <c r="A63" s="67" t="s">
        <v>24</v>
      </c>
      <c r="B63" s="30" t="s">
        <v>97</v>
      </c>
      <c r="C63" s="38"/>
      <c r="D63" s="51">
        <v>0</v>
      </c>
      <c r="E63" s="31">
        <v>36672</v>
      </c>
      <c r="F63" s="31">
        <v>38339</v>
      </c>
      <c r="G63" s="31">
        <v>40173</v>
      </c>
      <c r="H63" s="52">
        <v>42190</v>
      </c>
      <c r="I63" s="63">
        <v>0</v>
      </c>
      <c r="J63" s="32">
        <v>36672</v>
      </c>
      <c r="K63" s="32">
        <v>38339</v>
      </c>
      <c r="L63" s="32">
        <v>40173</v>
      </c>
      <c r="M63" s="64">
        <v>42190</v>
      </c>
    </row>
    <row r="64" spans="1:13" ht="15" thickBot="1" x14ac:dyDescent="0.35">
      <c r="A64" s="69" t="s">
        <v>8</v>
      </c>
      <c r="B64" s="75"/>
      <c r="C64" s="71"/>
      <c r="D64" s="72">
        <f>SUM(D47:D63)</f>
        <v>881872</v>
      </c>
      <c r="E64" s="73">
        <f>SUM(E47:E63)</f>
        <v>1110667</v>
      </c>
      <c r="F64" s="73">
        <f>SUM(F47:F63)</f>
        <v>1424209</v>
      </c>
      <c r="G64" s="73">
        <f>SUM(G47:G63)</f>
        <v>967525</v>
      </c>
      <c r="H64" s="74">
        <f>SUM(H47:H63)</f>
        <v>1099379</v>
      </c>
      <c r="I64" s="72">
        <f>SUM(I51:I63)</f>
        <v>881872</v>
      </c>
      <c r="J64" s="73">
        <f>SUM(J51:J63)</f>
        <v>1110667</v>
      </c>
      <c r="K64" s="73">
        <f>SUM(K51:K63)</f>
        <v>1424209</v>
      </c>
      <c r="L64" s="73">
        <f>SUM(L51:L63)</f>
        <v>967525</v>
      </c>
      <c r="M64" s="74">
        <f>SUM(M51:M63)</f>
        <v>1099379</v>
      </c>
    </row>
    <row r="65" spans="1:15" x14ac:dyDescent="0.3">
      <c r="A65" s="109" t="s">
        <v>25</v>
      </c>
      <c r="B65" s="110"/>
      <c r="C65" s="110"/>
      <c r="D65" s="110"/>
      <c r="E65" s="110"/>
      <c r="F65" s="110"/>
      <c r="G65" s="110"/>
      <c r="H65" s="110"/>
      <c r="I65" s="110"/>
      <c r="J65" s="110"/>
      <c r="K65" s="110"/>
      <c r="L65" s="110"/>
      <c r="M65" s="111"/>
    </row>
    <row r="66" spans="1:15" x14ac:dyDescent="0.3">
      <c r="A66" s="23" t="s">
        <v>26</v>
      </c>
      <c r="B66" s="10" t="s">
        <v>44</v>
      </c>
      <c r="C66" s="36" t="s">
        <v>103</v>
      </c>
      <c r="D66" s="46">
        <v>495000</v>
      </c>
      <c r="E66" s="6">
        <v>255000</v>
      </c>
      <c r="F66" s="6">
        <v>290000</v>
      </c>
      <c r="G66" s="6">
        <v>255000</v>
      </c>
      <c r="H66" s="47">
        <v>395000</v>
      </c>
      <c r="I66" s="59"/>
      <c r="J66" s="8"/>
      <c r="K66" s="8"/>
      <c r="L66" s="8"/>
      <c r="M66" s="24"/>
    </row>
    <row r="67" spans="1:15" x14ac:dyDescent="0.3">
      <c r="A67" s="23" t="s">
        <v>26</v>
      </c>
      <c r="B67" s="10" t="s">
        <v>97</v>
      </c>
      <c r="C67" s="36"/>
      <c r="D67" s="46">
        <v>30000</v>
      </c>
      <c r="E67" s="6">
        <v>10000</v>
      </c>
      <c r="F67" s="6">
        <v>40000</v>
      </c>
      <c r="G67" s="6">
        <v>40000</v>
      </c>
      <c r="H67" s="47">
        <v>40000</v>
      </c>
      <c r="I67" s="59">
        <v>525000</v>
      </c>
      <c r="J67" s="8">
        <v>265000</v>
      </c>
      <c r="K67" s="9">
        <v>330000</v>
      </c>
      <c r="L67" s="8">
        <v>295000</v>
      </c>
      <c r="M67" s="24">
        <v>435000</v>
      </c>
    </row>
    <row r="68" spans="1:15" x14ac:dyDescent="0.3">
      <c r="A68" s="23" t="s">
        <v>27</v>
      </c>
      <c r="B68" s="10" t="s">
        <v>79</v>
      </c>
      <c r="C68" s="36">
        <v>1006</v>
      </c>
      <c r="D68" s="46"/>
      <c r="E68" s="6"/>
      <c r="F68" s="6"/>
      <c r="G68" s="6">
        <v>66000</v>
      </c>
      <c r="H68" s="47"/>
      <c r="I68" s="59"/>
      <c r="J68" s="8"/>
      <c r="K68" s="9"/>
      <c r="L68" s="8"/>
      <c r="M68" s="24"/>
    </row>
    <row r="69" spans="1:15" x14ac:dyDescent="0.3">
      <c r="A69" s="23" t="s">
        <v>27</v>
      </c>
      <c r="B69" s="10" t="s">
        <v>72</v>
      </c>
      <c r="C69" s="36">
        <v>946</v>
      </c>
      <c r="D69" s="46"/>
      <c r="E69" s="6"/>
      <c r="F69" s="6"/>
      <c r="G69" s="6">
        <v>100000</v>
      </c>
      <c r="H69" s="47"/>
      <c r="I69" s="59"/>
      <c r="J69" s="8"/>
      <c r="K69" s="9"/>
      <c r="L69" s="8"/>
      <c r="M69" s="24"/>
    </row>
    <row r="70" spans="1:15" x14ac:dyDescent="0.3">
      <c r="A70" s="23" t="s">
        <v>27</v>
      </c>
      <c r="B70" s="10" t="s">
        <v>51</v>
      </c>
      <c r="C70" s="40">
        <v>770949</v>
      </c>
      <c r="D70" s="46"/>
      <c r="E70" s="6">
        <v>50000</v>
      </c>
      <c r="F70" s="6"/>
      <c r="G70" s="6">
        <v>105000</v>
      </c>
      <c r="H70" s="47"/>
      <c r="I70" s="59"/>
      <c r="J70" s="8"/>
      <c r="K70" s="9"/>
      <c r="L70" s="8"/>
      <c r="M70" s="24"/>
    </row>
    <row r="71" spans="1:15" x14ac:dyDescent="0.3">
      <c r="A71" s="23" t="s">
        <v>27</v>
      </c>
      <c r="B71" s="10" t="s">
        <v>97</v>
      </c>
      <c r="C71" s="36"/>
      <c r="D71" s="46">
        <v>233057</v>
      </c>
      <c r="E71" s="6">
        <v>190400</v>
      </c>
      <c r="F71" s="6">
        <v>173140</v>
      </c>
      <c r="G71" s="6">
        <v>126260</v>
      </c>
      <c r="H71" s="47">
        <v>158140</v>
      </c>
      <c r="I71" s="59">
        <v>233057</v>
      </c>
      <c r="J71" s="8">
        <v>240400</v>
      </c>
      <c r="K71" s="9">
        <v>173140</v>
      </c>
      <c r="L71" s="8">
        <v>397260</v>
      </c>
      <c r="M71" s="24">
        <v>158140</v>
      </c>
    </row>
    <row r="72" spans="1:15" x14ac:dyDescent="0.3">
      <c r="A72" s="23" t="s">
        <v>28</v>
      </c>
      <c r="B72" s="10" t="s">
        <v>36</v>
      </c>
      <c r="C72" s="36">
        <v>696</v>
      </c>
      <c r="D72" s="46">
        <v>60000</v>
      </c>
      <c r="E72" s="6"/>
      <c r="F72" s="6"/>
      <c r="G72" s="6"/>
      <c r="H72" s="47"/>
      <c r="I72" s="59"/>
      <c r="J72" s="8"/>
      <c r="K72" s="9"/>
      <c r="L72" s="8"/>
      <c r="M72" s="24"/>
    </row>
    <row r="73" spans="1:15" x14ac:dyDescent="0.3">
      <c r="A73" s="23" t="s">
        <v>28</v>
      </c>
      <c r="B73" s="10" t="s">
        <v>57</v>
      </c>
      <c r="C73" s="36">
        <v>828</v>
      </c>
      <c r="D73" s="46"/>
      <c r="E73" s="6"/>
      <c r="F73" s="6">
        <v>85000</v>
      </c>
      <c r="G73" s="6"/>
      <c r="H73" s="47"/>
      <c r="I73" s="59"/>
      <c r="J73" s="8"/>
      <c r="K73" s="9"/>
      <c r="L73" s="8"/>
      <c r="M73" s="24"/>
    </row>
    <row r="74" spans="1:15" x14ac:dyDescent="0.3">
      <c r="A74" s="23"/>
      <c r="B74" s="10" t="s">
        <v>48</v>
      </c>
      <c r="C74" s="36">
        <v>752</v>
      </c>
      <c r="D74" s="46"/>
      <c r="E74" s="6">
        <v>75000</v>
      </c>
      <c r="F74" s="6"/>
      <c r="G74" s="6"/>
      <c r="H74" s="47"/>
      <c r="I74" s="59"/>
      <c r="J74" s="8"/>
      <c r="K74" s="9"/>
      <c r="L74" s="8"/>
      <c r="M74" s="24"/>
    </row>
    <row r="75" spans="1:15" ht="15" thickBot="1" x14ac:dyDescent="0.35">
      <c r="A75" s="67" t="s">
        <v>28</v>
      </c>
      <c r="B75" s="30" t="s">
        <v>97</v>
      </c>
      <c r="C75" s="38"/>
      <c r="D75" s="51">
        <v>10000</v>
      </c>
      <c r="E75" s="31">
        <v>2000</v>
      </c>
      <c r="F75" s="31">
        <v>18800</v>
      </c>
      <c r="G75" s="31">
        <v>2000</v>
      </c>
      <c r="H75" s="52">
        <v>25000</v>
      </c>
      <c r="I75" s="63">
        <v>70000</v>
      </c>
      <c r="J75" s="32">
        <v>77000</v>
      </c>
      <c r="K75" s="33">
        <v>103800</v>
      </c>
      <c r="L75" s="32">
        <v>2000</v>
      </c>
      <c r="M75" s="64">
        <v>25000</v>
      </c>
    </row>
    <row r="76" spans="1:15" ht="15" thickBot="1" x14ac:dyDescent="0.35">
      <c r="A76" s="69" t="s">
        <v>8</v>
      </c>
      <c r="B76" s="76"/>
      <c r="C76" s="77"/>
      <c r="D76" s="78">
        <f>SUM(D66:D75)</f>
        <v>828057</v>
      </c>
      <c r="E76" s="79">
        <f>SUM(E66:E75)</f>
        <v>582400</v>
      </c>
      <c r="F76" s="79">
        <f>SUM(F66:F75)</f>
        <v>606940</v>
      </c>
      <c r="G76" s="79">
        <f>SUM(G66:G75)</f>
        <v>694260</v>
      </c>
      <c r="H76" s="80">
        <f>SUM(H66:H75)</f>
        <v>618140</v>
      </c>
      <c r="I76" s="72">
        <f>SUM(I67:I75)</f>
        <v>828057</v>
      </c>
      <c r="J76" s="73">
        <f t="shared" ref="J76:M76" si="1">SUM(J67:J75)</f>
        <v>582400</v>
      </c>
      <c r="K76" s="73">
        <f t="shared" si="1"/>
        <v>606940</v>
      </c>
      <c r="L76" s="73">
        <f t="shared" si="1"/>
        <v>694260</v>
      </c>
      <c r="M76" s="74">
        <f t="shared" si="1"/>
        <v>618140</v>
      </c>
    </row>
    <row r="77" spans="1:15" ht="15" thickBot="1" x14ac:dyDescent="0.35">
      <c r="A77" s="112" t="s">
        <v>29</v>
      </c>
      <c r="B77" s="113"/>
      <c r="C77" s="114"/>
      <c r="D77" s="115"/>
      <c r="E77" s="116"/>
      <c r="F77" s="116"/>
      <c r="G77" s="116"/>
      <c r="H77" s="117"/>
      <c r="I77" s="65"/>
      <c r="J77" s="34"/>
      <c r="K77" s="34"/>
      <c r="L77" s="34"/>
      <c r="M77" s="66"/>
      <c r="N77" s="17"/>
      <c r="O77" s="17"/>
    </row>
    <row r="78" spans="1:15" ht="15" thickBot="1" x14ac:dyDescent="0.35">
      <c r="A78" s="69" t="s">
        <v>10</v>
      </c>
      <c r="B78" s="81"/>
      <c r="C78" s="82"/>
      <c r="D78" s="83">
        <f t="shared" ref="D78:M78" si="2">D19+D45+D64+D76</f>
        <v>6601994</v>
      </c>
      <c r="E78" s="84">
        <f t="shared" si="2"/>
        <v>6172202.7000000002</v>
      </c>
      <c r="F78" s="84">
        <f t="shared" si="2"/>
        <v>6701017.9849999994</v>
      </c>
      <c r="G78" s="84">
        <f t="shared" si="2"/>
        <v>6436865.5842499994</v>
      </c>
      <c r="H78" s="85">
        <f t="shared" si="2"/>
        <v>6241461.3634625003</v>
      </c>
      <c r="I78" s="83">
        <f t="shared" si="2"/>
        <v>6601994</v>
      </c>
      <c r="J78" s="84">
        <f t="shared" si="2"/>
        <v>6172203.1549999993</v>
      </c>
      <c r="K78" s="84">
        <f t="shared" si="2"/>
        <v>6701018.047425</v>
      </c>
      <c r="L78" s="84">
        <f t="shared" si="2"/>
        <v>6436865.9363951245</v>
      </c>
      <c r="M78" s="85">
        <f t="shared" si="2"/>
        <v>6241459.3761040987</v>
      </c>
    </row>
    <row r="79" spans="1:15" s="127" customFormat="1" ht="40.200000000000003" thickBot="1" x14ac:dyDescent="0.35">
      <c r="A79" s="118" t="s">
        <v>102</v>
      </c>
      <c r="B79" s="119"/>
      <c r="C79" s="120"/>
      <c r="D79" s="121"/>
      <c r="E79" s="122"/>
      <c r="F79" s="122"/>
      <c r="G79" s="122"/>
      <c r="H79" s="123"/>
      <c r="I79" s="124">
        <v>0</v>
      </c>
      <c r="J79" s="125">
        <v>0</v>
      </c>
      <c r="K79" s="125">
        <v>0</v>
      </c>
      <c r="L79" s="125">
        <v>0</v>
      </c>
      <c r="M79" s="126">
        <v>0</v>
      </c>
    </row>
    <row r="80" spans="1:15" ht="15" thickBot="1" x14ac:dyDescent="0.35">
      <c r="A80" s="69" t="s">
        <v>30</v>
      </c>
      <c r="B80" s="76"/>
      <c r="C80" s="77"/>
      <c r="D80" s="78"/>
      <c r="E80" s="79"/>
      <c r="F80" s="79"/>
      <c r="G80" s="79"/>
      <c r="H80" s="80"/>
      <c r="I80" s="86">
        <f t="shared" ref="I80:M80" si="3">I78+I79</f>
        <v>6601994</v>
      </c>
      <c r="J80" s="87">
        <f t="shared" si="3"/>
        <v>6172203.1549999993</v>
      </c>
      <c r="K80" s="87">
        <f t="shared" si="3"/>
        <v>6701018.047425</v>
      </c>
      <c r="L80" s="87">
        <f t="shared" si="3"/>
        <v>6436865.9363951245</v>
      </c>
      <c r="M80" s="88">
        <f t="shared" si="3"/>
        <v>6241459.3761040987</v>
      </c>
    </row>
    <row r="81" spans="1:13" ht="15" thickBot="1" x14ac:dyDescent="0.35">
      <c r="A81" s="89" t="s">
        <v>9</v>
      </c>
      <c r="B81" s="90"/>
      <c r="C81" s="91"/>
      <c r="D81" s="92"/>
      <c r="E81" s="93"/>
      <c r="F81" s="93"/>
      <c r="G81" s="93"/>
      <c r="H81" s="94"/>
      <c r="I81" s="95">
        <v>-1135176</v>
      </c>
      <c r="J81" s="96">
        <v>-885392.46</v>
      </c>
      <c r="K81" s="96">
        <v>-1479196.546725</v>
      </c>
      <c r="L81" s="96">
        <v>-1391127.4940820001</v>
      </c>
      <c r="M81" s="97">
        <v>-997281.37523589004</v>
      </c>
    </row>
    <row r="82" spans="1:13" ht="15" thickBot="1" x14ac:dyDescent="0.35">
      <c r="A82" s="18" t="s">
        <v>100</v>
      </c>
      <c r="B82" s="98"/>
      <c r="C82" s="99"/>
      <c r="D82" s="100"/>
      <c r="E82" s="101"/>
      <c r="F82" s="101"/>
      <c r="G82" s="101"/>
      <c r="H82" s="102"/>
      <c r="I82" s="103">
        <f>I80+I81</f>
        <v>5466818</v>
      </c>
      <c r="J82" s="104">
        <f>J80+J81</f>
        <v>5286810.6949999994</v>
      </c>
      <c r="K82" s="104">
        <f>K80+K81</f>
        <v>5221821.5006999997</v>
      </c>
      <c r="L82" s="104">
        <f>L80+L81</f>
        <v>5045738.4423131244</v>
      </c>
      <c r="M82" s="105">
        <f>M80+M81</f>
        <v>5244178.0008682087</v>
      </c>
    </row>
    <row r="83" spans="1:13" x14ac:dyDescent="0.3">
      <c r="A83" s="12"/>
      <c r="I83" s="12"/>
      <c r="J83" s="12"/>
      <c r="K83" s="12"/>
      <c r="L83" s="12"/>
      <c r="M83" s="12"/>
    </row>
    <row r="84" spans="1:13" x14ac:dyDescent="0.3">
      <c r="A84" s="12"/>
      <c r="I84" s="12"/>
      <c r="J84" s="12"/>
      <c r="K84" s="12"/>
      <c r="L84" s="12"/>
      <c r="M84" s="12"/>
    </row>
    <row r="85" spans="1:13" x14ac:dyDescent="0.3">
      <c r="I85" s="13"/>
      <c r="J85" s="13"/>
      <c r="K85" s="12"/>
      <c r="L85" s="12"/>
      <c r="M85" s="12"/>
    </row>
    <row r="86" spans="1:13" x14ac:dyDescent="0.3">
      <c r="I86" s="13"/>
      <c r="J86" s="13"/>
      <c r="K86" s="14"/>
      <c r="L86" s="12"/>
      <c r="M86" s="12"/>
    </row>
  </sheetData>
  <mergeCells count="8">
    <mergeCell ref="I85:J85"/>
    <mergeCell ref="I86:J86"/>
    <mergeCell ref="I3:M3"/>
    <mergeCell ref="A5:M5"/>
    <mergeCell ref="A46:M46"/>
    <mergeCell ref="A65:M65"/>
    <mergeCell ref="D3:H3"/>
    <mergeCell ref="A20:M20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Gordon</dc:creator>
  <cp:lastModifiedBy>Tracy Rehberg-Rawlingson</cp:lastModifiedBy>
  <dcterms:created xsi:type="dcterms:W3CDTF">2020-11-06T18:15:27Z</dcterms:created>
  <dcterms:modified xsi:type="dcterms:W3CDTF">2020-11-22T20:36:20Z</dcterms:modified>
</cp:coreProperties>
</file>