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pplications\2021 Cost of Service\Interrogatories\1-Final for Filing\1 - FILED\IR Attachments\"/>
    </mc:Choice>
  </mc:AlternateContent>
  <xr:revisionPtr revIDLastSave="0" documentId="13_ncr:1_{4CD6FA44-DC80-4AAF-B8AB-50AB37D287C7}" xr6:coauthVersionLast="46" xr6:coauthVersionMax="46" xr10:uidLastSave="{00000000-0000-0000-0000-000000000000}"/>
  <bookViews>
    <workbookView xWindow="-120" yWindow="-120" windowWidth="29040" windowHeight="15840" xr2:uid="{4CE294EC-FCBC-4AF2-853F-341AEF91ED23}"/>
  </bookViews>
  <sheets>
    <sheet name="Tab1_2-AA_Recast_Oct30_2020" sheetId="2" r:id="rId1"/>
    <sheet name="Tab2_2-AA_Recast_Feb1_2021 " sheetId="4" r:id="rId2"/>
  </sheets>
  <externalReferences>
    <externalReference r:id="rId3"/>
  </externalReferences>
  <definedNames>
    <definedName name="BridgeYear">'[1]LDC Info'!$E$26</definedName>
    <definedName name="TestYear">'[1]LDC Info'!$E$24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4" l="1"/>
  <c r="H50" i="4"/>
  <c r="L50" i="4"/>
  <c r="G50" i="4"/>
  <c r="D50" i="4"/>
  <c r="J39" i="4"/>
  <c r="L39" i="4"/>
  <c r="F39" i="4"/>
  <c r="B39" i="4"/>
  <c r="K34" i="4"/>
  <c r="H34" i="4"/>
  <c r="L34" i="4"/>
  <c r="E34" i="4"/>
  <c r="M23" i="4"/>
  <c r="L23" i="4"/>
  <c r="M50" i="4"/>
  <c r="K39" i="4"/>
  <c r="M34" i="4"/>
  <c r="H39" i="2"/>
  <c r="G50" i="2"/>
  <c r="E50" i="2"/>
  <c r="B50" i="2"/>
  <c r="I34" i="2"/>
  <c r="C34" i="2"/>
  <c r="F50" i="2"/>
  <c r="D50" i="2"/>
  <c r="G39" i="2"/>
  <c r="E39" i="2"/>
  <c r="D39" i="2"/>
  <c r="C39" i="2"/>
  <c r="G34" i="2"/>
  <c r="E34" i="2"/>
  <c r="G34" i="4" l="1"/>
  <c r="H23" i="4"/>
  <c r="G23" i="4"/>
  <c r="C34" i="4"/>
  <c r="I34" i="4"/>
  <c r="C50" i="4"/>
  <c r="C39" i="4"/>
  <c r="E39" i="4"/>
  <c r="G39" i="4"/>
  <c r="G52" i="4" s="1"/>
  <c r="G54" i="4" s="1"/>
  <c r="D23" i="4"/>
  <c r="D39" i="4"/>
  <c r="H39" i="4"/>
  <c r="F23" i="4"/>
  <c r="J23" i="4"/>
  <c r="I23" i="4"/>
  <c r="K23" i="4"/>
  <c r="I39" i="4"/>
  <c r="I52" i="4" s="1"/>
  <c r="I54" i="4" s="1"/>
  <c r="M39" i="4"/>
  <c r="M52" i="4" s="1"/>
  <c r="M54" i="4" s="1"/>
  <c r="D34" i="4"/>
  <c r="E23" i="4"/>
  <c r="C23" i="4"/>
  <c r="E50" i="4"/>
  <c r="F34" i="4"/>
  <c r="B34" i="4"/>
  <c r="J34" i="4"/>
  <c r="F50" i="4"/>
  <c r="J50" i="4"/>
  <c r="B50" i="4"/>
  <c r="B23" i="4"/>
  <c r="K50" i="4"/>
  <c r="K52" i="4" s="1"/>
  <c r="K54" i="4" s="1"/>
  <c r="L52" i="4"/>
  <c r="L54" i="4" s="1"/>
  <c r="C50" i="2"/>
  <c r="D34" i="2"/>
  <c r="F34" i="2"/>
  <c r="F39" i="2"/>
  <c r="B39" i="2"/>
  <c r="B52" i="2" s="1"/>
  <c r="I50" i="2"/>
  <c r="B34" i="2"/>
  <c r="I39" i="2"/>
  <c r="H50" i="2"/>
  <c r="H34" i="2"/>
  <c r="C23" i="2"/>
  <c r="C52" i="2" s="1"/>
  <c r="C54" i="2" s="1"/>
  <c r="G23" i="2"/>
  <c r="G52" i="2" s="1"/>
  <c r="G54" i="2" s="1"/>
  <c r="D23" i="2"/>
  <c r="E23" i="2"/>
  <c r="E52" i="2" s="1"/>
  <c r="E54" i="2" s="1"/>
  <c r="F23" i="2"/>
  <c r="I23" i="2"/>
  <c r="I52" i="2" s="1"/>
  <c r="I54" i="2" s="1"/>
  <c r="H23" i="2"/>
  <c r="B23" i="2"/>
  <c r="F52" i="4" l="1"/>
  <c r="F54" i="4" s="1"/>
  <c r="B52" i="4"/>
  <c r="B54" i="4" s="1"/>
  <c r="C52" i="4"/>
  <c r="C54" i="4" s="1"/>
  <c r="H52" i="4"/>
  <c r="H54" i="4" s="1"/>
  <c r="D52" i="4"/>
  <c r="D54" i="4" s="1"/>
  <c r="B54" i="2"/>
  <c r="E52" i="4"/>
  <c r="E54" i="4" s="1"/>
  <c r="J52" i="4"/>
  <c r="J54" i="4" s="1"/>
  <c r="F52" i="2"/>
  <c r="F54" i="2" s="1"/>
  <c r="D52" i="2"/>
  <c r="D54" i="2" s="1"/>
  <c r="H52" i="2"/>
  <c r="H54" i="2" s="1"/>
  <c r="K39" i="2" l="1"/>
  <c r="L39" i="2"/>
  <c r="J39" i="2"/>
  <c r="M39" i="2"/>
  <c r="J50" i="2"/>
  <c r="M50" i="2" l="1"/>
  <c r="K50" i="2"/>
  <c r="L50" i="2"/>
  <c r="J34" i="2" l="1"/>
  <c r="M34" i="2"/>
  <c r="L34" i="2"/>
  <c r="K34" i="2"/>
  <c r="L23" i="2" l="1"/>
  <c r="L52" i="2" s="1"/>
  <c r="L54" i="2" s="1"/>
  <c r="K23" i="2"/>
  <c r="K52" i="2" s="1"/>
  <c r="K54" i="2" s="1"/>
  <c r="J23" i="2"/>
  <c r="J52" i="2" s="1"/>
  <c r="J54" i="2" s="1"/>
  <c r="M23" i="2"/>
  <c r="M52" i="2" s="1"/>
  <c r="M54" i="2" s="1"/>
</calcChain>
</file>

<file path=xl/sharedStrings.xml><?xml version="1.0" encoding="utf-8"?>
<sst xmlns="http://schemas.openxmlformats.org/spreadsheetml/2006/main" count="104" uniqueCount="48">
  <si>
    <t>Capital Projects Table</t>
  </si>
  <si>
    <t>Projects</t>
  </si>
  <si>
    <t>Reporting Basis</t>
  </si>
  <si>
    <t>System Access</t>
  </si>
  <si>
    <t>Other Third Party Projects</t>
  </si>
  <si>
    <t>General Service - Overhead</t>
  </si>
  <si>
    <t>General Service - Underground</t>
  </si>
  <si>
    <t>Transformers – New Connections</t>
  </si>
  <si>
    <t>Meters – New Connections</t>
  </si>
  <si>
    <t>Suite Metering</t>
  </si>
  <si>
    <t>Subdivisions</t>
  </si>
  <si>
    <t>Sub-Total</t>
  </si>
  <si>
    <t>System Renewal</t>
  </si>
  <si>
    <t>Pole Replacement Program</t>
  </si>
  <si>
    <t>Underground Rebuilds</t>
  </si>
  <si>
    <t>Switchgear Replacement Program</t>
  </si>
  <si>
    <t>Station Transformer Replacement Program</t>
  </si>
  <si>
    <t>MS Feeders Cable Replacement</t>
  </si>
  <si>
    <t>Transformer Replacement</t>
  </si>
  <si>
    <t>System Service</t>
  </si>
  <si>
    <t>Intelligent Switches</t>
  </si>
  <si>
    <t>NE Burlington TS Egress</t>
  </si>
  <si>
    <t>General Plant</t>
  </si>
  <si>
    <t xml:space="preserve">Vehicles &gt;4500kg (Additions/Replacements) </t>
  </si>
  <si>
    <t>Vehicles &lt; 4500kg (Additions/Replacements)</t>
  </si>
  <si>
    <t>Other Computer Hardware &amp; Software</t>
  </si>
  <si>
    <t>Miscellaneous</t>
  </si>
  <si>
    <t>Total</t>
  </si>
  <si>
    <t>Business Applications - ERP Replacement</t>
  </si>
  <si>
    <r>
      <t xml:space="preserve">Less Renewable Generation Facility Assets and Other Non-Rate-Regulated Utility Assets </t>
    </r>
    <r>
      <rPr>
        <b/>
        <i/>
        <sz val="11"/>
        <color rgb="FFFF0000"/>
        <rFont val="Arial"/>
        <family val="2"/>
      </rPr>
      <t>(input as negative)</t>
    </r>
  </si>
  <si>
    <t>Dundas St Road Widening - Region</t>
  </si>
  <si>
    <t>Waterdown Road Widening - City</t>
  </si>
  <si>
    <t>Metering Infrastructure and Systems</t>
  </si>
  <si>
    <t>Downtown Core Underground Development</t>
  </si>
  <si>
    <t>Commerical 27.6kV Conversion/Relocation</t>
  </si>
  <si>
    <t>Bronte TS CCRA True-up</t>
  </si>
  <si>
    <t>Tremaine TS Breakers</t>
  </si>
  <si>
    <t>Tremaine TS CCRA True-up</t>
  </si>
  <si>
    <t>Other Substation Renewal</t>
  </si>
  <si>
    <t>Switch Replacement Program</t>
  </si>
  <si>
    <t>Storm Damage</t>
  </si>
  <si>
    <t>Port Nelson MS Switch Gear</t>
  </si>
  <si>
    <t>Buildings</t>
  </si>
  <si>
    <t>Standby Generator, 1340 Brant Street</t>
  </si>
  <si>
    <t>SCADA / GIS / AMI / OMS</t>
  </si>
  <si>
    <t xml:space="preserve">Customer Information System (Ongoing) </t>
  </si>
  <si>
    <t>Customer Information System (Replacement)</t>
  </si>
  <si>
    <t>Appendix 2-AA (Recast)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</si>
</sst>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;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(* #,##0.0_);_(* \(#,##0.0\);_(* &quot;-&quot;??_);_(@_)"/>
    <numFmt numFmtId="168" formatCode="#,##0.0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_-* #,##0.00_-;\-* #,##0.00_-;_-* \-??_-;_-@_-"/>
    <numFmt numFmtId="174" formatCode="[$-F800]dddd\,\ mmmm\ dd\,\ yyyy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Mangal"/>
      <family val="2"/>
      <charset val="1"/>
    </font>
    <font>
      <b/>
      <i/>
      <sz val="11"/>
      <color rgb="FFFF0000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76">
    <xf numFmtId="0" fontId="0" fillId="0" borderId="0"/>
    <xf numFmtId="165" fontId="1" fillId="0" borderId="0" applyFont="0" applyFill="0" applyBorder="0" applyAlignment="0" applyProtection="0"/>
    <xf numFmtId="0" fontId="16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7" fillId="54" borderId="16" applyNumberFormat="0" applyFont="0" applyAlignment="0" applyProtection="0"/>
    <xf numFmtId="0" fontId="33" fillId="51" borderId="17" applyNumberFormat="0" applyAlignment="0" applyProtection="0"/>
    <xf numFmtId="9" fontId="1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7" fillId="0" borderId="0"/>
    <xf numFmtId="0" fontId="38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2" fillId="0" borderId="1" applyNumberFormat="0" applyFill="0" applyAlignment="0" applyProtection="0"/>
    <xf numFmtId="0" fontId="1" fillId="0" borderId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39" fillId="4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7" fillId="0" borderId="0"/>
    <xf numFmtId="168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4" fontId="17" fillId="0" borderId="0"/>
    <xf numFmtId="169" fontId="17" fillId="0" borderId="0"/>
    <xf numFmtId="14" fontId="17" fillId="0" borderId="0"/>
    <xf numFmtId="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4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38" fontId="18" fillId="55" borderId="0" applyNumberFormat="0" applyBorder="0" applyAlignment="0" applyProtection="0"/>
    <xf numFmtId="10" fontId="18" fillId="57" borderId="19" applyNumberFormat="0" applyBorder="0" applyAlignment="0" applyProtection="0"/>
    <xf numFmtId="170" fontId="17" fillId="0" borderId="0"/>
    <xf numFmtId="171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2" fontId="17" fillId="0" borderId="0"/>
    <xf numFmtId="10" fontId="17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42" fillId="0" borderId="0" applyFill="0" applyBorder="0" applyAlignment="0" applyProtection="0"/>
    <xf numFmtId="9" fontId="42" fillId="0" borderId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0" borderId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54" borderId="16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4" fontId="17" fillId="0" borderId="0"/>
    <xf numFmtId="164" fontId="17" fillId="0" borderId="0" applyFont="0" applyFill="0" applyBorder="0" applyAlignment="0" applyProtection="0"/>
    <xf numFmtId="0" fontId="1" fillId="0" borderId="0"/>
    <xf numFmtId="165" fontId="17" fillId="0" borderId="0" applyFont="0" applyFill="0" applyBorder="0" applyAlignment="0" applyProtection="0"/>
    <xf numFmtId="0" fontId="17" fillId="0" borderId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1">
    <xf numFmtId="0" fontId="0" fillId="0" borderId="0" xfId="0"/>
    <xf numFmtId="0" fontId="40" fillId="0" borderId="0" xfId="0" applyFont="1"/>
    <xf numFmtId="0" fontId="40" fillId="0" borderId="0" xfId="0" applyFont="1" applyProtection="1">
      <protection locked="0"/>
    </xf>
    <xf numFmtId="3" fontId="40" fillId="58" borderId="19" xfId="1" applyNumberFormat="1" applyFont="1" applyFill="1" applyBorder="1" applyProtection="1">
      <protection locked="0"/>
    </xf>
    <xf numFmtId="3" fontId="40" fillId="0" borderId="19" xfId="0" applyNumberFormat="1" applyFont="1" applyBorder="1"/>
    <xf numFmtId="3" fontId="40" fillId="0" borderId="19" xfId="1" applyNumberFormat="1" applyFont="1" applyFill="1" applyBorder="1" applyProtection="1">
      <protection locked="0"/>
    </xf>
    <xf numFmtId="3" fontId="40" fillId="0" borderId="21" xfId="1" applyNumberFormat="1" applyFont="1" applyFill="1" applyBorder="1" applyProtection="1">
      <protection locked="0"/>
    </xf>
    <xf numFmtId="0" fontId="37" fillId="0" borderId="24" xfId="0" applyFont="1" applyBorder="1" applyProtection="1">
      <protection locked="0"/>
    </xf>
    <xf numFmtId="0" fontId="37" fillId="0" borderId="22" xfId="0" applyFont="1" applyBorder="1" applyAlignment="1">
      <alignment horizontal="center" vertical="center" wrapText="1"/>
    </xf>
    <xf numFmtId="0" fontId="37" fillId="0" borderId="20" xfId="0" applyFont="1" applyBorder="1" applyProtection="1">
      <protection locked="0"/>
    </xf>
    <xf numFmtId="0" fontId="37" fillId="56" borderId="21" xfId="0" applyFont="1" applyFill="1" applyBorder="1" applyAlignment="1" applyProtection="1">
      <alignment horizontal="center"/>
      <protection locked="0"/>
    </xf>
    <xf numFmtId="0" fontId="37" fillId="58" borderId="23" xfId="0" applyFont="1" applyFill="1" applyBorder="1" applyProtection="1">
      <protection locked="0"/>
    </xf>
    <xf numFmtId="0" fontId="41" fillId="58" borderId="23" xfId="0" applyFont="1" applyFill="1" applyBorder="1" applyProtection="1">
      <protection locked="0"/>
    </xf>
    <xf numFmtId="0" fontId="37" fillId="0" borderId="23" xfId="0" applyFont="1" applyBorder="1" applyProtection="1">
      <protection locked="0"/>
    </xf>
    <xf numFmtId="0" fontId="37" fillId="58" borderId="23" xfId="0" applyFont="1" applyFill="1" applyBorder="1" applyAlignment="1" applyProtection="1">
      <alignment wrapText="1"/>
      <protection locked="0"/>
    </xf>
    <xf numFmtId="3" fontId="37" fillId="0" borderId="25" xfId="0" applyNumberFormat="1" applyFont="1" applyBorder="1"/>
    <xf numFmtId="0" fontId="44" fillId="0" borderId="0" xfId="0" applyFont="1"/>
    <xf numFmtId="0" fontId="37" fillId="0" borderId="25" xfId="0" applyFont="1" applyBorder="1" applyAlignment="1" applyProtection="1">
      <alignment wrapText="1"/>
      <protection locked="0"/>
    </xf>
    <xf numFmtId="3" fontId="45" fillId="58" borderId="19" xfId="1" applyNumberFormat="1" applyFont="1" applyFill="1" applyBorder="1" applyProtection="1">
      <protection locked="0"/>
    </xf>
    <xf numFmtId="0" fontId="19" fillId="0" borderId="0" xfId="0" applyFont="1" applyAlignment="1">
      <alignment horizontal="center" vertical="top"/>
    </xf>
    <xf numFmtId="174" fontId="19" fillId="0" borderId="0" xfId="0" applyNumberFormat="1" applyFont="1" applyAlignment="1">
      <alignment horizontal="center" vertical="top"/>
    </xf>
  </cellXfs>
  <cellStyles count="176">
    <cellStyle name="$" xfId="100" xr:uid="{93C76F77-C6BD-4E0F-836C-D0ACD63DE765}"/>
    <cellStyle name="$.00" xfId="101" xr:uid="{FB56254E-3B84-4152-A9DC-274570E3E277}"/>
    <cellStyle name="$_9. Rev2Cost_GDPIPI" xfId="102" xr:uid="{53656A2A-5659-47C0-A6B0-263B1B398080}"/>
    <cellStyle name="$_lists" xfId="103" xr:uid="{BDE11B78-21B9-44A9-A435-A6B88505ECA9}"/>
    <cellStyle name="$_lists_4. Current Monthly Fixed Charge" xfId="104" xr:uid="{96BE1F6C-ADF3-4385-A4DF-B48E9262837E}"/>
    <cellStyle name="$_Sheet4" xfId="105" xr:uid="{920800D9-4AE7-46D1-8B08-253F84BC8AB7}"/>
    <cellStyle name="$M" xfId="106" xr:uid="{09AF8132-C167-454F-973A-E51AECABEC52}"/>
    <cellStyle name="$M 2" xfId="168" xr:uid="{86FB6A58-2522-44F0-99EA-05A866109170}"/>
    <cellStyle name="$M.00" xfId="107" xr:uid="{48B09557-22F5-400C-96CF-5BDF18C2D461}"/>
    <cellStyle name="$M_9. Rev2Cost_GDPIPI" xfId="108" xr:uid="{B6CC3A9B-168A-44AB-9293-4BDB6D392EF7}"/>
    <cellStyle name="20% - Accent1 2" xfId="67" xr:uid="{D52FE8E0-564B-446E-A6C0-7D924B2A03E7}"/>
    <cellStyle name="20% - Accent1 2 2" xfId="146" xr:uid="{B7B7F113-9A1D-4037-ADF5-439B4A112895}"/>
    <cellStyle name="20% - Accent1 3" xfId="3" xr:uid="{D3E71503-89AF-4677-8CB9-37DDE5993DD8}"/>
    <cellStyle name="20% - Accent2 2" xfId="71" xr:uid="{6816258E-607B-4AC9-B00F-4830677D6904}"/>
    <cellStyle name="20% - Accent2 2 2" xfId="148" xr:uid="{64AC207C-A2E6-4F64-ADDB-337BF2A55F02}"/>
    <cellStyle name="20% - Accent2 3" xfId="4" xr:uid="{3944CAA1-41C8-4BD2-94EE-2C72E45A2B51}"/>
    <cellStyle name="20% - Accent3 2" xfId="75" xr:uid="{ECF797AD-761C-4A3A-A983-9BCC1B209F24}"/>
    <cellStyle name="20% - Accent3 2 2" xfId="150" xr:uid="{658FA103-4352-42D6-B638-CAD5FC88B360}"/>
    <cellStyle name="20% - Accent3 3" xfId="5" xr:uid="{0F77B98A-414D-4877-822F-2E2AA70416FB}"/>
    <cellStyle name="20% - Accent4 2" xfId="79" xr:uid="{C827E891-C54B-4370-AC6C-0EDF0B360ED2}"/>
    <cellStyle name="20% - Accent4 2 2" xfId="152" xr:uid="{5B13A330-29D3-4F40-B89A-32B0FA8774D9}"/>
    <cellStyle name="20% - Accent4 3" xfId="6" xr:uid="{92D3A9AC-19A0-448F-88BB-4934449921E9}"/>
    <cellStyle name="20% - Accent5 2" xfId="83" xr:uid="{18463E33-273B-4715-9968-378D4E7D0729}"/>
    <cellStyle name="20% - Accent5 2 2" xfId="154" xr:uid="{B7D19250-DEFB-4A47-84F6-02A87B9C2EF0}"/>
    <cellStyle name="20% - Accent5 3" xfId="7" xr:uid="{3C3113AD-B93D-4856-B13A-EDDA5F488A16}"/>
    <cellStyle name="20% - Accent6 2" xfId="87" xr:uid="{FC8312C4-6FCC-46CE-B121-80DA052711D7}"/>
    <cellStyle name="20% - Accent6 2 2" xfId="156" xr:uid="{1E472132-CC30-461E-A52B-F827D801A938}"/>
    <cellStyle name="20% - Accent6 3" xfId="8" xr:uid="{15CF16F2-FDCF-4C23-85F8-EF6F499FE52F}"/>
    <cellStyle name="40% - Accent1 2" xfId="68" xr:uid="{1392BE03-B713-4288-A406-E63A4580B147}"/>
    <cellStyle name="40% - Accent1 2 2" xfId="147" xr:uid="{F2A707BE-5F6C-4456-9B30-7BF383CC1D40}"/>
    <cellStyle name="40% - Accent1 3" xfId="9" xr:uid="{3A224717-79A3-4B5E-9DD6-E8B9BE20ADDF}"/>
    <cellStyle name="40% - Accent2 2" xfId="72" xr:uid="{406EE1E4-AEB7-48D4-A5A5-84E40507E923}"/>
    <cellStyle name="40% - Accent2 2 2" xfId="149" xr:uid="{CD5DF814-7ABA-4715-9654-8035192CF5D6}"/>
    <cellStyle name="40% - Accent2 3" xfId="10" xr:uid="{25AD670B-CC38-47C0-8EE6-A86FE2EF5B68}"/>
    <cellStyle name="40% - Accent3 2" xfId="76" xr:uid="{92E7A9C8-AA59-4B12-BBEF-CF8DC417449B}"/>
    <cellStyle name="40% - Accent3 2 2" xfId="151" xr:uid="{6BCC4B5F-164E-4465-855E-68A61ADE2196}"/>
    <cellStyle name="40% - Accent3 3" xfId="11" xr:uid="{6D3670ED-AA5C-4E82-A716-4BCA52954C63}"/>
    <cellStyle name="40% - Accent4 2" xfId="80" xr:uid="{247DDED5-7F13-4FB9-8EDA-9856E66C3B36}"/>
    <cellStyle name="40% - Accent4 2 2" xfId="153" xr:uid="{823D8735-F0F0-4DC1-8AAC-888562CAAC0D}"/>
    <cellStyle name="40% - Accent4 3" xfId="12" xr:uid="{2A14D412-ECA9-4363-84FF-1D956A472B36}"/>
    <cellStyle name="40% - Accent5 2" xfId="84" xr:uid="{521C8C36-5853-4C11-A854-0F3EE4570194}"/>
    <cellStyle name="40% - Accent5 2 2" xfId="155" xr:uid="{F93085C3-BAEC-4D2D-A609-943B6AE232FA}"/>
    <cellStyle name="40% - Accent5 3" xfId="13" xr:uid="{F532C8FE-8047-4132-901A-47B6618F6558}"/>
    <cellStyle name="40% - Accent6 2" xfId="88" xr:uid="{DFBCFE01-0578-4791-8A19-5DD1773AB1A3}"/>
    <cellStyle name="40% - Accent6 2 2" xfId="157" xr:uid="{572E03B5-FA83-40A7-A8EC-6852FE4038AF}"/>
    <cellStyle name="40% - Accent6 3" xfId="14" xr:uid="{8ED739FF-538D-4C6C-ADBB-B17346A981E2}"/>
    <cellStyle name="60% - Accent1 2" xfId="69" xr:uid="{43BADDD7-61A2-452C-A600-187DACFCA625}"/>
    <cellStyle name="60% - Accent1 3" xfId="15" xr:uid="{745425EB-9911-4B7B-947F-9DEE5AF02C4F}"/>
    <cellStyle name="60% - Accent2 2" xfId="73" xr:uid="{979104FC-B722-4E44-8BCA-938EB7F166A7}"/>
    <cellStyle name="60% - Accent2 3" xfId="16" xr:uid="{FBE665C1-3626-4AB3-94F1-14A9A274F68D}"/>
    <cellStyle name="60% - Accent3 2" xfId="77" xr:uid="{1E3A179F-F809-478E-BCE9-938450FD1140}"/>
    <cellStyle name="60% - Accent3 3" xfId="17" xr:uid="{ED7EE436-AA7A-4659-AEEC-D6B5A6808BE5}"/>
    <cellStyle name="60% - Accent4 2" xfId="81" xr:uid="{E38CD9AF-B764-43CA-9EFF-F0ABCD8F76B1}"/>
    <cellStyle name="60% - Accent4 3" xfId="18" xr:uid="{4F8431B9-4F13-4493-AB1E-4B2B015CA673}"/>
    <cellStyle name="60% - Accent5 2" xfId="85" xr:uid="{DD1B4228-C1A7-4131-93D0-9E77CAD2DBC4}"/>
    <cellStyle name="60% - Accent5 3" xfId="19" xr:uid="{45BEE094-B29B-45FD-AF7A-EBAD1A4E39AC}"/>
    <cellStyle name="60% - Accent6 2" xfId="89" xr:uid="{B18A7D97-2112-4B72-84D5-4DE1E4477CEE}"/>
    <cellStyle name="60% - Accent6 3" xfId="20" xr:uid="{0AA02238-6550-42DA-8E76-E6A5C0E41392}"/>
    <cellStyle name="Accent1 2" xfId="66" xr:uid="{303277A4-82A7-491C-8496-C35CE8A60C43}"/>
    <cellStyle name="Accent1 3" xfId="21" xr:uid="{FCAD466F-EC41-4A39-955E-4BFBE40EEB86}"/>
    <cellStyle name="Accent2 2" xfId="70" xr:uid="{FCA220DB-7A3E-4470-AB5C-7AE5B63EC828}"/>
    <cellStyle name="Accent2 3" xfId="22" xr:uid="{2629F5AB-7831-42AC-9225-4324E923C7BC}"/>
    <cellStyle name="Accent3 2" xfId="74" xr:uid="{99FFD9B5-CC0C-4241-AF11-3A5479F3AD37}"/>
    <cellStyle name="Accent3 3" xfId="23" xr:uid="{A278D755-68D8-44CB-9975-609D0022ECFC}"/>
    <cellStyle name="Accent4 2" xfId="78" xr:uid="{12849822-A688-43D3-883F-47E515FBA851}"/>
    <cellStyle name="Accent4 3" xfId="24" xr:uid="{D1360A85-C869-4DDD-B081-8F222CBF8753}"/>
    <cellStyle name="Accent5 2" xfId="82" xr:uid="{D314BA68-62F6-4C3F-931F-8136B052D418}"/>
    <cellStyle name="Accent5 3" xfId="25" xr:uid="{0DB99898-4042-4E5A-B2D2-B71A034E054C}"/>
    <cellStyle name="Accent6 2" xfId="86" xr:uid="{8CC7F698-76AD-44D7-A6BE-CD09DADB0238}"/>
    <cellStyle name="Accent6 3" xfId="26" xr:uid="{71E9BEB1-F515-4C12-8892-D850E521003C}"/>
    <cellStyle name="Bad 2" xfId="55" xr:uid="{3BD4460E-6962-4746-940F-AFB3DEEC4521}"/>
    <cellStyle name="Bad 3" xfId="27" xr:uid="{854300E8-C5B8-49A5-B241-9F17658FDEDE}"/>
    <cellStyle name="Calculation 2" xfId="59" xr:uid="{E7C4FEDA-00EC-4C69-B821-4B7C4A53B072}"/>
    <cellStyle name="Calculation 3" xfId="28" xr:uid="{638BC7E1-C17D-49CC-B79E-04EF357EDB56}"/>
    <cellStyle name="Check Cell 2" xfId="61" xr:uid="{22647B35-E573-40CD-862C-91AD3EEEDC7D}"/>
    <cellStyle name="Check Cell 3" xfId="29" xr:uid="{B35FD7CE-D027-4A57-94CF-E97A3928CB29}"/>
    <cellStyle name="Comma 10" xfId="30" xr:uid="{CEC3DF48-B12A-4505-AFEC-729F20EC2404}"/>
    <cellStyle name="Comma 2" xfId="91" xr:uid="{A63D34B6-C29E-461C-9CDA-60AD9D5CF302}"/>
    <cellStyle name="Comma 2 2" xfId="159" xr:uid="{A8BBB649-DEBF-49EC-AF0C-F056C6B95AA2}"/>
    <cellStyle name="Comma 3" xfId="94" xr:uid="{1BE82637-8DC3-401A-807D-0D85A53542CF}"/>
    <cellStyle name="Comma 3 2" xfId="124" xr:uid="{688B47E0-6C07-4D19-B396-6C042F0769A2}"/>
    <cellStyle name="Comma 3 2 2" xfId="128" xr:uid="{C4D8CD60-9614-46A6-9E7E-3A47D440D7AD}"/>
    <cellStyle name="Comma 3 3" xfId="162" xr:uid="{2F4D46E8-F52D-4614-B793-99F28FC789ED}"/>
    <cellStyle name="Comma 4" xfId="99" xr:uid="{02D94249-E11E-4880-97FE-00821C1924B0}"/>
    <cellStyle name="Comma 4 2" xfId="167" xr:uid="{D0C50868-5863-4CE9-92F7-8573535CC616}"/>
    <cellStyle name="Comma 5" xfId="132" xr:uid="{D1055261-5ACC-4001-83F2-4DF692BFEF0D}"/>
    <cellStyle name="Comma 6" xfId="135" xr:uid="{61E71977-B872-42DF-8738-602F3A6A4EB2}"/>
    <cellStyle name="Comma 7" xfId="139" xr:uid="{9B6F1204-DE85-454C-839F-429D2F35C906}"/>
    <cellStyle name="Comma 8" xfId="173" xr:uid="{36A3CBF0-7099-47BA-9F16-CBFB3FE9F2A5}"/>
    <cellStyle name="Comma 9" xfId="141" xr:uid="{AB4D71B9-CBDE-4ECD-905A-DC70F121468C}"/>
    <cellStyle name="Comma0" xfId="109" xr:uid="{618EDFF5-DFE9-441C-B5DD-0CE4BFFE36B6}"/>
    <cellStyle name="Currency" xfId="1" builtinId="4"/>
    <cellStyle name="Currency 2" xfId="98" xr:uid="{3F7D7914-911D-4F7E-95CF-11027209E52C}"/>
    <cellStyle name="Currency 2 2" xfId="134" xr:uid="{E7556D59-1002-41B0-A7CA-65D9CC7DEB67}"/>
    <cellStyle name="Currency 2 3" xfId="166" xr:uid="{DB7A7DE2-486C-4020-8868-239ECB9F42B9}"/>
    <cellStyle name="Currency 3" xfId="126" xr:uid="{C9FB6F04-2142-481C-A301-B4D7B49968E0}"/>
    <cellStyle name="Currency 4" xfId="131" xr:uid="{E30F99FA-DC3E-463F-9660-E51884108FEF}"/>
    <cellStyle name="Currency 5" xfId="138" xr:uid="{500168FF-51E0-4F1D-87D3-D53461E17D91}"/>
    <cellStyle name="Currency 5 2" xfId="171" xr:uid="{F080F6ED-C431-4A9E-B61A-1150CADBD36B}"/>
    <cellStyle name="Currency 6" xfId="142" xr:uid="{723E0B7A-B4D6-4463-8124-BA4627796CA1}"/>
    <cellStyle name="Currency 7" xfId="31" xr:uid="{9B8252E1-41A4-40BA-A652-8E18C7E4AA94}"/>
    <cellStyle name="Currency0" xfId="110" xr:uid="{373AD3FF-5CDC-4793-BC5E-B821F536FC91}"/>
    <cellStyle name="Currency0 2" xfId="169" xr:uid="{8E7D2053-F1D6-49EC-ACC9-5EE1DD798FB5}"/>
    <cellStyle name="Date" xfId="111" xr:uid="{413C3E41-31E4-4F06-93E2-59DC5346D274}"/>
    <cellStyle name="Explanatory Text 2" xfId="64" xr:uid="{EAA46C89-2361-44A6-A940-DA94AA9919A7}"/>
    <cellStyle name="Explanatory Text 3" xfId="32" xr:uid="{20F85E42-F0BC-443C-BA36-3213F7E31471}"/>
    <cellStyle name="Fixed" xfId="112" xr:uid="{5FD12F5F-C4F4-4CE5-95C3-C6389283B65F}"/>
    <cellStyle name="Good 2" xfId="54" xr:uid="{4AF72F45-8C0E-437A-9276-38FC99AEE175}"/>
    <cellStyle name="Good 3" xfId="33" xr:uid="{6F427318-BBFF-4025-8573-E2BCD7E5BF38}"/>
    <cellStyle name="Grey" xfId="113" xr:uid="{C57C84DB-0487-479E-9A5F-8EF71901B9D7}"/>
    <cellStyle name="Heading 1 2" xfId="50" xr:uid="{40882143-C375-436B-B0AA-B45A8070DA11}"/>
    <cellStyle name="Heading 1 3" xfId="34" xr:uid="{31ED95E5-940D-463B-919C-B8B49A6C737D}"/>
    <cellStyle name="Heading 2 2" xfId="49" xr:uid="{F69FEB96-A97E-4BDA-BFBD-A4EFB501BAA4}"/>
    <cellStyle name="Heading 2 3" xfId="35" xr:uid="{A9137165-4F39-49D6-B46A-1F01D55CA646}"/>
    <cellStyle name="Heading 3 2" xfId="52" xr:uid="{06513F37-6642-4924-9C2E-DB8B07B9C0A3}"/>
    <cellStyle name="Heading 3 3" xfId="36" xr:uid="{AD46FB03-96F3-41FE-BD75-22E07F4BD3C5}"/>
    <cellStyle name="Heading 4 2" xfId="53" xr:uid="{217080F1-D5FD-410D-AE50-05DBAF00437E}"/>
    <cellStyle name="Heading 4 3" xfId="37" xr:uid="{BE528390-3293-40C4-9FCD-526340BD0C8B}"/>
    <cellStyle name="Input [yellow]" xfId="114" xr:uid="{9A71E564-2DA8-4016-8144-E1587FE28D17}"/>
    <cellStyle name="Input 2" xfId="57" xr:uid="{8507980E-ABCC-46CF-9EE4-638D8A086A3F}"/>
    <cellStyle name="Input 3" xfId="38" xr:uid="{72C42B72-C02B-4E0A-9404-ABCD14D0636C}"/>
    <cellStyle name="Linked Cell 2" xfId="60" xr:uid="{E144CE29-4164-4D1C-9B24-FAD29356D847}"/>
    <cellStyle name="Linked Cell 3" xfId="39" xr:uid="{78DE61C4-C359-4B51-91C6-50B3F43B06DA}"/>
    <cellStyle name="M" xfId="115" xr:uid="{2D2F0104-8158-49CC-82ED-962D01077DCF}"/>
    <cellStyle name="M.00" xfId="116" xr:uid="{F1A8E9E6-FE95-40F5-BA36-D91A33475426}"/>
    <cellStyle name="M_9. Rev2Cost_GDPIPI" xfId="117" xr:uid="{F55A7138-C5BA-4323-B951-3C7D5F8A3FF5}"/>
    <cellStyle name="M_lists" xfId="118" xr:uid="{1B5A40F5-431C-42F3-9BBA-50B4274D1D8A}"/>
    <cellStyle name="M_lists_4. Current Monthly Fixed Charge" xfId="119" xr:uid="{F0419F26-5516-4193-AD39-F4869346AB5D}"/>
    <cellStyle name="M_Sheet4" xfId="120" xr:uid="{87143337-5E9B-465E-B5F2-D2D794C58683}"/>
    <cellStyle name="Neutral 2" xfId="56" xr:uid="{E43ECFD4-E24F-493A-B19C-9E54904BF766}"/>
    <cellStyle name="Neutral 3" xfId="40" xr:uid="{F35FD4D9-A4EF-4399-BE9D-E6650E811D61}"/>
    <cellStyle name="Normal" xfId="0" builtinId="0"/>
    <cellStyle name="Normal - Style1" xfId="121" xr:uid="{82EE5A01-D4D4-49DD-9567-A99601C536B9}"/>
    <cellStyle name="Normal 10" xfId="2" xr:uid="{D6DE21FF-17B2-433E-92C7-DECA20C1BAEF}"/>
    <cellStyle name="Normal 2" xfId="47" xr:uid="{7D911DA7-AECA-463F-AF65-772E3D2873E7}"/>
    <cellStyle name="Normal 2 2" xfId="172" xr:uid="{63566F8E-9840-47DE-8EA0-2B0A0EEDB75C}"/>
    <cellStyle name="Normal 3" xfId="51" xr:uid="{9B1DB2B3-FFEF-4EF0-8D6E-B4200AA7C3E0}"/>
    <cellStyle name="Normal 3 2" xfId="144" xr:uid="{8C335BB5-5E99-473B-879C-BEDA624F8CF0}"/>
    <cellStyle name="Normal 4" xfId="90" xr:uid="{6CCADFDA-D9E0-418A-9D8F-93203B6D1005}"/>
    <cellStyle name="Normal 4 2" xfId="137" xr:uid="{EFB4C5A0-3B2A-4502-AFD5-B2B73EFA4A28}"/>
    <cellStyle name="Normal 4 3" xfId="158" xr:uid="{6D0476C6-A64E-4142-A993-38024B2C18E3}"/>
    <cellStyle name="Normal 5" xfId="93" xr:uid="{60349DDE-9E32-40E0-BFD8-46FEC73461F0}"/>
    <cellStyle name="Normal 5 2" xfId="123" xr:uid="{CF1AE125-55AA-4D90-B71F-6F388D9729A1}"/>
    <cellStyle name="Normal 5 2 2" xfId="127" xr:uid="{8DAD58B8-53E7-434B-AD2F-B3865E7312A3}"/>
    <cellStyle name="Normal 5 3" xfId="161" xr:uid="{C4529A41-C7C3-4DD4-B6A8-ED752B8EDBE0}"/>
    <cellStyle name="Normal 6" xfId="96" xr:uid="{EAD8748E-11AD-497B-A584-6583BB9A68EA}"/>
    <cellStyle name="Normal 6 2" xfId="164" xr:uid="{2FA97386-0D2B-458A-A8D2-B72C3716CAAC}"/>
    <cellStyle name="Normal 7" xfId="130" xr:uid="{DD61F6A7-08B2-412F-A04C-875EA6D546F4}"/>
    <cellStyle name="Normal 8" xfId="170" xr:uid="{4040FB8D-CFFD-4BA6-A2F4-3AA8CB26DDBF}"/>
    <cellStyle name="Normal 9" xfId="140" xr:uid="{5FB27C63-4218-4F0F-93BF-AD5F7F9F2FFC}"/>
    <cellStyle name="Note 2" xfId="63" xr:uid="{915BDAAF-6626-4C5B-A4BF-F540DED7FED4}"/>
    <cellStyle name="Note 2 2" xfId="145" xr:uid="{F86A517E-AED9-4742-B3F0-7FB8EDD1EAE0}"/>
    <cellStyle name="Note 3" xfId="143" xr:uid="{CD23CBA8-3D87-494D-900E-C9536A0F667B}"/>
    <cellStyle name="Note 4" xfId="41" xr:uid="{26160687-5CF0-4C34-A578-5E7E4FDE61A4}"/>
    <cellStyle name="Output 2" xfId="58" xr:uid="{6AA0B45B-5A40-4B5C-AA14-576FCA6B988C}"/>
    <cellStyle name="Output 3" xfId="42" xr:uid="{62E5F0DC-EB7E-48D0-994E-B5AA77E141E6}"/>
    <cellStyle name="Percent [2]" xfId="122" xr:uid="{862A1247-C55D-4813-BFB9-D553C937A11C}"/>
    <cellStyle name="Percent 10" xfId="174" xr:uid="{E74A6F1E-B200-428E-9B42-59E282A27141}"/>
    <cellStyle name="Percent 13" xfId="175" xr:uid="{ACA10196-A6F6-4807-9720-5C311361CD46}"/>
    <cellStyle name="Percent 2" xfId="92" xr:uid="{A368AF42-60F1-40AD-8982-6A2C014B21AC}"/>
    <cellStyle name="Percent 2 2" xfId="160" xr:uid="{130BFAF5-472D-495B-8C5C-60E0860F00F1}"/>
    <cellStyle name="Percent 3" xfId="95" xr:uid="{A6E7CEC9-C4E2-44FA-B948-E59A1BC4156E}"/>
    <cellStyle name="Percent 3 2" xfId="125" xr:uid="{5FE3588F-A066-48DC-B658-E514B81D0DDD}"/>
    <cellStyle name="Percent 3 2 2" xfId="129" xr:uid="{6DADFFF6-34A2-4FDF-8D92-10E60E643B54}"/>
    <cellStyle name="Percent 3 3" xfId="163" xr:uid="{57088517-079F-4135-B51A-B4A4014E4B7B}"/>
    <cellStyle name="Percent 4" xfId="97" xr:uid="{62DF44CC-DD0D-4370-9008-3536DC315D59}"/>
    <cellStyle name="Percent 4 2" xfId="165" xr:uid="{C3512736-E8F0-4CBC-92F5-706B2BFA02AC}"/>
    <cellStyle name="Percent 5" xfId="133" xr:uid="{146CB381-FE85-425A-B37B-C46DD54F24AB}"/>
    <cellStyle name="Percent 6" xfId="136" xr:uid="{C71D660B-E9A1-4919-80D8-2F3AB2EA4458}"/>
    <cellStyle name="Percent 7" xfId="43" xr:uid="{0BBE451F-F953-4169-81BF-1007D7D4D5EA}"/>
    <cellStyle name="Title 2" xfId="48" xr:uid="{1FC3048E-4855-4450-83AE-5D5CA32DB361}"/>
    <cellStyle name="Title 3" xfId="44" xr:uid="{1D02A272-9A9C-4A83-8A0B-C1468E27827A}"/>
    <cellStyle name="Total 2" xfId="65" xr:uid="{8E9BDC7D-4F92-4A83-9DB3-2A81D3985E4B}"/>
    <cellStyle name="Total 3" xfId="45" xr:uid="{0D09DDA8-47D2-4DB1-9A23-1888948F114F}"/>
    <cellStyle name="Warning Text 2" xfId="62" xr:uid="{0DB377E9-E122-4E6D-AA8C-E1FA1A0CF803}"/>
    <cellStyle name="Warning Text 3" xfId="46" xr:uid="{BC39DEC6-5043-4390-B88D-1658FB4A53BB}"/>
  </cellStyles>
  <dxfs count="0"/>
  <tableStyles count="0" defaultTableStyle="TableStyleMedium2" defaultPivotStyle="PivotStyleLight16"/>
  <colors>
    <mruColors>
      <color rgb="FFDCE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%20CoS/Interrogatories/Initial%20Application/3.2D-Oct11_2020%20Models_FOR%20FILING_DO%20NOT%20USE/10.0%202021_Filing_Requirements_Chapter2_Appendices_v1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Za_2020 Com. Exp. Forecast"/>
      <sheetName val="App.2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2021</v>
          </cell>
        </row>
        <row r="26">
          <cell r="E26">
            <v>2020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2363-DD80-423D-82E5-F0A1345E9752}">
  <sheetPr>
    <pageSetUpPr fitToPage="1"/>
  </sheetPr>
  <dimension ref="A1:M54"/>
  <sheetViews>
    <sheetView tabSelected="1" zoomScaleNormal="100" workbookViewId="0">
      <selection sqref="A1:M1"/>
    </sheetView>
  </sheetViews>
  <sheetFormatPr defaultColWidth="8.7109375" defaultRowHeight="14.25" x14ac:dyDescent="0.2"/>
  <cols>
    <col min="1" max="1" width="61.5703125" style="1" customWidth="1"/>
    <col min="2" max="13" width="13.5703125" style="1" customWidth="1"/>
    <col min="14" max="16384" width="8.7109375" style="1"/>
  </cols>
  <sheetData>
    <row r="1" spans="1:13" ht="18" x14ac:dyDescent="0.2">
      <c r="A1" s="19" t="s">
        <v>47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s="16" customFormat="1" ht="18" x14ac:dyDescent="0.25">
      <c r="A3" s="20">
        <v>44134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5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x14ac:dyDescent="0.25">
      <c r="A5" s="7" t="s">
        <v>1</v>
      </c>
      <c r="B5" s="8">
        <v>2014</v>
      </c>
      <c r="C5" s="8">
        <v>2015</v>
      </c>
      <c r="D5" s="8">
        <v>2016</v>
      </c>
      <c r="E5" s="8">
        <v>2017</v>
      </c>
      <c r="F5" s="8">
        <v>2018</v>
      </c>
      <c r="G5" s="8">
        <v>2019</v>
      </c>
      <c r="H5" s="8">
        <v>2020</v>
      </c>
      <c r="I5" s="8">
        <v>2021</v>
      </c>
      <c r="J5" s="8">
        <v>2022</v>
      </c>
      <c r="K5" s="8">
        <v>2023</v>
      </c>
      <c r="L5" s="8">
        <v>2024</v>
      </c>
      <c r="M5" s="8">
        <v>2025</v>
      </c>
    </row>
    <row r="6" spans="1:13" ht="15" x14ac:dyDescent="0.25">
      <c r="A6" s="9" t="s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" x14ac:dyDescent="0.25">
      <c r="A7" s="11" t="s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">
      <c r="A8" s="3" t="s">
        <v>30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21368.7</v>
      </c>
      <c r="H8" s="3">
        <v>350194.49</v>
      </c>
      <c r="I8" s="3">
        <v>2526183.3333333335</v>
      </c>
      <c r="J8" s="3">
        <v>937500</v>
      </c>
      <c r="K8" s="3">
        <v>937500</v>
      </c>
      <c r="L8" s="3">
        <v>0</v>
      </c>
      <c r="M8" s="3">
        <v>0</v>
      </c>
    </row>
    <row r="9" spans="1:13" x14ac:dyDescent="0.2">
      <c r="A9" s="3" t="s">
        <v>31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1500000</v>
      </c>
      <c r="J9" s="3">
        <v>0</v>
      </c>
      <c r="K9" s="3">
        <v>0</v>
      </c>
      <c r="L9" s="3">
        <v>0</v>
      </c>
      <c r="M9" s="3">
        <v>0</v>
      </c>
    </row>
    <row r="10" spans="1:13" x14ac:dyDescent="0.2">
      <c r="A10" s="3" t="s">
        <v>4</v>
      </c>
      <c r="B10" s="3">
        <v>31729</v>
      </c>
      <c r="C10" s="3">
        <v>260059</v>
      </c>
      <c r="D10" s="3">
        <v>-8997</v>
      </c>
      <c r="E10" s="3">
        <v>64115.229999999792</v>
      </c>
      <c r="F10" s="3">
        <v>118765.28</v>
      </c>
      <c r="G10" s="3">
        <v>34118.559999999998</v>
      </c>
      <c r="H10" s="3">
        <v>284114.89</v>
      </c>
      <c r="I10" s="3">
        <v>225000</v>
      </c>
      <c r="J10" s="3">
        <v>225000</v>
      </c>
      <c r="K10" s="3">
        <v>225000</v>
      </c>
      <c r="L10" s="3">
        <v>225000</v>
      </c>
      <c r="M10" s="3">
        <v>225000</v>
      </c>
    </row>
    <row r="11" spans="1:13" x14ac:dyDescent="0.2">
      <c r="A11" s="3" t="s">
        <v>5</v>
      </c>
      <c r="B11" s="3">
        <v>684201.75</v>
      </c>
      <c r="C11" s="3">
        <v>538027</v>
      </c>
      <c r="D11" s="3">
        <v>1059226.8999999999</v>
      </c>
      <c r="E11" s="3">
        <v>900619.5199999999</v>
      </c>
      <c r="F11" s="3">
        <v>1303011.3750000007</v>
      </c>
      <c r="G11" s="3">
        <v>1791761.3799999997</v>
      </c>
      <c r="H11" s="3">
        <v>1019174.65</v>
      </c>
      <c r="I11" s="3">
        <v>1175000</v>
      </c>
      <c r="J11" s="3">
        <v>1175000</v>
      </c>
      <c r="K11" s="3">
        <v>1175000</v>
      </c>
      <c r="L11" s="3">
        <v>1175000</v>
      </c>
      <c r="M11" s="3">
        <v>1175000</v>
      </c>
    </row>
    <row r="12" spans="1:13" x14ac:dyDescent="0.2">
      <c r="A12" s="3" t="s">
        <v>6</v>
      </c>
      <c r="B12" s="3">
        <v>481727.92999999988</v>
      </c>
      <c r="C12" s="3">
        <v>987712.42</v>
      </c>
      <c r="D12" s="3">
        <v>1136888.3817367372</v>
      </c>
      <c r="E12" s="3">
        <v>1021546.3899999997</v>
      </c>
      <c r="F12" s="3">
        <v>1266616.8447075549</v>
      </c>
      <c r="G12" s="3">
        <v>1124720.6156973839</v>
      </c>
      <c r="H12" s="3">
        <v>1140987</v>
      </c>
      <c r="I12" s="3">
        <v>750000</v>
      </c>
      <c r="J12" s="3">
        <v>750000</v>
      </c>
      <c r="K12" s="3">
        <v>750000</v>
      </c>
      <c r="L12" s="3">
        <v>750000</v>
      </c>
      <c r="M12" s="3">
        <v>750000</v>
      </c>
    </row>
    <row r="13" spans="1:13" x14ac:dyDescent="0.2">
      <c r="A13" s="3" t="s">
        <v>7</v>
      </c>
      <c r="B13" s="3">
        <v>724730.3</v>
      </c>
      <c r="C13" s="3">
        <v>557945.5</v>
      </c>
      <c r="D13" s="3">
        <v>464257.5</v>
      </c>
      <c r="E13" s="3">
        <v>912001.09700000007</v>
      </c>
      <c r="F13" s="3">
        <v>1041437.5649999999</v>
      </c>
      <c r="G13" s="3">
        <v>757235.84999999986</v>
      </c>
      <c r="H13" s="3">
        <v>630000</v>
      </c>
      <c r="I13" s="3">
        <v>630000</v>
      </c>
      <c r="J13" s="3">
        <v>630000</v>
      </c>
      <c r="K13" s="3">
        <v>630000</v>
      </c>
      <c r="L13" s="3">
        <v>630000</v>
      </c>
      <c r="M13" s="3">
        <v>630000</v>
      </c>
    </row>
    <row r="14" spans="1:13" x14ac:dyDescent="0.2">
      <c r="A14" s="3" t="s">
        <v>8</v>
      </c>
      <c r="B14" s="3">
        <v>291469.56000000006</v>
      </c>
      <c r="C14" s="3">
        <v>281513</v>
      </c>
      <c r="D14" s="3">
        <v>417231</v>
      </c>
      <c r="E14" s="3">
        <v>363501.62</v>
      </c>
      <c r="F14" s="3">
        <v>365274.32999999996</v>
      </c>
      <c r="G14" s="3">
        <v>147679.35999999999</v>
      </c>
      <c r="H14" s="3">
        <v>245000</v>
      </c>
      <c r="I14" s="3">
        <v>325000</v>
      </c>
      <c r="J14" s="3">
        <v>325000</v>
      </c>
      <c r="K14" s="3">
        <v>325000</v>
      </c>
      <c r="L14" s="3">
        <v>325000</v>
      </c>
      <c r="M14" s="3">
        <v>325000</v>
      </c>
    </row>
    <row r="15" spans="1:13" x14ac:dyDescent="0.2">
      <c r="A15" s="3" t="s">
        <v>9</v>
      </c>
      <c r="B15" s="3">
        <v>317630</v>
      </c>
      <c r="C15" s="3">
        <v>66612</v>
      </c>
      <c r="D15" s="3">
        <v>117860</v>
      </c>
      <c r="E15" s="3">
        <v>176415.49</v>
      </c>
      <c r="F15" s="3">
        <v>134951.04999999999</v>
      </c>
      <c r="G15" s="3">
        <v>157542.35999999999</v>
      </c>
      <c r="H15" s="3">
        <v>250000</v>
      </c>
      <c r="I15" s="3">
        <v>404000</v>
      </c>
      <c r="J15" s="3">
        <v>404000</v>
      </c>
      <c r="K15" s="3">
        <v>404000</v>
      </c>
      <c r="L15" s="3">
        <v>404000</v>
      </c>
      <c r="M15" s="3">
        <v>404000</v>
      </c>
    </row>
    <row r="16" spans="1:13" x14ac:dyDescent="0.2">
      <c r="A16" s="3" t="s">
        <v>32</v>
      </c>
      <c r="B16" s="3">
        <v>0</v>
      </c>
      <c r="C16" s="3">
        <v>17000</v>
      </c>
      <c r="D16" s="3">
        <v>42750</v>
      </c>
      <c r="E16" s="3">
        <v>37124.080000000002</v>
      </c>
      <c r="F16" s="3">
        <v>55403.55999999999</v>
      </c>
      <c r="G16" s="3">
        <v>203128.01</v>
      </c>
      <c r="H16" s="3">
        <v>122500</v>
      </c>
      <c r="I16" s="3">
        <v>275000</v>
      </c>
      <c r="J16" s="3">
        <v>110000</v>
      </c>
      <c r="K16" s="3">
        <v>110000</v>
      </c>
      <c r="L16" s="3">
        <v>110000</v>
      </c>
      <c r="M16" s="3">
        <v>110000</v>
      </c>
    </row>
    <row r="17" spans="1:13" x14ac:dyDescent="0.2">
      <c r="A17" s="3" t="s">
        <v>10</v>
      </c>
      <c r="B17" s="3">
        <v>-403153</v>
      </c>
      <c r="C17" s="3">
        <v>115271</v>
      </c>
      <c r="D17" s="3">
        <v>317933</v>
      </c>
      <c r="E17" s="3">
        <v>300803.33999999997</v>
      </c>
      <c r="F17" s="3">
        <v>0</v>
      </c>
      <c r="G17" s="3">
        <v>478634</v>
      </c>
      <c r="H17" s="3">
        <v>350000</v>
      </c>
      <c r="I17" s="3">
        <v>450000</v>
      </c>
      <c r="J17" s="3">
        <v>450000</v>
      </c>
      <c r="K17" s="3">
        <v>450000</v>
      </c>
      <c r="L17" s="3">
        <v>450000</v>
      </c>
      <c r="M17" s="3">
        <v>450000</v>
      </c>
    </row>
    <row r="18" spans="1:13" x14ac:dyDescent="0.2">
      <c r="A18" s="3" t="s">
        <v>33</v>
      </c>
      <c r="B18" s="3">
        <v>4075</v>
      </c>
      <c r="C18" s="3">
        <v>-36228</v>
      </c>
      <c r="D18" s="3">
        <v>145809</v>
      </c>
      <c r="E18" s="3">
        <v>9384.7900000000373</v>
      </c>
      <c r="F18" s="3">
        <v>23985.660000000065</v>
      </c>
      <c r="G18" s="3">
        <v>571835.3600000001</v>
      </c>
      <c r="H18" s="3">
        <v>100000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</row>
    <row r="19" spans="1:13" x14ac:dyDescent="0.2">
      <c r="A19" s="3" t="s">
        <v>34</v>
      </c>
      <c r="B19" s="3">
        <v>0</v>
      </c>
      <c r="C19" s="3">
        <v>0</v>
      </c>
      <c r="D19" s="3">
        <v>0</v>
      </c>
      <c r="E19" s="3">
        <v>643203.64999999991</v>
      </c>
      <c r="F19" s="3">
        <v>96185.539999999979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</row>
    <row r="20" spans="1:13" x14ac:dyDescent="0.2">
      <c r="A20" s="3" t="s">
        <v>35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204100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</row>
    <row r="21" spans="1:13" x14ac:dyDescent="0.2">
      <c r="A21" s="3" t="s">
        <v>36</v>
      </c>
      <c r="B21" s="3">
        <v>0</v>
      </c>
      <c r="C21" s="3">
        <v>0</v>
      </c>
      <c r="D21" s="3">
        <v>0</v>
      </c>
      <c r="E21" s="3">
        <v>0</v>
      </c>
      <c r="F21" s="3">
        <v>1000000</v>
      </c>
      <c r="G21" s="3">
        <v>1000000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</row>
    <row r="22" spans="1:13" x14ac:dyDescent="0.2">
      <c r="A22" s="3" t="s">
        <v>37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568000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</row>
    <row r="23" spans="1:13" ht="15" x14ac:dyDescent="0.25">
      <c r="A23" s="13" t="s">
        <v>11</v>
      </c>
      <c r="B23" s="4">
        <f t="shared" ref="B23:I23" si="0">SUM(B8:B22)</f>
        <v>2132410.54</v>
      </c>
      <c r="C23" s="4">
        <f t="shared" si="0"/>
        <v>2787911.92</v>
      </c>
      <c r="D23" s="4">
        <f t="shared" si="0"/>
        <v>3692958.7817367371</v>
      </c>
      <c r="E23" s="4">
        <f t="shared" si="0"/>
        <v>4428715.2069999985</v>
      </c>
      <c r="F23" s="4">
        <f t="shared" si="0"/>
        <v>5405631.2047075555</v>
      </c>
      <c r="G23" s="4">
        <f t="shared" si="0"/>
        <v>7060124.195697383</v>
      </c>
      <c r="H23" s="4">
        <f t="shared" si="0"/>
        <v>4491971.03</v>
      </c>
      <c r="I23" s="4">
        <f t="shared" si="0"/>
        <v>8260183.333333334</v>
      </c>
      <c r="J23" s="4">
        <f>SUM(J8:J22)</f>
        <v>5006500</v>
      </c>
      <c r="K23" s="4">
        <f>SUM(K8:K22)</f>
        <v>5006500</v>
      </c>
      <c r="L23" s="4">
        <f>SUM(L8:L22)</f>
        <v>4069000</v>
      </c>
      <c r="M23" s="4">
        <f>SUM(M8:M22)</f>
        <v>4069000</v>
      </c>
    </row>
    <row r="24" spans="1:13" ht="15" x14ac:dyDescent="0.25">
      <c r="A24" s="14" t="s">
        <v>12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">
      <c r="A25" s="3" t="s">
        <v>13</v>
      </c>
      <c r="B25" s="3">
        <v>714475</v>
      </c>
      <c r="C25" s="3">
        <v>784306</v>
      </c>
      <c r="D25" s="3">
        <v>651107</v>
      </c>
      <c r="E25" s="3">
        <v>653587.75</v>
      </c>
      <c r="F25" s="3">
        <v>863850.35499999998</v>
      </c>
      <c r="G25" s="3">
        <v>1241160.03</v>
      </c>
      <c r="H25" s="3">
        <v>437000.30000000005</v>
      </c>
      <c r="I25" s="3">
        <v>1050000</v>
      </c>
      <c r="J25" s="3">
        <v>1050000</v>
      </c>
      <c r="K25" s="3">
        <v>1050000</v>
      </c>
      <c r="L25" s="3">
        <v>1050000</v>
      </c>
      <c r="M25" s="3">
        <v>1050000</v>
      </c>
    </row>
    <row r="26" spans="1:13" x14ac:dyDescent="0.2">
      <c r="A26" s="3" t="s">
        <v>14</v>
      </c>
      <c r="B26" s="3">
        <v>957007</v>
      </c>
      <c r="C26" s="3">
        <v>518954</v>
      </c>
      <c r="D26" s="3">
        <v>398030.61826326267</v>
      </c>
      <c r="E26" s="3">
        <v>555072.49</v>
      </c>
      <c r="F26" s="3">
        <v>494575.95529244584</v>
      </c>
      <c r="G26" s="3">
        <v>657537.50430261646</v>
      </c>
      <c r="H26" s="3">
        <v>367283.05000000005</v>
      </c>
      <c r="I26" s="3">
        <v>400000</v>
      </c>
      <c r="J26" s="3">
        <v>500000</v>
      </c>
      <c r="K26" s="3">
        <v>500000</v>
      </c>
      <c r="L26" s="3">
        <v>500000</v>
      </c>
      <c r="M26" s="3">
        <v>500000</v>
      </c>
    </row>
    <row r="27" spans="1:13" x14ac:dyDescent="0.2">
      <c r="A27" s="3" t="s">
        <v>15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477.46999999999997</v>
      </c>
      <c r="H27" s="3">
        <v>2105.9500000000003</v>
      </c>
      <c r="I27" s="3">
        <v>350000</v>
      </c>
      <c r="J27" s="3">
        <v>350000</v>
      </c>
      <c r="K27" s="3">
        <v>350000</v>
      </c>
      <c r="L27" s="3">
        <v>350000</v>
      </c>
      <c r="M27" s="3">
        <v>350000</v>
      </c>
    </row>
    <row r="28" spans="1:13" x14ac:dyDescent="0.2">
      <c r="A28" s="3" t="s">
        <v>16</v>
      </c>
      <c r="B28" s="3">
        <v>0</v>
      </c>
      <c r="C28" s="3">
        <v>657653</v>
      </c>
      <c r="D28" s="3">
        <v>721917</v>
      </c>
      <c r="E28" s="3">
        <v>710580.18</v>
      </c>
      <c r="F28" s="3">
        <v>530698.88</v>
      </c>
      <c r="G28" s="3">
        <v>324737.74</v>
      </c>
      <c r="H28" s="3">
        <v>341131</v>
      </c>
      <c r="I28" s="3">
        <v>275000</v>
      </c>
      <c r="J28" s="3">
        <v>550000</v>
      </c>
      <c r="K28" s="3">
        <v>275000</v>
      </c>
      <c r="L28" s="3">
        <v>275000</v>
      </c>
      <c r="M28" s="3">
        <v>275000</v>
      </c>
    </row>
    <row r="29" spans="1:13" x14ac:dyDescent="0.2">
      <c r="A29" s="3" t="s">
        <v>17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106483.98999999999</v>
      </c>
      <c r="H29" s="3">
        <v>519477.56</v>
      </c>
      <c r="I29" s="3">
        <v>200000</v>
      </c>
      <c r="J29" s="3">
        <v>200000</v>
      </c>
      <c r="K29" s="3">
        <v>200000</v>
      </c>
      <c r="L29" s="3">
        <v>200000</v>
      </c>
      <c r="M29" s="3">
        <v>200000</v>
      </c>
    </row>
    <row r="30" spans="1:13" x14ac:dyDescent="0.2">
      <c r="A30" s="3" t="s">
        <v>38</v>
      </c>
      <c r="B30" s="3">
        <v>48751</v>
      </c>
      <c r="C30" s="3">
        <v>67345</v>
      </c>
      <c r="D30" s="3">
        <v>0</v>
      </c>
      <c r="E30" s="3">
        <v>21521</v>
      </c>
      <c r="F30" s="3">
        <v>21450</v>
      </c>
      <c r="G30" s="3">
        <v>5840</v>
      </c>
      <c r="H30" s="3">
        <v>41355.68</v>
      </c>
      <c r="I30" s="3">
        <v>190000</v>
      </c>
      <c r="J30" s="3">
        <v>145000</v>
      </c>
      <c r="K30" s="3">
        <v>145000</v>
      </c>
      <c r="L30" s="3">
        <v>145000</v>
      </c>
      <c r="M30" s="3">
        <v>145000</v>
      </c>
    </row>
    <row r="31" spans="1:13" x14ac:dyDescent="0.2">
      <c r="A31" s="3" t="s">
        <v>18</v>
      </c>
      <c r="B31" s="3">
        <v>310598.7</v>
      </c>
      <c r="C31" s="3">
        <v>239119.5</v>
      </c>
      <c r="D31" s="3">
        <v>198967.5</v>
      </c>
      <c r="E31" s="3">
        <v>390857.61299999995</v>
      </c>
      <c r="F31" s="3">
        <v>446330.38499999995</v>
      </c>
      <c r="G31" s="3">
        <v>324529.64999999991</v>
      </c>
      <c r="H31" s="3">
        <v>270000</v>
      </c>
      <c r="I31" s="3">
        <v>270000</v>
      </c>
      <c r="J31" s="3">
        <v>270000</v>
      </c>
      <c r="K31" s="3">
        <v>270000</v>
      </c>
      <c r="L31" s="3">
        <v>270000</v>
      </c>
      <c r="M31" s="3">
        <v>270000</v>
      </c>
    </row>
    <row r="32" spans="1:13" x14ac:dyDescent="0.2">
      <c r="A32" s="3" t="s">
        <v>39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87241.739999999991</v>
      </c>
      <c r="H32" s="3">
        <v>265000</v>
      </c>
      <c r="I32" s="3">
        <v>100000</v>
      </c>
      <c r="J32" s="3">
        <v>100000</v>
      </c>
      <c r="K32" s="3">
        <v>100000</v>
      </c>
      <c r="L32" s="3">
        <v>100000</v>
      </c>
      <c r="M32" s="3">
        <v>100000</v>
      </c>
    </row>
    <row r="33" spans="1:13" x14ac:dyDescent="0.2">
      <c r="A33" s="3" t="s">
        <v>40</v>
      </c>
      <c r="B33" s="3">
        <v>32570</v>
      </c>
      <c r="C33" s="3">
        <v>172581</v>
      </c>
      <c r="D33" s="3">
        <v>0</v>
      </c>
      <c r="E33" s="3">
        <v>205820.89</v>
      </c>
      <c r="F33" s="3">
        <v>683859.89</v>
      </c>
      <c r="G33" s="3">
        <v>108817.48999999999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</row>
    <row r="34" spans="1:13" ht="15" x14ac:dyDescent="0.25">
      <c r="A34" s="13" t="s">
        <v>11</v>
      </c>
      <c r="B34" s="4">
        <f t="shared" ref="B34:I34" si="1">SUM(B25:B33)</f>
        <v>2063401.7</v>
      </c>
      <c r="C34" s="4">
        <f t="shared" si="1"/>
        <v>2439958.5</v>
      </c>
      <c r="D34" s="4">
        <f t="shared" si="1"/>
        <v>1970022.1182632628</v>
      </c>
      <c r="E34" s="4">
        <f t="shared" si="1"/>
        <v>2537439.923</v>
      </c>
      <c r="F34" s="4">
        <f t="shared" si="1"/>
        <v>3040765.4652924458</v>
      </c>
      <c r="G34" s="4">
        <f t="shared" si="1"/>
        <v>2856825.6143026166</v>
      </c>
      <c r="H34" s="4">
        <f t="shared" si="1"/>
        <v>2243353.54</v>
      </c>
      <c r="I34" s="4">
        <f t="shared" si="1"/>
        <v>2835000</v>
      </c>
      <c r="J34" s="4">
        <f>SUM(J25:J33)</f>
        <v>3165000</v>
      </c>
      <c r="K34" s="4">
        <f>SUM(K25:K33)</f>
        <v>2890000</v>
      </c>
      <c r="L34" s="4">
        <f>SUM(L25:L33)</f>
        <v>2890000</v>
      </c>
      <c r="M34" s="4">
        <f>SUM(M25:M33)</f>
        <v>2890000</v>
      </c>
    </row>
    <row r="35" spans="1:13" ht="15" x14ac:dyDescent="0.25">
      <c r="A35" s="14" t="s">
        <v>19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3" t="s">
        <v>20</v>
      </c>
      <c r="B36" s="3">
        <v>175864</v>
      </c>
      <c r="C36" s="3">
        <v>247326</v>
      </c>
      <c r="D36" s="3">
        <v>28630</v>
      </c>
      <c r="E36" s="3">
        <v>21554.410000000003</v>
      </c>
      <c r="F36" s="3">
        <v>25514.910000000003</v>
      </c>
      <c r="G36" s="3">
        <v>75703.079999999987</v>
      </c>
      <c r="H36" s="3">
        <v>0</v>
      </c>
      <c r="I36" s="3">
        <v>200000</v>
      </c>
      <c r="J36" s="3">
        <v>150000</v>
      </c>
      <c r="K36" s="3">
        <v>200000</v>
      </c>
      <c r="L36" s="3">
        <v>150000</v>
      </c>
      <c r="M36" s="3">
        <v>200000</v>
      </c>
    </row>
    <row r="37" spans="1:13" x14ac:dyDescent="0.2">
      <c r="A37" s="3" t="s">
        <v>21</v>
      </c>
      <c r="B37" s="3">
        <v>1372942</v>
      </c>
      <c r="C37" s="3">
        <v>622252</v>
      </c>
      <c r="D37" s="3">
        <v>341261</v>
      </c>
      <c r="E37" s="3">
        <v>0</v>
      </c>
      <c r="F37" s="3">
        <v>106089.8</v>
      </c>
      <c r="G37" s="3">
        <v>944613.85999999987</v>
      </c>
      <c r="H37" s="3">
        <v>277443.08999999997</v>
      </c>
      <c r="I37" s="3">
        <v>0</v>
      </c>
      <c r="J37" s="3">
        <v>500000</v>
      </c>
      <c r="K37" s="3">
        <v>500000</v>
      </c>
      <c r="L37" s="3">
        <v>500000</v>
      </c>
      <c r="M37" s="3">
        <v>500000</v>
      </c>
    </row>
    <row r="38" spans="1:13" x14ac:dyDescent="0.2">
      <c r="A38" s="3" t="s">
        <v>41</v>
      </c>
      <c r="B38" s="3">
        <v>0</v>
      </c>
      <c r="C38" s="3">
        <v>0</v>
      </c>
      <c r="D38" s="3">
        <v>0</v>
      </c>
      <c r="E38" s="3">
        <v>223451.21999999997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</row>
    <row r="39" spans="1:13" ht="15" x14ac:dyDescent="0.25">
      <c r="A39" s="13" t="s">
        <v>11</v>
      </c>
      <c r="B39" s="4">
        <f t="shared" ref="B39:I39" si="2">SUM(B36:B38)</f>
        <v>1548806</v>
      </c>
      <c r="C39" s="4">
        <f t="shared" si="2"/>
        <v>869578</v>
      </c>
      <c r="D39" s="4">
        <f t="shared" si="2"/>
        <v>369891</v>
      </c>
      <c r="E39" s="4">
        <f t="shared" si="2"/>
        <v>245005.62999999998</v>
      </c>
      <c r="F39" s="4">
        <f t="shared" si="2"/>
        <v>131604.71000000002</v>
      </c>
      <c r="G39" s="4">
        <f t="shared" si="2"/>
        <v>1020316.9399999998</v>
      </c>
      <c r="H39" s="4">
        <f t="shared" si="2"/>
        <v>277443.08999999997</v>
      </c>
      <c r="I39" s="4">
        <f t="shared" si="2"/>
        <v>200000</v>
      </c>
      <c r="J39" s="4">
        <f>SUM(J36:J38)</f>
        <v>650000</v>
      </c>
      <c r="K39" s="4">
        <f>SUM(K36:K38)</f>
        <v>700000</v>
      </c>
      <c r="L39" s="4">
        <f>SUM(L36:L38)</f>
        <v>650000</v>
      </c>
      <c r="M39" s="4">
        <f>SUM(M36:M38)</f>
        <v>700000</v>
      </c>
    </row>
    <row r="40" spans="1:13" ht="15" x14ac:dyDescent="0.25">
      <c r="A40" s="14" t="s">
        <v>22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3" t="s">
        <v>23</v>
      </c>
      <c r="B41" s="3">
        <v>0</v>
      </c>
      <c r="C41" s="3">
        <v>239543</v>
      </c>
      <c r="D41" s="3">
        <v>20892</v>
      </c>
      <c r="E41" s="3">
        <v>308216</v>
      </c>
      <c r="F41" s="3">
        <v>448551</v>
      </c>
      <c r="G41" s="3">
        <v>128163.1</v>
      </c>
      <c r="H41" s="3">
        <v>280836.90000000002</v>
      </c>
      <c r="I41" s="3">
        <v>450000</v>
      </c>
      <c r="J41" s="3">
        <v>0</v>
      </c>
      <c r="K41" s="3">
        <v>145000</v>
      </c>
      <c r="L41" s="3">
        <v>500000</v>
      </c>
      <c r="M41" s="3">
        <v>465000</v>
      </c>
    </row>
    <row r="42" spans="1:13" x14ac:dyDescent="0.2">
      <c r="A42" s="3" t="s">
        <v>24</v>
      </c>
      <c r="B42" s="3">
        <v>75000</v>
      </c>
      <c r="C42" s="3">
        <v>180044</v>
      </c>
      <c r="D42" s="3">
        <v>75420</v>
      </c>
      <c r="E42" s="3">
        <v>325028.76999999996</v>
      </c>
      <c r="F42" s="3">
        <v>122958.25</v>
      </c>
      <c r="G42" s="3">
        <v>384151.13999999996</v>
      </c>
      <c r="H42" s="3">
        <v>80140</v>
      </c>
      <c r="I42" s="3">
        <v>75000</v>
      </c>
      <c r="J42" s="3">
        <v>245000</v>
      </c>
      <c r="K42" s="3">
        <v>250000</v>
      </c>
      <c r="L42" s="3">
        <v>205000</v>
      </c>
      <c r="M42" s="3">
        <v>155000</v>
      </c>
    </row>
    <row r="43" spans="1:13" x14ac:dyDescent="0.2">
      <c r="A43" s="3" t="s">
        <v>42</v>
      </c>
      <c r="B43" s="3">
        <v>210877.35</v>
      </c>
      <c r="C43" s="3">
        <v>396433</v>
      </c>
      <c r="D43" s="3">
        <v>261307</v>
      </c>
      <c r="E43" s="3">
        <v>80846</v>
      </c>
      <c r="F43" s="3">
        <v>518024.73</v>
      </c>
      <c r="G43" s="3">
        <v>893368.53999999992</v>
      </c>
      <c r="H43" s="3">
        <v>317744.12</v>
      </c>
      <c r="I43" s="3">
        <v>295000</v>
      </c>
      <c r="J43" s="3">
        <v>125000</v>
      </c>
      <c r="K43" s="3">
        <v>45000</v>
      </c>
      <c r="L43" s="3">
        <v>45000</v>
      </c>
      <c r="M43" s="3">
        <v>45000</v>
      </c>
    </row>
    <row r="44" spans="1:13" x14ac:dyDescent="0.2">
      <c r="A44" s="3" t="s">
        <v>43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200000</v>
      </c>
      <c r="J44" s="3">
        <v>0</v>
      </c>
      <c r="K44" s="3">
        <v>0</v>
      </c>
      <c r="L44" s="3">
        <v>0</v>
      </c>
      <c r="M44" s="3">
        <v>0</v>
      </c>
    </row>
    <row r="45" spans="1:13" x14ac:dyDescent="0.2">
      <c r="A45" s="3" t="s">
        <v>44</v>
      </c>
      <c r="B45" s="3">
        <v>592914</v>
      </c>
      <c r="C45" s="3">
        <v>366032</v>
      </c>
      <c r="D45" s="3">
        <v>217263.1</v>
      </c>
      <c r="E45" s="3">
        <v>194973.35</v>
      </c>
      <c r="F45" s="3">
        <v>204828.40000000002</v>
      </c>
      <c r="G45" s="3">
        <v>470950.97</v>
      </c>
      <c r="H45" s="3">
        <v>474818.03</v>
      </c>
      <c r="I45" s="3">
        <v>240000</v>
      </c>
      <c r="J45" s="3">
        <v>170000</v>
      </c>
      <c r="K45" s="3">
        <v>130000</v>
      </c>
      <c r="L45" s="3">
        <v>130000</v>
      </c>
      <c r="M45" s="3">
        <v>130000</v>
      </c>
    </row>
    <row r="46" spans="1:13" x14ac:dyDescent="0.2">
      <c r="A46" s="3" t="s">
        <v>45</v>
      </c>
      <c r="B46" s="3">
        <v>280707</v>
      </c>
      <c r="C46" s="3">
        <v>203545</v>
      </c>
      <c r="D46" s="3">
        <v>57154</v>
      </c>
      <c r="E46" s="3">
        <v>69972.320000000007</v>
      </c>
      <c r="F46" s="3">
        <v>24430.74</v>
      </c>
      <c r="G46" s="3">
        <v>165081.49</v>
      </c>
      <c r="H46" s="3">
        <v>18000</v>
      </c>
      <c r="I46" s="3">
        <v>55000</v>
      </c>
      <c r="J46" s="3">
        <v>50000</v>
      </c>
      <c r="K46" s="3">
        <v>50000</v>
      </c>
      <c r="L46" s="3">
        <v>50000</v>
      </c>
      <c r="M46" s="3">
        <v>50000</v>
      </c>
    </row>
    <row r="47" spans="1:13" x14ac:dyDescent="0.2">
      <c r="A47" s="3" t="s">
        <v>46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1258141.9650000001</v>
      </c>
      <c r="H47" s="3">
        <v>929870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</row>
    <row r="48" spans="1:13" x14ac:dyDescent="0.2">
      <c r="A48" s="12" t="s">
        <v>25</v>
      </c>
      <c r="B48" s="3">
        <v>94442</v>
      </c>
      <c r="C48" s="3">
        <v>100368</v>
      </c>
      <c r="D48" s="3">
        <v>410699</v>
      </c>
      <c r="E48" s="3">
        <v>87734.200000000012</v>
      </c>
      <c r="F48" s="3">
        <v>349721.73</v>
      </c>
      <c r="G48" s="3">
        <v>317122.96999999997</v>
      </c>
      <c r="H48" s="3">
        <v>521352.9</v>
      </c>
      <c r="I48" s="3">
        <v>188000</v>
      </c>
      <c r="J48" s="3">
        <v>145000</v>
      </c>
      <c r="K48" s="3">
        <v>195000</v>
      </c>
      <c r="L48" s="3">
        <v>195000</v>
      </c>
      <c r="M48" s="3">
        <v>195000</v>
      </c>
    </row>
    <row r="49" spans="1:13" x14ac:dyDescent="0.2">
      <c r="A49" s="12" t="s">
        <v>28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1000000</v>
      </c>
      <c r="K49" s="3">
        <v>1000000</v>
      </c>
      <c r="L49" s="3">
        <v>0</v>
      </c>
      <c r="M49" s="3">
        <v>0</v>
      </c>
    </row>
    <row r="50" spans="1:13" ht="15" x14ac:dyDescent="0.25">
      <c r="A50" s="13" t="s">
        <v>11</v>
      </c>
      <c r="B50" s="4">
        <f t="shared" ref="B50:M50" si="3">SUM(B41:B49)</f>
        <v>1253940.3500000001</v>
      </c>
      <c r="C50" s="4">
        <f t="shared" si="3"/>
        <v>1485965</v>
      </c>
      <c r="D50" s="4">
        <f t="shared" si="3"/>
        <v>1042735.1</v>
      </c>
      <c r="E50" s="4">
        <f t="shared" si="3"/>
        <v>1066770.6399999999</v>
      </c>
      <c r="F50" s="4">
        <f t="shared" si="3"/>
        <v>1668514.8499999999</v>
      </c>
      <c r="G50" s="4">
        <f t="shared" si="3"/>
        <v>3616980.1749999998</v>
      </c>
      <c r="H50" s="4">
        <f t="shared" si="3"/>
        <v>2622761.9499999997</v>
      </c>
      <c r="I50" s="4">
        <f t="shared" si="3"/>
        <v>1503000</v>
      </c>
      <c r="J50" s="4">
        <f t="shared" si="3"/>
        <v>1735000</v>
      </c>
      <c r="K50" s="4">
        <f t="shared" si="3"/>
        <v>1815000</v>
      </c>
      <c r="L50" s="4">
        <f t="shared" si="3"/>
        <v>1125000</v>
      </c>
      <c r="M50" s="4">
        <f t="shared" si="3"/>
        <v>1040000</v>
      </c>
    </row>
    <row r="51" spans="1:13" x14ac:dyDescent="0.2">
      <c r="A51" s="12" t="s">
        <v>26</v>
      </c>
      <c r="B51" s="3">
        <v>418418</v>
      </c>
      <c r="C51" s="3">
        <v>395067</v>
      </c>
      <c r="D51" s="3">
        <v>297113</v>
      </c>
      <c r="E51" s="3">
        <v>415863.03</v>
      </c>
      <c r="F51" s="3">
        <v>452486.07999999996</v>
      </c>
      <c r="G51" s="3">
        <v>122872.86000000007</v>
      </c>
      <c r="H51" s="3">
        <v>100749.25</v>
      </c>
      <c r="I51" s="3">
        <v>349000</v>
      </c>
      <c r="J51" s="3">
        <v>379500</v>
      </c>
      <c r="K51" s="3">
        <v>312000</v>
      </c>
      <c r="L51" s="3">
        <v>319500</v>
      </c>
      <c r="M51" s="3">
        <v>312000</v>
      </c>
    </row>
    <row r="52" spans="1:13" ht="15.75" thickBot="1" x14ac:dyDescent="0.3">
      <c r="A52" s="14" t="s">
        <v>27</v>
      </c>
      <c r="B52" s="18">
        <f t="shared" ref="B52:M52" si="4">B51+B50+B39+B34+B23</f>
        <v>7416976.5899999999</v>
      </c>
      <c r="C52" s="18">
        <f t="shared" si="4"/>
        <v>7978480.4199999999</v>
      </c>
      <c r="D52" s="18">
        <f t="shared" si="4"/>
        <v>7372720</v>
      </c>
      <c r="E52" s="18">
        <f t="shared" si="4"/>
        <v>8693794.4299999978</v>
      </c>
      <c r="F52" s="18">
        <f t="shared" si="4"/>
        <v>10699002.310000001</v>
      </c>
      <c r="G52" s="18">
        <f t="shared" si="4"/>
        <v>14677119.785</v>
      </c>
      <c r="H52" s="18">
        <f t="shared" si="4"/>
        <v>9736278.8599999994</v>
      </c>
      <c r="I52" s="18">
        <f t="shared" si="4"/>
        <v>13147183.333333334</v>
      </c>
      <c r="J52" s="18">
        <f t="shared" si="4"/>
        <v>10936000</v>
      </c>
      <c r="K52" s="18">
        <f t="shared" si="4"/>
        <v>10723500</v>
      </c>
      <c r="L52" s="18">
        <f t="shared" si="4"/>
        <v>9053500</v>
      </c>
      <c r="M52" s="18">
        <f t="shared" si="4"/>
        <v>9011000</v>
      </c>
    </row>
    <row r="53" spans="1:13" ht="31.5" thickTop="1" thickBot="1" x14ac:dyDescent="0.3">
      <c r="A53" s="17" t="s">
        <v>29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ht="15" x14ac:dyDescent="0.25">
      <c r="A54" s="14" t="s">
        <v>27</v>
      </c>
      <c r="B54" s="18">
        <f t="shared" ref="B54:I54" si="5">SUM(B52:B53)</f>
        <v>7416976.5899999999</v>
      </c>
      <c r="C54" s="18">
        <f t="shared" si="5"/>
        <v>7978480.4199999999</v>
      </c>
      <c r="D54" s="18">
        <f t="shared" si="5"/>
        <v>7372720</v>
      </c>
      <c r="E54" s="18">
        <f t="shared" si="5"/>
        <v>8693794.4299999978</v>
      </c>
      <c r="F54" s="18">
        <f t="shared" si="5"/>
        <v>10699002.310000001</v>
      </c>
      <c r="G54" s="18">
        <f t="shared" si="5"/>
        <v>14677119.785</v>
      </c>
      <c r="H54" s="18">
        <f t="shared" si="5"/>
        <v>9736278.8599999994</v>
      </c>
      <c r="I54" s="18">
        <f t="shared" si="5"/>
        <v>13147183.333333334</v>
      </c>
      <c r="J54" s="18">
        <f>SUM(J52:J53)</f>
        <v>10936000</v>
      </c>
      <c r="K54" s="18">
        <f t="shared" ref="K54:M54" si="6">SUM(K52:K53)</f>
        <v>10723500</v>
      </c>
      <c r="L54" s="18">
        <f t="shared" si="6"/>
        <v>9053500</v>
      </c>
      <c r="M54" s="18">
        <f t="shared" si="6"/>
        <v>9011000</v>
      </c>
    </row>
  </sheetData>
  <mergeCells count="3">
    <mergeCell ref="A1:M1"/>
    <mergeCell ref="A2:M2"/>
    <mergeCell ref="A3:M3"/>
  </mergeCells>
  <dataValidations disablePrompts="1" count="1">
    <dataValidation type="list" allowBlank="1" showInputMessage="1" showErrorMessage="1" sqref="J6:M6" xr:uid="{6A485F7A-60BF-42C2-AE0E-95090AA75D8E}">
      <formula1>"CGAAP, MIFRS, USGAAP, ASPE"</formula1>
    </dataValidation>
  </dataValidations>
  <pageMargins left="0.17" right="0.17" top="0.75" bottom="0.75" header="0.3" footer="0.3"/>
  <pageSetup scale="60" orientation="landscape" verticalDpi="1200" r:id="rId1"/>
  <ignoredErrors>
    <ignoredError sqref="J24:M24 J34:M35 K50:M50 J39:M40 K23:M23 B7:M7 K52:M52 B52:J52 K54:M54 B54:J54 B49:I4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4E90-BAED-45C3-9D47-9334FCB71378}">
  <sheetPr>
    <pageSetUpPr fitToPage="1"/>
  </sheetPr>
  <dimension ref="A1:M54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23" sqref="M23"/>
    </sheetView>
  </sheetViews>
  <sheetFormatPr defaultColWidth="8.7109375" defaultRowHeight="14.25" x14ac:dyDescent="0.2"/>
  <cols>
    <col min="1" max="1" width="61.5703125" style="1" customWidth="1"/>
    <col min="2" max="13" width="13.5703125" style="1" customWidth="1"/>
    <col min="14" max="16384" width="8.7109375" style="1"/>
  </cols>
  <sheetData>
    <row r="1" spans="1:13" ht="18" x14ac:dyDescent="0.2">
      <c r="A1" s="19" t="s">
        <v>47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s="16" customFormat="1" ht="18" x14ac:dyDescent="0.25">
      <c r="A3" s="20">
        <v>44228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5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x14ac:dyDescent="0.25">
      <c r="A5" s="7" t="s">
        <v>1</v>
      </c>
      <c r="B5" s="8">
        <v>2014</v>
      </c>
      <c r="C5" s="8">
        <v>2015</v>
      </c>
      <c r="D5" s="8">
        <v>2016</v>
      </c>
      <c r="E5" s="8">
        <v>2017</v>
      </c>
      <c r="F5" s="8">
        <v>2018</v>
      </c>
      <c r="G5" s="8">
        <v>2019</v>
      </c>
      <c r="H5" s="8">
        <v>2020</v>
      </c>
      <c r="I5" s="8">
        <v>2021</v>
      </c>
      <c r="J5" s="8">
        <v>2022</v>
      </c>
      <c r="K5" s="8">
        <v>2023</v>
      </c>
      <c r="L5" s="8">
        <v>2024</v>
      </c>
      <c r="M5" s="8">
        <v>2025</v>
      </c>
    </row>
    <row r="6" spans="1:13" ht="15" x14ac:dyDescent="0.25">
      <c r="A6" s="9" t="s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" x14ac:dyDescent="0.25">
      <c r="A7" s="11" t="s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">
      <c r="A8" s="3" t="s">
        <v>30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21368.7</v>
      </c>
      <c r="H8" s="3">
        <v>65275.489999999991</v>
      </c>
      <c r="I8" s="3">
        <v>3035948.3333333335</v>
      </c>
      <c r="J8" s="3">
        <v>937500</v>
      </c>
      <c r="K8" s="3">
        <v>937500</v>
      </c>
      <c r="L8" s="3">
        <v>0</v>
      </c>
      <c r="M8" s="3">
        <v>0</v>
      </c>
    </row>
    <row r="9" spans="1:13" x14ac:dyDescent="0.2">
      <c r="A9" s="3" t="s">
        <v>31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1500000</v>
      </c>
      <c r="J9" s="3">
        <v>0</v>
      </c>
      <c r="K9" s="3">
        <v>0</v>
      </c>
      <c r="L9" s="3">
        <v>0</v>
      </c>
      <c r="M9" s="3">
        <v>0</v>
      </c>
    </row>
    <row r="10" spans="1:13" x14ac:dyDescent="0.2">
      <c r="A10" s="3" t="s">
        <v>4</v>
      </c>
      <c r="B10" s="3">
        <v>31729</v>
      </c>
      <c r="C10" s="3">
        <v>260059</v>
      </c>
      <c r="D10" s="3">
        <v>-8997</v>
      </c>
      <c r="E10" s="3">
        <v>64115.229999999792</v>
      </c>
      <c r="F10" s="3">
        <v>118765.28</v>
      </c>
      <c r="G10" s="3">
        <v>34118.559999999998</v>
      </c>
      <c r="H10" s="3">
        <v>106600.89000000001</v>
      </c>
      <c r="I10" s="3">
        <v>392315</v>
      </c>
      <c r="J10" s="3">
        <v>225000</v>
      </c>
      <c r="K10" s="3">
        <v>225000</v>
      </c>
      <c r="L10" s="3">
        <v>225000</v>
      </c>
      <c r="M10" s="3">
        <v>225000</v>
      </c>
    </row>
    <row r="11" spans="1:13" x14ac:dyDescent="0.2">
      <c r="A11" s="3" t="s">
        <v>5</v>
      </c>
      <c r="B11" s="3">
        <v>684201.75</v>
      </c>
      <c r="C11" s="3">
        <v>538027</v>
      </c>
      <c r="D11" s="3">
        <v>1059226.8999999999</v>
      </c>
      <c r="E11" s="3">
        <v>900619.5199999999</v>
      </c>
      <c r="F11" s="3">
        <v>1303011.3750000007</v>
      </c>
      <c r="G11" s="3">
        <v>1791761.3799999997</v>
      </c>
      <c r="H11" s="3">
        <v>1019174.65</v>
      </c>
      <c r="I11" s="3">
        <v>1175000</v>
      </c>
      <c r="J11" s="3">
        <v>1175000</v>
      </c>
      <c r="K11" s="3">
        <v>1175000</v>
      </c>
      <c r="L11" s="3">
        <v>1175000</v>
      </c>
      <c r="M11" s="3">
        <v>1175000</v>
      </c>
    </row>
    <row r="12" spans="1:13" x14ac:dyDescent="0.2">
      <c r="A12" s="3" t="s">
        <v>6</v>
      </c>
      <c r="B12" s="3">
        <v>481727.92999999988</v>
      </c>
      <c r="C12" s="3">
        <v>987712.42</v>
      </c>
      <c r="D12" s="3">
        <v>1136888.3817367372</v>
      </c>
      <c r="E12" s="3">
        <v>1021546.3899999997</v>
      </c>
      <c r="F12" s="3">
        <v>1266616.8447075549</v>
      </c>
      <c r="G12" s="3">
        <v>1124720.6156973839</v>
      </c>
      <c r="H12" s="3">
        <v>700987</v>
      </c>
      <c r="I12" s="3">
        <v>850000</v>
      </c>
      <c r="J12" s="3">
        <v>750000</v>
      </c>
      <c r="K12" s="3">
        <v>750000</v>
      </c>
      <c r="L12" s="3">
        <v>750000</v>
      </c>
      <c r="M12" s="3">
        <v>750000</v>
      </c>
    </row>
    <row r="13" spans="1:13" x14ac:dyDescent="0.2">
      <c r="A13" s="3" t="s">
        <v>7</v>
      </c>
      <c r="B13" s="3">
        <v>724730.3</v>
      </c>
      <c r="C13" s="3">
        <v>557945.5</v>
      </c>
      <c r="D13" s="3">
        <v>464257.5</v>
      </c>
      <c r="E13" s="3">
        <v>912001.09700000007</v>
      </c>
      <c r="F13" s="3">
        <v>1041437.5649999999</v>
      </c>
      <c r="G13" s="3">
        <v>757235.84999999986</v>
      </c>
      <c r="H13" s="3">
        <v>721000</v>
      </c>
      <c r="I13" s="3">
        <v>630000</v>
      </c>
      <c r="J13" s="3">
        <v>630000</v>
      </c>
      <c r="K13" s="3">
        <v>630000</v>
      </c>
      <c r="L13" s="3">
        <v>630000</v>
      </c>
      <c r="M13" s="3">
        <v>630000</v>
      </c>
    </row>
    <row r="14" spans="1:13" x14ac:dyDescent="0.2">
      <c r="A14" s="3" t="s">
        <v>8</v>
      </c>
      <c r="B14" s="3">
        <v>291469.56000000006</v>
      </c>
      <c r="C14" s="3">
        <v>281513</v>
      </c>
      <c r="D14" s="3">
        <v>417231</v>
      </c>
      <c r="E14" s="3">
        <v>363501.62</v>
      </c>
      <c r="F14" s="3">
        <v>365274.32999999996</v>
      </c>
      <c r="G14" s="3">
        <v>147679.35999999999</v>
      </c>
      <c r="H14" s="3">
        <v>245000</v>
      </c>
      <c r="I14" s="3">
        <v>325000</v>
      </c>
      <c r="J14" s="3">
        <v>325000</v>
      </c>
      <c r="K14" s="3">
        <v>325000</v>
      </c>
      <c r="L14" s="3">
        <v>325000</v>
      </c>
      <c r="M14" s="3">
        <v>325000</v>
      </c>
    </row>
    <row r="15" spans="1:13" x14ac:dyDescent="0.2">
      <c r="A15" s="3" t="s">
        <v>9</v>
      </c>
      <c r="B15" s="3">
        <v>317630</v>
      </c>
      <c r="C15" s="3">
        <v>66612</v>
      </c>
      <c r="D15" s="3">
        <v>117860</v>
      </c>
      <c r="E15" s="3">
        <v>176415.49</v>
      </c>
      <c r="F15" s="3">
        <v>134951.04999999999</v>
      </c>
      <c r="G15" s="3">
        <v>157542.35999999999</v>
      </c>
      <c r="H15" s="3">
        <v>250000</v>
      </c>
      <c r="I15" s="3">
        <v>404000</v>
      </c>
      <c r="J15" s="3">
        <v>404000</v>
      </c>
      <c r="K15" s="3">
        <v>404000</v>
      </c>
      <c r="L15" s="3">
        <v>404000</v>
      </c>
      <c r="M15" s="3">
        <v>404000</v>
      </c>
    </row>
    <row r="16" spans="1:13" x14ac:dyDescent="0.2">
      <c r="A16" s="3" t="s">
        <v>32</v>
      </c>
      <c r="B16" s="3">
        <v>0</v>
      </c>
      <c r="C16" s="3">
        <v>17000</v>
      </c>
      <c r="D16" s="3">
        <v>42750</v>
      </c>
      <c r="E16" s="3">
        <v>37124.080000000002</v>
      </c>
      <c r="F16" s="3">
        <v>55403.55999999999</v>
      </c>
      <c r="G16" s="3">
        <v>203128.01</v>
      </c>
      <c r="H16" s="3">
        <v>122500</v>
      </c>
      <c r="I16" s="3">
        <v>275000</v>
      </c>
      <c r="J16" s="3">
        <v>110000</v>
      </c>
      <c r="K16" s="3">
        <v>110000</v>
      </c>
      <c r="L16" s="3">
        <v>110000</v>
      </c>
      <c r="M16" s="3">
        <v>110000</v>
      </c>
    </row>
    <row r="17" spans="1:13" x14ac:dyDescent="0.2">
      <c r="A17" s="3" t="s">
        <v>10</v>
      </c>
      <c r="B17" s="3">
        <v>-403153</v>
      </c>
      <c r="C17" s="3">
        <v>115271</v>
      </c>
      <c r="D17" s="3">
        <v>317933</v>
      </c>
      <c r="E17" s="3">
        <v>300803.33999999997</v>
      </c>
      <c r="F17" s="3">
        <v>0</v>
      </c>
      <c r="G17" s="3">
        <v>478634</v>
      </c>
      <c r="H17" s="3">
        <v>350000</v>
      </c>
      <c r="I17" s="3">
        <v>450000</v>
      </c>
      <c r="J17" s="3">
        <v>450000</v>
      </c>
      <c r="K17" s="3">
        <v>450000</v>
      </c>
      <c r="L17" s="3">
        <v>450000</v>
      </c>
      <c r="M17" s="3">
        <v>450000</v>
      </c>
    </row>
    <row r="18" spans="1:13" x14ac:dyDescent="0.2">
      <c r="A18" s="3" t="s">
        <v>33</v>
      </c>
      <c r="B18" s="3">
        <v>4075</v>
      </c>
      <c r="C18" s="3">
        <v>-36228</v>
      </c>
      <c r="D18" s="3">
        <v>145809</v>
      </c>
      <c r="E18" s="3">
        <v>9384.7900000000373</v>
      </c>
      <c r="F18" s="3">
        <v>23985.660000000065</v>
      </c>
      <c r="G18" s="3">
        <v>571835.3600000001</v>
      </c>
      <c r="H18" s="3">
        <v>100000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</row>
    <row r="19" spans="1:13" x14ac:dyDescent="0.2">
      <c r="A19" s="3" t="s">
        <v>34</v>
      </c>
      <c r="B19" s="3">
        <v>0</v>
      </c>
      <c r="C19" s="3">
        <v>0</v>
      </c>
      <c r="D19" s="3">
        <v>0</v>
      </c>
      <c r="E19" s="3">
        <v>643203.64999999991</v>
      </c>
      <c r="F19" s="3">
        <v>96185.539999999979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</row>
    <row r="20" spans="1:13" x14ac:dyDescent="0.2">
      <c r="A20" s="3" t="s">
        <v>35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204100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</row>
    <row r="21" spans="1:13" x14ac:dyDescent="0.2">
      <c r="A21" s="3" t="s">
        <v>36</v>
      </c>
      <c r="B21" s="3">
        <v>0</v>
      </c>
      <c r="C21" s="3">
        <v>0</v>
      </c>
      <c r="D21" s="3">
        <v>0</v>
      </c>
      <c r="E21" s="3">
        <v>0</v>
      </c>
      <c r="F21" s="3">
        <v>1000000</v>
      </c>
      <c r="G21" s="3">
        <v>1000000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</row>
    <row r="22" spans="1:13" x14ac:dyDescent="0.2">
      <c r="A22" s="3" t="s">
        <v>37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568000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</row>
    <row r="23" spans="1:13" ht="15" x14ac:dyDescent="0.25">
      <c r="A23" s="13" t="s">
        <v>11</v>
      </c>
      <c r="B23" s="4">
        <f t="shared" ref="B23:I23" si="0">SUM(B8:B22)</f>
        <v>2132410.54</v>
      </c>
      <c r="C23" s="4">
        <f t="shared" si="0"/>
        <v>2787911.92</v>
      </c>
      <c r="D23" s="4">
        <f t="shared" si="0"/>
        <v>3692958.7817367371</v>
      </c>
      <c r="E23" s="4">
        <f t="shared" si="0"/>
        <v>4428715.2069999985</v>
      </c>
      <c r="F23" s="4">
        <f t="shared" si="0"/>
        <v>5405631.2047075555</v>
      </c>
      <c r="G23" s="4">
        <f t="shared" si="0"/>
        <v>7060124.195697383</v>
      </c>
      <c r="H23" s="4">
        <f t="shared" si="0"/>
        <v>3680538.0300000003</v>
      </c>
      <c r="I23" s="4">
        <f t="shared" si="0"/>
        <v>9037263.333333334</v>
      </c>
      <c r="J23" s="4">
        <f>SUM(J8:J22)</f>
        <v>5006500</v>
      </c>
      <c r="K23" s="4">
        <f>SUM(K8:K22)</f>
        <v>5006500</v>
      </c>
      <c r="L23" s="4">
        <f>SUM(L8:L22)</f>
        <v>4069000</v>
      </c>
      <c r="M23" s="4">
        <f>SUM(M8:M22)</f>
        <v>4069000</v>
      </c>
    </row>
    <row r="24" spans="1:13" ht="15" x14ac:dyDescent="0.25">
      <c r="A24" s="14" t="s">
        <v>12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">
      <c r="A25" s="3" t="s">
        <v>13</v>
      </c>
      <c r="B25" s="3">
        <v>714475</v>
      </c>
      <c r="C25" s="3">
        <v>784306</v>
      </c>
      <c r="D25" s="3">
        <v>651107</v>
      </c>
      <c r="E25" s="3">
        <v>653587.75</v>
      </c>
      <c r="F25" s="3">
        <v>863850.35499999998</v>
      </c>
      <c r="G25" s="3">
        <v>1241160.03</v>
      </c>
      <c r="H25" s="3">
        <v>437000.30000000005</v>
      </c>
      <c r="I25" s="3">
        <v>1050000</v>
      </c>
      <c r="J25" s="3">
        <v>1050000</v>
      </c>
      <c r="K25" s="3">
        <v>1050000</v>
      </c>
      <c r="L25" s="3">
        <v>1050000</v>
      </c>
      <c r="M25" s="3">
        <v>1050000</v>
      </c>
    </row>
    <row r="26" spans="1:13" x14ac:dyDescent="0.2">
      <c r="A26" s="3" t="s">
        <v>14</v>
      </c>
      <c r="B26" s="3">
        <v>957007</v>
      </c>
      <c r="C26" s="3">
        <v>518954</v>
      </c>
      <c r="D26" s="3">
        <v>398030.61826326267</v>
      </c>
      <c r="E26" s="3">
        <v>555072.49</v>
      </c>
      <c r="F26" s="3">
        <v>494575.95529244584</v>
      </c>
      <c r="G26" s="3">
        <v>657537.50430261646</v>
      </c>
      <c r="H26" s="3">
        <v>367283.05000000005</v>
      </c>
      <c r="I26" s="3">
        <v>400000</v>
      </c>
      <c r="J26" s="3">
        <v>500000</v>
      </c>
      <c r="K26" s="3">
        <v>500000</v>
      </c>
      <c r="L26" s="3">
        <v>500000</v>
      </c>
      <c r="M26" s="3">
        <v>500000</v>
      </c>
    </row>
    <row r="27" spans="1:13" x14ac:dyDescent="0.2">
      <c r="A27" s="3" t="s">
        <v>15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477.46999999999997</v>
      </c>
      <c r="H27" s="3">
        <v>2105.9500000000003</v>
      </c>
      <c r="I27" s="3">
        <v>350000</v>
      </c>
      <c r="J27" s="3">
        <v>350000</v>
      </c>
      <c r="K27" s="3">
        <v>350000</v>
      </c>
      <c r="L27" s="3">
        <v>350000</v>
      </c>
      <c r="M27" s="3">
        <v>350000</v>
      </c>
    </row>
    <row r="28" spans="1:13" x14ac:dyDescent="0.2">
      <c r="A28" s="3" t="s">
        <v>16</v>
      </c>
      <c r="B28" s="3">
        <v>0</v>
      </c>
      <c r="C28" s="3">
        <v>657653</v>
      </c>
      <c r="D28" s="3">
        <v>721917</v>
      </c>
      <c r="E28" s="3">
        <v>710580.18</v>
      </c>
      <c r="F28" s="3">
        <v>530698.88</v>
      </c>
      <c r="G28" s="3">
        <v>324737.74</v>
      </c>
      <c r="H28" s="3">
        <v>341131</v>
      </c>
      <c r="I28" s="3">
        <v>275000</v>
      </c>
      <c r="J28" s="3">
        <v>550000</v>
      </c>
      <c r="K28" s="3">
        <v>275000</v>
      </c>
      <c r="L28" s="3">
        <v>275000</v>
      </c>
      <c r="M28" s="3">
        <v>275000</v>
      </c>
    </row>
    <row r="29" spans="1:13" x14ac:dyDescent="0.2">
      <c r="A29" s="3" t="s">
        <v>17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106483.98999999999</v>
      </c>
      <c r="H29" s="3">
        <v>519477.56</v>
      </c>
      <c r="I29" s="3">
        <v>200000</v>
      </c>
      <c r="J29" s="3">
        <v>200000</v>
      </c>
      <c r="K29" s="3">
        <v>200000</v>
      </c>
      <c r="L29" s="3">
        <v>200000</v>
      </c>
      <c r="M29" s="3">
        <v>200000</v>
      </c>
    </row>
    <row r="30" spans="1:13" x14ac:dyDescent="0.2">
      <c r="A30" s="3" t="s">
        <v>38</v>
      </c>
      <c r="B30" s="3">
        <v>48751</v>
      </c>
      <c r="C30" s="3">
        <v>67345</v>
      </c>
      <c r="D30" s="3">
        <v>0</v>
      </c>
      <c r="E30" s="3">
        <v>21521</v>
      </c>
      <c r="F30" s="3">
        <v>21450</v>
      </c>
      <c r="G30" s="3">
        <v>5840</v>
      </c>
      <c r="H30" s="3">
        <v>41355.68</v>
      </c>
      <c r="I30" s="3">
        <v>190000</v>
      </c>
      <c r="J30" s="3">
        <v>145000</v>
      </c>
      <c r="K30" s="3">
        <v>145000</v>
      </c>
      <c r="L30" s="3">
        <v>145000</v>
      </c>
      <c r="M30" s="3">
        <v>145000</v>
      </c>
    </row>
    <row r="31" spans="1:13" x14ac:dyDescent="0.2">
      <c r="A31" s="3" t="s">
        <v>18</v>
      </c>
      <c r="B31" s="3">
        <v>310598.7</v>
      </c>
      <c r="C31" s="3">
        <v>239119.5</v>
      </c>
      <c r="D31" s="3">
        <v>198967.5</v>
      </c>
      <c r="E31" s="3">
        <v>390857.61299999995</v>
      </c>
      <c r="F31" s="3">
        <v>446330.38499999995</v>
      </c>
      <c r="G31" s="3">
        <v>324529.64999999991</v>
      </c>
      <c r="H31" s="3">
        <v>309000</v>
      </c>
      <c r="I31" s="3">
        <v>270000</v>
      </c>
      <c r="J31" s="3">
        <v>270000</v>
      </c>
      <c r="K31" s="3">
        <v>270000</v>
      </c>
      <c r="L31" s="3">
        <v>270000</v>
      </c>
      <c r="M31" s="3">
        <v>270000</v>
      </c>
    </row>
    <row r="32" spans="1:13" x14ac:dyDescent="0.2">
      <c r="A32" s="3" t="s">
        <v>39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87241.739999999991</v>
      </c>
      <c r="H32" s="3">
        <v>115000</v>
      </c>
      <c r="I32" s="3">
        <v>220000</v>
      </c>
      <c r="J32" s="3">
        <v>100000</v>
      </c>
      <c r="K32" s="3">
        <v>100000</v>
      </c>
      <c r="L32" s="3">
        <v>100000</v>
      </c>
      <c r="M32" s="3">
        <v>100000</v>
      </c>
    </row>
    <row r="33" spans="1:13" x14ac:dyDescent="0.2">
      <c r="A33" s="3" t="s">
        <v>40</v>
      </c>
      <c r="B33" s="3">
        <v>32570</v>
      </c>
      <c r="C33" s="3">
        <v>172581</v>
      </c>
      <c r="D33" s="3">
        <v>0</v>
      </c>
      <c r="E33" s="3">
        <v>205820.89</v>
      </c>
      <c r="F33" s="3">
        <v>683859.89</v>
      </c>
      <c r="G33" s="3">
        <v>108817.48999999999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</row>
    <row r="34" spans="1:13" ht="15" x14ac:dyDescent="0.25">
      <c r="A34" s="13" t="s">
        <v>11</v>
      </c>
      <c r="B34" s="4">
        <f t="shared" ref="B34:I34" si="1">SUM(B25:B33)</f>
        <v>2063401.7</v>
      </c>
      <c r="C34" s="4">
        <f t="shared" si="1"/>
        <v>2439958.5</v>
      </c>
      <c r="D34" s="4">
        <f t="shared" si="1"/>
        <v>1970022.1182632628</v>
      </c>
      <c r="E34" s="4">
        <f t="shared" si="1"/>
        <v>2537439.923</v>
      </c>
      <c r="F34" s="4">
        <f t="shared" si="1"/>
        <v>3040765.4652924458</v>
      </c>
      <c r="G34" s="4">
        <f t="shared" si="1"/>
        <v>2856825.6143026166</v>
      </c>
      <c r="H34" s="4">
        <f t="shared" si="1"/>
        <v>2132353.54</v>
      </c>
      <c r="I34" s="4">
        <f t="shared" si="1"/>
        <v>2955000</v>
      </c>
      <c r="J34" s="4">
        <f>SUM(J25:J33)</f>
        <v>3165000</v>
      </c>
      <c r="K34" s="4">
        <f>SUM(K25:K33)</f>
        <v>2890000</v>
      </c>
      <c r="L34" s="4">
        <f>SUM(L25:L33)</f>
        <v>2890000</v>
      </c>
      <c r="M34" s="4">
        <f>SUM(M25:M33)</f>
        <v>2890000</v>
      </c>
    </row>
    <row r="35" spans="1:13" ht="15" x14ac:dyDescent="0.25">
      <c r="A35" s="14" t="s">
        <v>19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3" t="s">
        <v>20</v>
      </c>
      <c r="B36" s="3">
        <v>175864</v>
      </c>
      <c r="C36" s="3">
        <v>247326</v>
      </c>
      <c r="D36" s="3">
        <v>28630</v>
      </c>
      <c r="E36" s="3">
        <v>21554.410000000003</v>
      </c>
      <c r="F36" s="3">
        <v>25514.910000000003</v>
      </c>
      <c r="G36" s="3">
        <v>75703.079999999987</v>
      </c>
      <c r="H36" s="3">
        <v>0</v>
      </c>
      <c r="I36" s="3">
        <v>200000</v>
      </c>
      <c r="J36" s="3">
        <v>150000</v>
      </c>
      <c r="K36" s="3">
        <v>200000</v>
      </c>
      <c r="L36" s="3">
        <v>150000</v>
      </c>
      <c r="M36" s="3">
        <v>200000</v>
      </c>
    </row>
    <row r="37" spans="1:13" x14ac:dyDescent="0.2">
      <c r="A37" s="3" t="s">
        <v>21</v>
      </c>
      <c r="B37" s="3">
        <v>1372942</v>
      </c>
      <c r="C37" s="3">
        <v>622252</v>
      </c>
      <c r="D37" s="3">
        <v>341261</v>
      </c>
      <c r="E37" s="3">
        <v>0</v>
      </c>
      <c r="F37" s="3">
        <v>106089.8</v>
      </c>
      <c r="G37" s="3">
        <v>944613.85999999987</v>
      </c>
      <c r="H37" s="3">
        <v>277443.08999999997</v>
      </c>
      <c r="I37" s="3">
        <v>0</v>
      </c>
      <c r="J37" s="3">
        <v>500000</v>
      </c>
      <c r="K37" s="3">
        <v>500000</v>
      </c>
      <c r="L37" s="3">
        <v>500000</v>
      </c>
      <c r="M37" s="3">
        <v>500000</v>
      </c>
    </row>
    <row r="38" spans="1:13" x14ac:dyDescent="0.2">
      <c r="A38" s="3" t="s">
        <v>41</v>
      </c>
      <c r="B38" s="3">
        <v>0</v>
      </c>
      <c r="C38" s="3">
        <v>0</v>
      </c>
      <c r="D38" s="3">
        <v>0</v>
      </c>
      <c r="E38" s="3">
        <v>223451.21999999997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</row>
    <row r="39" spans="1:13" ht="15" x14ac:dyDescent="0.25">
      <c r="A39" s="13" t="s">
        <v>11</v>
      </c>
      <c r="B39" s="4">
        <f t="shared" ref="B39:I39" si="2">SUM(B36:B38)</f>
        <v>1548806</v>
      </c>
      <c r="C39" s="4">
        <f t="shared" si="2"/>
        <v>869578</v>
      </c>
      <c r="D39" s="4">
        <f t="shared" si="2"/>
        <v>369891</v>
      </c>
      <c r="E39" s="4">
        <f t="shared" si="2"/>
        <v>245005.62999999998</v>
      </c>
      <c r="F39" s="4">
        <f t="shared" si="2"/>
        <v>131604.71000000002</v>
      </c>
      <c r="G39" s="4">
        <f t="shared" si="2"/>
        <v>1020316.9399999998</v>
      </c>
      <c r="H39" s="4">
        <f t="shared" si="2"/>
        <v>277443.08999999997</v>
      </c>
      <c r="I39" s="4">
        <f t="shared" si="2"/>
        <v>200000</v>
      </c>
      <c r="J39" s="4">
        <f>SUM(J36:J38)</f>
        <v>650000</v>
      </c>
      <c r="K39" s="4">
        <f>SUM(K36:K38)</f>
        <v>700000</v>
      </c>
      <c r="L39" s="4">
        <f>SUM(L36:L38)</f>
        <v>650000</v>
      </c>
      <c r="M39" s="4">
        <f>SUM(M36:M38)</f>
        <v>700000</v>
      </c>
    </row>
    <row r="40" spans="1:13" ht="15" x14ac:dyDescent="0.25">
      <c r="A40" s="14" t="s">
        <v>22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3" t="s">
        <v>23</v>
      </c>
      <c r="B41" s="3">
        <v>0</v>
      </c>
      <c r="C41" s="3">
        <v>239543</v>
      </c>
      <c r="D41" s="3">
        <v>20892</v>
      </c>
      <c r="E41" s="3">
        <v>308216</v>
      </c>
      <c r="F41" s="3">
        <v>448551</v>
      </c>
      <c r="G41" s="3">
        <v>128163.1</v>
      </c>
      <c r="H41" s="3">
        <v>280836.90000000002</v>
      </c>
      <c r="I41" s="3">
        <v>225000</v>
      </c>
      <c r="J41" s="3">
        <v>225000</v>
      </c>
      <c r="K41" s="3">
        <v>145000</v>
      </c>
      <c r="L41" s="3">
        <v>500000</v>
      </c>
      <c r="M41" s="3">
        <v>465000</v>
      </c>
    </row>
    <row r="42" spans="1:13" x14ac:dyDescent="0.2">
      <c r="A42" s="3" t="s">
        <v>24</v>
      </c>
      <c r="B42" s="3">
        <v>75000</v>
      </c>
      <c r="C42" s="3">
        <v>713462</v>
      </c>
      <c r="D42" s="3">
        <v>75420</v>
      </c>
      <c r="E42" s="3">
        <v>325028.76999999996</v>
      </c>
      <c r="F42" s="3">
        <v>122958.25</v>
      </c>
      <c r="G42" s="3">
        <v>384151.13999999996</v>
      </c>
      <c r="H42" s="3">
        <v>80140</v>
      </c>
      <c r="I42" s="3">
        <v>75000</v>
      </c>
      <c r="J42" s="3">
        <v>245000</v>
      </c>
      <c r="K42" s="3">
        <v>250000</v>
      </c>
      <c r="L42" s="3">
        <v>205000</v>
      </c>
      <c r="M42" s="3">
        <v>155000</v>
      </c>
    </row>
    <row r="43" spans="1:13" x14ac:dyDescent="0.2">
      <c r="A43" s="3" t="s">
        <v>42</v>
      </c>
      <c r="B43" s="3">
        <v>210877.35</v>
      </c>
      <c r="C43" s="3">
        <v>396433</v>
      </c>
      <c r="D43" s="3">
        <v>261307</v>
      </c>
      <c r="E43" s="3">
        <v>80846</v>
      </c>
      <c r="F43" s="3">
        <v>518024.73</v>
      </c>
      <c r="G43" s="3">
        <v>893368.53999999992</v>
      </c>
      <c r="H43" s="3">
        <v>537744.12</v>
      </c>
      <c r="I43" s="3">
        <v>295000</v>
      </c>
      <c r="J43" s="3">
        <v>125000</v>
      </c>
      <c r="K43" s="3">
        <v>45000</v>
      </c>
      <c r="L43" s="3">
        <v>45000</v>
      </c>
      <c r="M43" s="3">
        <v>45000</v>
      </c>
    </row>
    <row r="44" spans="1:13" x14ac:dyDescent="0.2">
      <c r="A44" s="3" t="s">
        <v>43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200000</v>
      </c>
      <c r="J44" s="3">
        <v>0</v>
      </c>
      <c r="K44" s="3">
        <v>0</v>
      </c>
      <c r="L44" s="3">
        <v>0</v>
      </c>
      <c r="M44" s="3">
        <v>0</v>
      </c>
    </row>
    <row r="45" spans="1:13" x14ac:dyDescent="0.2">
      <c r="A45" s="3" t="s">
        <v>44</v>
      </c>
      <c r="B45" s="3">
        <v>592914</v>
      </c>
      <c r="C45" s="3">
        <v>366032</v>
      </c>
      <c r="D45" s="3">
        <v>217263.1</v>
      </c>
      <c r="E45" s="3">
        <v>194973.35</v>
      </c>
      <c r="F45" s="3">
        <v>204828.40000000002</v>
      </c>
      <c r="G45" s="3">
        <v>470950.97</v>
      </c>
      <c r="H45" s="3">
        <v>574818.03</v>
      </c>
      <c r="I45" s="3">
        <v>195000</v>
      </c>
      <c r="J45" s="3">
        <v>170000</v>
      </c>
      <c r="K45" s="3">
        <v>130000</v>
      </c>
      <c r="L45" s="3">
        <v>130000</v>
      </c>
      <c r="M45" s="3">
        <v>130000</v>
      </c>
    </row>
    <row r="46" spans="1:13" x14ac:dyDescent="0.2">
      <c r="A46" s="3" t="s">
        <v>45</v>
      </c>
      <c r="B46" s="3">
        <v>280707</v>
      </c>
      <c r="C46" s="3">
        <v>203545</v>
      </c>
      <c r="D46" s="3">
        <v>57154</v>
      </c>
      <c r="E46" s="3">
        <v>69972.320000000007</v>
      </c>
      <c r="F46" s="3">
        <v>24430.74</v>
      </c>
      <c r="G46" s="3">
        <v>165081.49</v>
      </c>
      <c r="H46" s="3">
        <v>18000</v>
      </c>
      <c r="I46" s="3">
        <v>55000</v>
      </c>
      <c r="J46" s="3">
        <v>50000</v>
      </c>
      <c r="K46" s="3">
        <v>50000</v>
      </c>
      <c r="L46" s="3">
        <v>50000</v>
      </c>
      <c r="M46" s="3">
        <v>50000</v>
      </c>
    </row>
    <row r="47" spans="1:13" x14ac:dyDescent="0.2">
      <c r="A47" s="3" t="s">
        <v>46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1258141.9650000001</v>
      </c>
      <c r="H47" s="3">
        <v>1106145</v>
      </c>
      <c r="I47" s="3">
        <v>215870</v>
      </c>
      <c r="J47" s="3">
        <v>0</v>
      </c>
      <c r="K47" s="3">
        <v>0</v>
      </c>
      <c r="L47" s="3">
        <v>0</v>
      </c>
      <c r="M47" s="3">
        <v>0</v>
      </c>
    </row>
    <row r="48" spans="1:13" x14ac:dyDescent="0.2">
      <c r="A48" s="12" t="s">
        <v>25</v>
      </c>
      <c r="B48" s="3">
        <v>94442</v>
      </c>
      <c r="C48" s="3">
        <v>100368</v>
      </c>
      <c r="D48" s="3">
        <v>410699</v>
      </c>
      <c r="E48" s="3">
        <v>87734.200000000012</v>
      </c>
      <c r="F48" s="3">
        <v>349721.73</v>
      </c>
      <c r="G48" s="3">
        <v>317122.96999999997</v>
      </c>
      <c r="H48" s="3">
        <v>521352.9</v>
      </c>
      <c r="I48" s="3">
        <v>188000</v>
      </c>
      <c r="J48" s="3">
        <v>145000</v>
      </c>
      <c r="K48" s="3">
        <v>195000</v>
      </c>
      <c r="L48" s="3">
        <v>195000</v>
      </c>
      <c r="M48" s="3">
        <v>195000</v>
      </c>
    </row>
    <row r="49" spans="1:13" x14ac:dyDescent="0.2">
      <c r="A49" s="12" t="s">
        <v>28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1000000</v>
      </c>
      <c r="K49" s="3">
        <v>1000000</v>
      </c>
      <c r="L49" s="3">
        <v>0</v>
      </c>
      <c r="M49" s="3">
        <v>0</v>
      </c>
    </row>
    <row r="50" spans="1:13" ht="15" x14ac:dyDescent="0.25">
      <c r="A50" s="13" t="s">
        <v>11</v>
      </c>
      <c r="B50" s="4">
        <f t="shared" ref="B50:M50" si="3">SUM(B41:B49)</f>
        <v>1253940.3500000001</v>
      </c>
      <c r="C50" s="4">
        <f t="shared" si="3"/>
        <v>2019383</v>
      </c>
      <c r="D50" s="4">
        <f t="shared" si="3"/>
        <v>1042735.1</v>
      </c>
      <c r="E50" s="4">
        <f t="shared" si="3"/>
        <v>1066770.6399999999</v>
      </c>
      <c r="F50" s="4">
        <f t="shared" si="3"/>
        <v>1668514.8499999999</v>
      </c>
      <c r="G50" s="4">
        <f t="shared" si="3"/>
        <v>3616980.1749999998</v>
      </c>
      <c r="H50" s="4">
        <f t="shared" si="3"/>
        <v>3119036.9499999997</v>
      </c>
      <c r="I50" s="4">
        <f t="shared" si="3"/>
        <v>1448870</v>
      </c>
      <c r="J50" s="4">
        <f t="shared" si="3"/>
        <v>1960000</v>
      </c>
      <c r="K50" s="4">
        <f t="shared" si="3"/>
        <v>1815000</v>
      </c>
      <c r="L50" s="4">
        <f t="shared" si="3"/>
        <v>1125000</v>
      </c>
      <c r="M50" s="4">
        <f t="shared" si="3"/>
        <v>1040000</v>
      </c>
    </row>
    <row r="51" spans="1:13" x14ac:dyDescent="0.2">
      <c r="A51" s="12" t="s">
        <v>26</v>
      </c>
      <c r="B51" s="3">
        <v>418418</v>
      </c>
      <c r="C51" s="3">
        <v>395067</v>
      </c>
      <c r="D51" s="3">
        <v>297113</v>
      </c>
      <c r="E51" s="3">
        <v>415863.03</v>
      </c>
      <c r="F51" s="3">
        <v>452486.07999999996</v>
      </c>
      <c r="G51" s="3">
        <v>122872.86000000007</v>
      </c>
      <c r="H51" s="3">
        <v>100749.25</v>
      </c>
      <c r="I51" s="3">
        <v>349000</v>
      </c>
      <c r="J51" s="3">
        <v>379500</v>
      </c>
      <c r="K51" s="3">
        <v>312000</v>
      </c>
      <c r="L51" s="3">
        <v>319500</v>
      </c>
      <c r="M51" s="3">
        <v>312000</v>
      </c>
    </row>
    <row r="52" spans="1:13" ht="15.75" thickBot="1" x14ac:dyDescent="0.3">
      <c r="A52" s="14" t="s">
        <v>27</v>
      </c>
      <c r="B52" s="18">
        <f t="shared" ref="B52:M52" si="4">B51+B50+B39+B34+B23</f>
        <v>7416976.5899999999</v>
      </c>
      <c r="C52" s="18">
        <f t="shared" si="4"/>
        <v>8511898.4199999999</v>
      </c>
      <c r="D52" s="18">
        <f t="shared" si="4"/>
        <v>7372720</v>
      </c>
      <c r="E52" s="18">
        <f t="shared" si="4"/>
        <v>8693794.4299999978</v>
      </c>
      <c r="F52" s="18">
        <f t="shared" si="4"/>
        <v>10699002.310000001</v>
      </c>
      <c r="G52" s="18">
        <f t="shared" si="4"/>
        <v>14677119.785</v>
      </c>
      <c r="H52" s="18">
        <f t="shared" si="4"/>
        <v>9310120.8599999994</v>
      </c>
      <c r="I52" s="18">
        <f t="shared" si="4"/>
        <v>13990133.333333334</v>
      </c>
      <c r="J52" s="18">
        <f t="shared" si="4"/>
        <v>11161000</v>
      </c>
      <c r="K52" s="18">
        <f t="shared" si="4"/>
        <v>10723500</v>
      </c>
      <c r="L52" s="18">
        <f t="shared" si="4"/>
        <v>9053500</v>
      </c>
      <c r="M52" s="18">
        <f t="shared" si="4"/>
        <v>9011000</v>
      </c>
    </row>
    <row r="53" spans="1:13" ht="31.5" thickTop="1" thickBot="1" x14ac:dyDescent="0.3">
      <c r="A53" s="17" t="s">
        <v>29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ht="15" x14ac:dyDescent="0.25">
      <c r="A54" s="14" t="s">
        <v>27</v>
      </c>
      <c r="B54" s="18">
        <f t="shared" ref="B54:I54" si="5">SUM(B52:B53)</f>
        <v>7416976.5899999999</v>
      </c>
      <c r="C54" s="18">
        <f t="shared" si="5"/>
        <v>8511898.4199999999</v>
      </c>
      <c r="D54" s="18">
        <f t="shared" si="5"/>
        <v>7372720</v>
      </c>
      <c r="E54" s="18">
        <f t="shared" si="5"/>
        <v>8693794.4299999978</v>
      </c>
      <c r="F54" s="18">
        <f t="shared" si="5"/>
        <v>10699002.310000001</v>
      </c>
      <c r="G54" s="18">
        <f t="shared" si="5"/>
        <v>14677119.785</v>
      </c>
      <c r="H54" s="18">
        <f t="shared" si="5"/>
        <v>9310120.8599999994</v>
      </c>
      <c r="I54" s="18">
        <f t="shared" si="5"/>
        <v>13990133.333333334</v>
      </c>
      <c r="J54" s="18">
        <f>SUM(J52:J53)</f>
        <v>11161000</v>
      </c>
      <c r="K54" s="18">
        <f t="shared" ref="K54:M54" si="6">SUM(K52:K53)</f>
        <v>10723500</v>
      </c>
      <c r="L54" s="18">
        <f t="shared" si="6"/>
        <v>9053500</v>
      </c>
      <c r="M54" s="18">
        <f t="shared" si="6"/>
        <v>9011000</v>
      </c>
    </row>
  </sheetData>
  <mergeCells count="3">
    <mergeCell ref="A1:M1"/>
    <mergeCell ref="A2:M2"/>
    <mergeCell ref="A3:M3"/>
  </mergeCells>
  <dataValidations count="1">
    <dataValidation type="list" allowBlank="1" showInputMessage="1" showErrorMessage="1" sqref="J6:M6" xr:uid="{BFE5C7C7-C782-4CA9-9BC2-FA429A4ED409}">
      <formula1>"CGAAP, MIFRS, USGAAP, ASPE"</formula1>
    </dataValidation>
  </dataValidations>
  <pageMargins left="0.26" right="0.13" top="0.75" bottom="0.75" header="0.3" footer="0.3"/>
  <pageSetup scale="60" orientation="landscape" verticalDpi="1200" r:id="rId1"/>
  <ignoredErrors>
    <ignoredError sqref="B54:M54 B52:M52 B49:I49 L49:M4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Tab1_2-AA_Recast_Oct30_2020</vt:lpstr>
      <vt:lpstr>Tab2_2-AA_Recast_Feb1_2021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Waqas Latif</dc:creator>
  <cp:lastModifiedBy>Adam Pappas</cp:lastModifiedBy>
  <cp:lastPrinted>2021-01-21T18:51:47Z</cp:lastPrinted>
  <dcterms:created xsi:type="dcterms:W3CDTF">2021-01-18T21:46:11Z</dcterms:created>
  <dcterms:modified xsi:type="dcterms:W3CDTF">2021-02-01T20:40:36Z</dcterms:modified>
</cp:coreProperties>
</file>